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dc.gov\project\CCEHIP_NCIPC_Share\+NCIPC-OMB-IRB\OMB\Core SIIP\"/>
    </mc:Choice>
  </mc:AlternateContent>
  <xr:revisionPtr revIDLastSave="0" documentId="13_ncr:1_{65CF739D-038B-407E-B8B1-CB4C354D5BAD}" xr6:coauthVersionLast="45" xr6:coauthVersionMax="45" xr10:uidLastSave="{00000000-0000-0000-0000-000000000000}"/>
  <bookViews>
    <workbookView xWindow="19090" yWindow="2060" windowWidth="19420" windowHeight="10420" tabRatio="790" xr2:uid="{00000000-000D-0000-FFFF-FFFF00000000}"/>
  </bookViews>
  <sheets>
    <sheet name="Instructions" sheetId="68" r:id="rId1"/>
    <sheet name="Populations" sheetId="10" r:id="rId2"/>
    <sheet name="Health Regions Population" sheetId="23" r:id="rId3"/>
    <sheet name="Totals" sheetId="70" r:id="rId4"/>
    <sheet name="2016" sheetId="57" r:id="rId5"/>
    <sheet name="2017" sheetId="63" r:id="rId6"/>
    <sheet name="2018" sheetId="67" r:id="rId7"/>
    <sheet name="2019" sheetId="66" r:id="rId8"/>
    <sheet name="2020" sheetId="47" r:id="rId9"/>
    <sheet name="Health Region Rates" sheetId="73" r:id="rId10"/>
    <sheet name="Table 1" sheetId="25" state="hidden" r:id="rId11"/>
    <sheet name="Optional - 2016-2020 rates" sheetId="43" r:id="rId12"/>
    <sheet name="Figure 1" sheetId="75" r:id="rId13"/>
    <sheet name="Figure 2" sheetId="44" r:id="rId14"/>
    <sheet name="Figure 3" sheetId="31" r:id="rId15"/>
    <sheet name="Figure 4" sheetId="49" r:id="rId16"/>
    <sheet name="Figure 5" sheetId="72" r:id="rId17"/>
    <sheet name="Figure 6" sheetId="71" r:id="rId18"/>
    <sheet name="Quick Facts" sheetId="45" r:id="rId19"/>
    <sheet name="Report" sheetId="30" r:id="rId2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72" l="1"/>
  <c r="C91" i="25" l="1"/>
  <c r="C90" i="25"/>
  <c r="C89" i="25"/>
  <c r="C88" i="25"/>
  <c r="C87" i="25"/>
  <c r="C86" i="25"/>
  <c r="C85" i="25"/>
  <c r="C84" i="25"/>
  <c r="C83" i="25"/>
  <c r="C82" i="25"/>
  <c r="C81" i="25"/>
  <c r="C80" i="25"/>
  <c r="C79" i="25"/>
  <c r="C78" i="25"/>
  <c r="C77" i="25"/>
  <c r="C76" i="25"/>
  <c r="C75" i="25"/>
  <c r="C74" i="25"/>
  <c r="C73" i="25"/>
  <c r="C72" i="25"/>
  <c r="B90" i="25"/>
  <c r="B89" i="25"/>
  <c r="B88" i="25"/>
  <c r="B87" i="25"/>
  <c r="B86" i="25"/>
  <c r="B85" i="25"/>
  <c r="B84" i="25"/>
  <c r="B83" i="25"/>
  <c r="B82" i="25"/>
  <c r="B81" i="25"/>
  <c r="B80" i="25"/>
  <c r="B79" i="25"/>
  <c r="B78" i="25"/>
  <c r="B77" i="25"/>
  <c r="B76" i="25"/>
  <c r="B75" i="25"/>
  <c r="B74" i="25"/>
  <c r="B73" i="25"/>
  <c r="B91" i="25"/>
  <c r="B72" i="25"/>
  <c r="CK34" i="73"/>
  <c r="CH34" i="73"/>
  <c r="CE34" i="73"/>
  <c r="CF34" i="73" s="1"/>
  <c r="CC34" i="73"/>
  <c r="CD34" i="73" s="1"/>
  <c r="CA34" i="73"/>
  <c r="CB34" i="73" s="1"/>
  <c r="BY34" i="73"/>
  <c r="BZ34" i="73" s="1"/>
  <c r="BW34" i="73"/>
  <c r="BX34" i="73" s="1"/>
  <c r="BU34" i="73"/>
  <c r="BV34" i="73" s="1"/>
  <c r="BS34" i="73"/>
  <c r="BQ34" i="73"/>
  <c r="BO34" i="73"/>
  <c r="BM34" i="73"/>
  <c r="BK34" i="73"/>
  <c r="BI34" i="73"/>
  <c r="BG34" i="73"/>
  <c r="BE34" i="73"/>
  <c r="BC34" i="73"/>
  <c r="BA34" i="73"/>
  <c r="AY34" i="73"/>
  <c r="AW34" i="73"/>
  <c r="AU34" i="73"/>
  <c r="AS34" i="73"/>
  <c r="AP34" i="73"/>
  <c r="AN34" i="73"/>
  <c r="AL34" i="73"/>
  <c r="AJ34" i="73"/>
  <c r="AH34" i="73"/>
  <c r="AF34" i="73"/>
  <c r="AD34" i="73"/>
  <c r="AB34" i="73"/>
  <c r="Z34" i="73"/>
  <c r="X34" i="73"/>
  <c r="V34" i="73"/>
  <c r="U34" i="73"/>
  <c r="T34" i="73"/>
  <c r="S34" i="73"/>
  <c r="R34" i="73"/>
  <c r="Q34" i="73"/>
  <c r="P34" i="73"/>
  <c r="O34" i="73"/>
  <c r="N34" i="73"/>
  <c r="M34" i="73"/>
  <c r="L34" i="73"/>
  <c r="K34" i="73"/>
  <c r="J34" i="73"/>
  <c r="I34" i="73"/>
  <c r="H34" i="73"/>
  <c r="G34" i="73"/>
  <c r="F34" i="73"/>
  <c r="E34" i="73"/>
  <c r="D34" i="73"/>
  <c r="C34" i="73"/>
  <c r="CK33" i="73"/>
  <c r="CH33" i="73"/>
  <c r="CE33" i="73"/>
  <c r="CF33" i="73" s="1"/>
  <c r="CC33" i="73"/>
  <c r="CD33" i="73" s="1"/>
  <c r="CA33" i="73"/>
  <c r="CB33" i="73" s="1"/>
  <c r="BY33" i="73"/>
  <c r="DD33" i="73" s="1"/>
  <c r="BW33" i="73"/>
  <c r="BX33" i="73" s="1"/>
  <c r="DC33" i="73" s="1"/>
  <c r="BU33" i="73"/>
  <c r="CZ33" i="73" s="1"/>
  <c r="BS33" i="73"/>
  <c r="BT33" i="73" s="1"/>
  <c r="CY33" i="73" s="1"/>
  <c r="BQ33" i="73"/>
  <c r="BR33" i="73" s="1"/>
  <c r="CX33" i="73" s="1"/>
  <c r="BO33" i="73"/>
  <c r="BP33" i="73" s="1"/>
  <c r="CW33" i="73" s="1"/>
  <c r="BM33" i="73"/>
  <c r="BN33" i="73" s="1"/>
  <c r="CV33" i="73" s="1"/>
  <c r="BK33" i="73"/>
  <c r="BL33" i="73" s="1"/>
  <c r="CU33" i="73" s="1"/>
  <c r="BI33" i="73"/>
  <c r="BJ33" i="73" s="1"/>
  <c r="CT33" i="73" s="1"/>
  <c r="BG33" i="73"/>
  <c r="BH33" i="73" s="1"/>
  <c r="CS33" i="73" s="1"/>
  <c r="BF33" i="73"/>
  <c r="BE33" i="73"/>
  <c r="CR33" i="73" s="1"/>
  <c r="BC33" i="73"/>
  <c r="BD33" i="73" s="1"/>
  <c r="CQ33" i="73" s="1"/>
  <c r="BB33" i="73"/>
  <c r="CP33" i="73" s="1"/>
  <c r="BA33" i="73"/>
  <c r="AY33" i="73"/>
  <c r="AZ33" i="73" s="1"/>
  <c r="CO33" i="73" s="1"/>
  <c r="AW33" i="73"/>
  <c r="AX33" i="73" s="1"/>
  <c r="CN33" i="73" s="1"/>
  <c r="AV33" i="73"/>
  <c r="CM33" i="73" s="1"/>
  <c r="AU33" i="73"/>
  <c r="AS33" i="73"/>
  <c r="AT33" i="73" s="1"/>
  <c r="CL33" i="73" s="1"/>
  <c r="AP33" i="73"/>
  <c r="AQ33" i="73" s="1"/>
  <c r="AN33" i="73"/>
  <c r="AO33" i="73" s="1"/>
  <c r="AL33" i="73"/>
  <c r="AM33" i="73" s="1"/>
  <c r="AJ33" i="73"/>
  <c r="AK33" i="73" s="1"/>
  <c r="AH33" i="73"/>
  <c r="AI33" i="73" s="1"/>
  <c r="AF33" i="73"/>
  <c r="AG33" i="73" s="1"/>
  <c r="AD33" i="73"/>
  <c r="AE33" i="73" s="1"/>
  <c r="AB33" i="73"/>
  <c r="AC33" i="73" s="1"/>
  <c r="Z33" i="73"/>
  <c r="AA33" i="73" s="1"/>
  <c r="X33" i="73"/>
  <c r="Y33" i="73" s="1"/>
  <c r="B33" i="73"/>
  <c r="CK32" i="73"/>
  <c r="CH32" i="73"/>
  <c r="CE32" i="73"/>
  <c r="CF32" i="73" s="1"/>
  <c r="CC32" i="73"/>
  <c r="CD32" i="73" s="1"/>
  <c r="CA32" i="73"/>
  <c r="CB32" i="73" s="1"/>
  <c r="BY32" i="73"/>
  <c r="BW32" i="73"/>
  <c r="BU32" i="73"/>
  <c r="BV32" i="73" s="1"/>
  <c r="DA32" i="73" s="1"/>
  <c r="BS32" i="73"/>
  <c r="BT32" i="73" s="1"/>
  <c r="CY32" i="73" s="1"/>
  <c r="BQ32" i="73"/>
  <c r="BR32" i="73" s="1"/>
  <c r="CX32" i="73" s="1"/>
  <c r="BO32" i="73"/>
  <c r="BP32" i="73" s="1"/>
  <c r="CW32" i="73" s="1"/>
  <c r="BM32" i="73"/>
  <c r="BN32" i="73" s="1"/>
  <c r="CV32" i="73" s="1"/>
  <c r="BK32" i="73"/>
  <c r="BL32" i="73" s="1"/>
  <c r="CU32" i="73" s="1"/>
  <c r="BI32" i="73"/>
  <c r="BJ32" i="73" s="1"/>
  <c r="CT32" i="73" s="1"/>
  <c r="BG32" i="73"/>
  <c r="BH32" i="73" s="1"/>
  <c r="CS32" i="73" s="1"/>
  <c r="BE32" i="73"/>
  <c r="BF32" i="73" s="1"/>
  <c r="BC32" i="73"/>
  <c r="BD32" i="73" s="1"/>
  <c r="CQ32" i="73" s="1"/>
  <c r="BA32" i="73"/>
  <c r="BB32" i="73" s="1"/>
  <c r="CP32" i="73" s="1"/>
  <c r="AY32" i="73"/>
  <c r="AZ32" i="73" s="1"/>
  <c r="CO32" i="73" s="1"/>
  <c r="AW32" i="73"/>
  <c r="AX32" i="73" s="1"/>
  <c r="CN32" i="73" s="1"/>
  <c r="AU32" i="73"/>
  <c r="AV32" i="73" s="1"/>
  <c r="CM32" i="73" s="1"/>
  <c r="AS32" i="73"/>
  <c r="AT32" i="73" s="1"/>
  <c r="CL32" i="73" s="1"/>
  <c r="AP32" i="73"/>
  <c r="AQ32" i="73" s="1"/>
  <c r="AN32" i="73"/>
  <c r="AO32" i="73" s="1"/>
  <c r="AL32" i="73"/>
  <c r="AM32" i="73" s="1"/>
  <c r="AJ32" i="73"/>
  <c r="AK32" i="73" s="1"/>
  <c r="AH32" i="73"/>
  <c r="AI32" i="73" s="1"/>
  <c r="AF32" i="73"/>
  <c r="AG32" i="73" s="1"/>
  <c r="AD32" i="73"/>
  <c r="AE32" i="73" s="1"/>
  <c r="AB32" i="73"/>
  <c r="AC32" i="73" s="1"/>
  <c r="Z32" i="73"/>
  <c r="AA32" i="73" s="1"/>
  <c r="X32" i="73"/>
  <c r="Y32" i="73" s="1"/>
  <c r="B32" i="73"/>
  <c r="CK31" i="73"/>
  <c r="CH31" i="73"/>
  <c r="CE31" i="73"/>
  <c r="CF31" i="73" s="1"/>
  <c r="CC31" i="73"/>
  <c r="CD31" i="73" s="1"/>
  <c r="CA31" i="73"/>
  <c r="CB31" i="73" s="1"/>
  <c r="BY31" i="73"/>
  <c r="BW31" i="73"/>
  <c r="DB31" i="73" s="1"/>
  <c r="BU31" i="73"/>
  <c r="CZ31" i="73" s="1"/>
  <c r="BT31" i="73"/>
  <c r="CY31" i="73" s="1"/>
  <c r="BS31" i="73"/>
  <c r="BQ31" i="73"/>
  <c r="BR31" i="73" s="1"/>
  <c r="CX31" i="73" s="1"/>
  <c r="BO31" i="73"/>
  <c r="BP31" i="73" s="1"/>
  <c r="CW31" i="73" s="1"/>
  <c r="BM31" i="73"/>
  <c r="BN31" i="73" s="1"/>
  <c r="CV31" i="73" s="1"/>
  <c r="BK31" i="73"/>
  <c r="BL31" i="73" s="1"/>
  <c r="CU31" i="73" s="1"/>
  <c r="BI31" i="73"/>
  <c r="BJ31" i="73" s="1"/>
  <c r="CT31" i="73" s="1"/>
  <c r="BG31" i="73"/>
  <c r="BH31" i="73" s="1"/>
  <c r="CS31" i="73" s="1"/>
  <c r="BE31" i="73"/>
  <c r="CR31" i="73" s="1"/>
  <c r="BC31" i="73"/>
  <c r="BD31" i="73" s="1"/>
  <c r="CQ31" i="73" s="1"/>
  <c r="BA31" i="73"/>
  <c r="BB31" i="73" s="1"/>
  <c r="CP31" i="73" s="1"/>
  <c r="AY31" i="73"/>
  <c r="AZ31" i="73" s="1"/>
  <c r="CO31" i="73" s="1"/>
  <c r="AW31" i="73"/>
  <c r="AX31" i="73" s="1"/>
  <c r="CN31" i="73" s="1"/>
  <c r="AU31" i="73"/>
  <c r="AV31" i="73" s="1"/>
  <c r="CM31" i="73" s="1"/>
  <c r="AS31" i="73"/>
  <c r="AT31" i="73" s="1"/>
  <c r="CL31" i="73" s="1"/>
  <c r="AP31" i="73"/>
  <c r="AQ31" i="73" s="1"/>
  <c r="AN31" i="73"/>
  <c r="AO31" i="73" s="1"/>
  <c r="AL31" i="73"/>
  <c r="AM31" i="73" s="1"/>
  <c r="AJ31" i="73"/>
  <c r="AK31" i="73" s="1"/>
  <c r="AH31" i="73"/>
  <c r="AI31" i="73" s="1"/>
  <c r="AF31" i="73"/>
  <c r="AG31" i="73" s="1"/>
  <c r="AD31" i="73"/>
  <c r="AE31" i="73" s="1"/>
  <c r="AB31" i="73"/>
  <c r="AC31" i="73" s="1"/>
  <c r="Z31" i="73"/>
  <c r="AA31" i="73" s="1"/>
  <c r="X31" i="73"/>
  <c r="Y31" i="73" s="1"/>
  <c r="B31" i="73"/>
  <c r="CK30" i="73"/>
  <c r="CH30" i="73"/>
  <c r="CE30" i="73"/>
  <c r="CF30" i="73" s="1"/>
  <c r="CC30" i="73"/>
  <c r="CD30" i="73" s="1"/>
  <c r="CA30" i="73"/>
  <c r="CB30" i="73" s="1"/>
  <c r="BY30" i="73"/>
  <c r="BW30" i="73"/>
  <c r="BU30" i="73"/>
  <c r="CZ30" i="73" s="1"/>
  <c r="BS30" i="73"/>
  <c r="BT30" i="73" s="1"/>
  <c r="CY30" i="73" s="1"/>
  <c r="BQ30" i="73"/>
  <c r="BR30" i="73" s="1"/>
  <c r="CX30" i="73" s="1"/>
  <c r="BO30" i="73"/>
  <c r="BP30" i="73" s="1"/>
  <c r="CW30" i="73" s="1"/>
  <c r="BM30" i="73"/>
  <c r="BN30" i="73" s="1"/>
  <c r="CV30" i="73" s="1"/>
  <c r="BK30" i="73"/>
  <c r="BL30" i="73" s="1"/>
  <c r="CU30" i="73" s="1"/>
  <c r="BI30" i="73"/>
  <c r="BJ30" i="73" s="1"/>
  <c r="CT30" i="73" s="1"/>
  <c r="BG30" i="73"/>
  <c r="BH30" i="73" s="1"/>
  <c r="CS30" i="73" s="1"/>
  <c r="BE30" i="73"/>
  <c r="BC30" i="73"/>
  <c r="BD30" i="73" s="1"/>
  <c r="CQ30" i="73" s="1"/>
  <c r="BA30" i="73"/>
  <c r="BB30" i="73" s="1"/>
  <c r="CP30" i="73" s="1"/>
  <c r="AY30" i="73"/>
  <c r="AZ30" i="73" s="1"/>
  <c r="CO30" i="73" s="1"/>
  <c r="AX30" i="73"/>
  <c r="CN30" i="73" s="1"/>
  <c r="AW30" i="73"/>
  <c r="AU30" i="73"/>
  <c r="AV30" i="73" s="1"/>
  <c r="CM30" i="73" s="1"/>
  <c r="AS30" i="73"/>
  <c r="AT30" i="73" s="1"/>
  <c r="CL30" i="73" s="1"/>
  <c r="AP30" i="73"/>
  <c r="AQ30" i="73" s="1"/>
  <c r="AN30" i="73"/>
  <c r="AO30" i="73" s="1"/>
  <c r="AL30" i="73"/>
  <c r="AM30" i="73" s="1"/>
  <c r="AJ30" i="73"/>
  <c r="AK30" i="73" s="1"/>
  <c r="AH30" i="73"/>
  <c r="AI30" i="73" s="1"/>
  <c r="AF30" i="73"/>
  <c r="AG30" i="73" s="1"/>
  <c r="AD30" i="73"/>
  <c r="AE30" i="73" s="1"/>
  <c r="AB30" i="73"/>
  <c r="AC30" i="73" s="1"/>
  <c r="Z30" i="73"/>
  <c r="AA30" i="73" s="1"/>
  <c r="X30" i="73"/>
  <c r="Y30" i="73" s="1"/>
  <c r="B30" i="73"/>
  <c r="CK29" i="73"/>
  <c r="CH29" i="73"/>
  <c r="CE29" i="73"/>
  <c r="CF29" i="73" s="1"/>
  <c r="CC29" i="73"/>
  <c r="CD29" i="73" s="1"/>
  <c r="CA29" i="73"/>
  <c r="CB29" i="73" s="1"/>
  <c r="BY29" i="73"/>
  <c r="BW29" i="73"/>
  <c r="BX29" i="73" s="1"/>
  <c r="DC29" i="73" s="1"/>
  <c r="BU29" i="73"/>
  <c r="BV29" i="73" s="1"/>
  <c r="DA29" i="73" s="1"/>
  <c r="BS29" i="73"/>
  <c r="BT29" i="73" s="1"/>
  <c r="CY29" i="73" s="1"/>
  <c r="BQ29" i="73"/>
  <c r="BR29" i="73" s="1"/>
  <c r="CX29" i="73" s="1"/>
  <c r="BO29" i="73"/>
  <c r="BP29" i="73" s="1"/>
  <c r="CW29" i="73" s="1"/>
  <c r="BM29" i="73"/>
  <c r="BN29" i="73" s="1"/>
  <c r="CV29" i="73" s="1"/>
  <c r="BK29" i="73"/>
  <c r="BL29" i="73" s="1"/>
  <c r="CU29" i="73" s="1"/>
  <c r="BI29" i="73"/>
  <c r="BJ29" i="73" s="1"/>
  <c r="CT29" i="73" s="1"/>
  <c r="BG29" i="73"/>
  <c r="BH29" i="73" s="1"/>
  <c r="CS29" i="73" s="1"/>
  <c r="BE29" i="73"/>
  <c r="CR29" i="73" s="1"/>
  <c r="BC29" i="73"/>
  <c r="BD29" i="73" s="1"/>
  <c r="CQ29" i="73" s="1"/>
  <c r="BA29" i="73"/>
  <c r="BB29" i="73" s="1"/>
  <c r="CP29" i="73" s="1"/>
  <c r="AY29" i="73"/>
  <c r="AZ29" i="73" s="1"/>
  <c r="CO29" i="73" s="1"/>
  <c r="AW29" i="73"/>
  <c r="AX29" i="73" s="1"/>
  <c r="CN29" i="73" s="1"/>
  <c r="AU29" i="73"/>
  <c r="AV29" i="73" s="1"/>
  <c r="CM29" i="73" s="1"/>
  <c r="AS29" i="73"/>
  <c r="AT29" i="73" s="1"/>
  <c r="CL29" i="73" s="1"/>
  <c r="AP29" i="73"/>
  <c r="AQ29" i="73" s="1"/>
  <c r="AN29" i="73"/>
  <c r="AO29" i="73" s="1"/>
  <c r="AL29" i="73"/>
  <c r="AM29" i="73" s="1"/>
  <c r="AJ29" i="73"/>
  <c r="AK29" i="73" s="1"/>
  <c r="AH29" i="73"/>
  <c r="AI29" i="73" s="1"/>
  <c r="AF29" i="73"/>
  <c r="AG29" i="73" s="1"/>
  <c r="AD29" i="73"/>
  <c r="AE29" i="73" s="1"/>
  <c r="AB29" i="73"/>
  <c r="AC29" i="73" s="1"/>
  <c r="Z29" i="73"/>
  <c r="AA29" i="73" s="1"/>
  <c r="X29" i="73"/>
  <c r="Y29" i="73" s="1"/>
  <c r="B29" i="73"/>
  <c r="CK28" i="73"/>
  <c r="CH28" i="73"/>
  <c r="CF28" i="73"/>
  <c r="CE28" i="73"/>
  <c r="CC28" i="73"/>
  <c r="CD28" i="73" s="1"/>
  <c r="CA28" i="73"/>
  <c r="CB28" i="73" s="1"/>
  <c r="BY28" i="73"/>
  <c r="DD28" i="73" s="1"/>
  <c r="BW28" i="73"/>
  <c r="DB28" i="73" s="1"/>
  <c r="BU28" i="73"/>
  <c r="CZ28" i="73" s="1"/>
  <c r="BS28" i="73"/>
  <c r="BT28" i="73" s="1"/>
  <c r="CY28" i="73" s="1"/>
  <c r="BQ28" i="73"/>
  <c r="BR28" i="73" s="1"/>
  <c r="CX28" i="73" s="1"/>
  <c r="BO28" i="73"/>
  <c r="BP28" i="73" s="1"/>
  <c r="CW28" i="73" s="1"/>
  <c r="BM28" i="73"/>
  <c r="BN28" i="73" s="1"/>
  <c r="CV28" i="73" s="1"/>
  <c r="BK28" i="73"/>
  <c r="BL28" i="73" s="1"/>
  <c r="CU28" i="73" s="1"/>
  <c r="BI28" i="73"/>
  <c r="BJ28" i="73" s="1"/>
  <c r="CT28" i="73" s="1"/>
  <c r="BG28" i="73"/>
  <c r="BH28" i="73" s="1"/>
  <c r="CS28" i="73" s="1"/>
  <c r="BE28" i="73"/>
  <c r="BF28" i="73" s="1"/>
  <c r="BC28" i="73"/>
  <c r="BD28" i="73" s="1"/>
  <c r="CQ28" i="73" s="1"/>
  <c r="BA28" i="73"/>
  <c r="BB28" i="73" s="1"/>
  <c r="CP28" i="73" s="1"/>
  <c r="AY28" i="73"/>
  <c r="AZ28" i="73" s="1"/>
  <c r="CO28" i="73" s="1"/>
  <c r="AW28" i="73"/>
  <c r="AX28" i="73" s="1"/>
  <c r="CN28" i="73" s="1"/>
  <c r="AU28" i="73"/>
  <c r="AV28" i="73" s="1"/>
  <c r="CM28" i="73" s="1"/>
  <c r="AS28" i="73"/>
  <c r="AT28" i="73" s="1"/>
  <c r="CL28" i="73" s="1"/>
  <c r="AP28" i="73"/>
  <c r="AQ28" i="73" s="1"/>
  <c r="AN28" i="73"/>
  <c r="AO28" i="73" s="1"/>
  <c r="AL28" i="73"/>
  <c r="AM28" i="73" s="1"/>
  <c r="AJ28" i="73"/>
  <c r="AK28" i="73" s="1"/>
  <c r="AH28" i="73"/>
  <c r="AI28" i="73" s="1"/>
  <c r="AF28" i="73"/>
  <c r="AG28" i="73" s="1"/>
  <c r="AD28" i="73"/>
  <c r="AE28" i="73" s="1"/>
  <c r="AB28" i="73"/>
  <c r="AC28" i="73" s="1"/>
  <c r="Z28" i="73"/>
  <c r="AA28" i="73" s="1"/>
  <c r="X28" i="73"/>
  <c r="Y28" i="73" s="1"/>
  <c r="B28" i="73"/>
  <c r="CK27" i="73"/>
  <c r="CH27" i="73"/>
  <c r="CE27" i="73"/>
  <c r="CF27" i="73" s="1"/>
  <c r="CC27" i="73"/>
  <c r="CD27" i="73" s="1"/>
  <c r="CA27" i="73"/>
  <c r="CB27" i="73" s="1"/>
  <c r="BY27" i="73"/>
  <c r="BZ27" i="73" s="1"/>
  <c r="DE27" i="73" s="1"/>
  <c r="BW27" i="73"/>
  <c r="BU27" i="73"/>
  <c r="BS27" i="73"/>
  <c r="BT27" i="73" s="1"/>
  <c r="CY27" i="73" s="1"/>
  <c r="BQ27" i="73"/>
  <c r="BR27" i="73" s="1"/>
  <c r="CX27" i="73" s="1"/>
  <c r="BO27" i="73"/>
  <c r="BP27" i="73" s="1"/>
  <c r="CW27" i="73" s="1"/>
  <c r="BM27" i="73"/>
  <c r="BN27" i="73" s="1"/>
  <c r="CV27" i="73" s="1"/>
  <c r="BK27" i="73"/>
  <c r="BL27" i="73" s="1"/>
  <c r="CU27" i="73" s="1"/>
  <c r="BI27" i="73"/>
  <c r="BJ27" i="73" s="1"/>
  <c r="CT27" i="73" s="1"/>
  <c r="BG27" i="73"/>
  <c r="BH27" i="73" s="1"/>
  <c r="CS27" i="73" s="1"/>
  <c r="BE27" i="73"/>
  <c r="BC27" i="73"/>
  <c r="BD27" i="73" s="1"/>
  <c r="CQ27" i="73" s="1"/>
  <c r="BA27" i="73"/>
  <c r="BB27" i="73" s="1"/>
  <c r="CP27" i="73" s="1"/>
  <c r="AY27" i="73"/>
  <c r="AZ27" i="73" s="1"/>
  <c r="CO27" i="73" s="1"/>
  <c r="AW27" i="73"/>
  <c r="AX27" i="73" s="1"/>
  <c r="CN27" i="73" s="1"/>
  <c r="AU27" i="73"/>
  <c r="AV27" i="73" s="1"/>
  <c r="CM27" i="73" s="1"/>
  <c r="AS27" i="73"/>
  <c r="AT27" i="73" s="1"/>
  <c r="CL27" i="73" s="1"/>
  <c r="AP27" i="73"/>
  <c r="AQ27" i="73" s="1"/>
  <c r="AN27" i="73"/>
  <c r="AO27" i="73" s="1"/>
  <c r="AL27" i="73"/>
  <c r="AM27" i="73" s="1"/>
  <c r="AJ27" i="73"/>
  <c r="AK27" i="73" s="1"/>
  <c r="AH27" i="73"/>
  <c r="AI27" i="73" s="1"/>
  <c r="AF27" i="73"/>
  <c r="AG27" i="73" s="1"/>
  <c r="AD27" i="73"/>
  <c r="AE27" i="73" s="1"/>
  <c r="AB27" i="73"/>
  <c r="AC27" i="73" s="1"/>
  <c r="Z27" i="73"/>
  <c r="AA27" i="73" s="1"/>
  <c r="X27" i="73"/>
  <c r="Y27" i="73" s="1"/>
  <c r="B27" i="73"/>
  <c r="CK26" i="73"/>
  <c r="CH26" i="73"/>
  <c r="CE26" i="73"/>
  <c r="CF26" i="73" s="1"/>
  <c r="CC26" i="73"/>
  <c r="CD26" i="73" s="1"/>
  <c r="CA26" i="73"/>
  <c r="CB26" i="73" s="1"/>
  <c r="BY26" i="73"/>
  <c r="DD26" i="73" s="1"/>
  <c r="BW26" i="73"/>
  <c r="DB26" i="73" s="1"/>
  <c r="BU26" i="73"/>
  <c r="BS26" i="73"/>
  <c r="BT26" i="73" s="1"/>
  <c r="CY26" i="73" s="1"/>
  <c r="BQ26" i="73"/>
  <c r="BR26" i="73" s="1"/>
  <c r="CX26" i="73" s="1"/>
  <c r="BO26" i="73"/>
  <c r="BP26" i="73" s="1"/>
  <c r="CW26" i="73" s="1"/>
  <c r="BM26" i="73"/>
  <c r="BN26" i="73" s="1"/>
  <c r="CV26" i="73" s="1"/>
  <c r="BK26" i="73"/>
  <c r="BL26" i="73" s="1"/>
  <c r="CU26" i="73" s="1"/>
  <c r="BI26" i="73"/>
  <c r="BJ26" i="73" s="1"/>
  <c r="CT26" i="73" s="1"/>
  <c r="BG26" i="73"/>
  <c r="BH26" i="73" s="1"/>
  <c r="CS26" i="73" s="1"/>
  <c r="BE26" i="73"/>
  <c r="BC26" i="73"/>
  <c r="BD26" i="73" s="1"/>
  <c r="CQ26" i="73" s="1"/>
  <c r="BA26" i="73"/>
  <c r="BB26" i="73" s="1"/>
  <c r="CP26" i="73" s="1"/>
  <c r="AY26" i="73"/>
  <c r="AZ26" i="73" s="1"/>
  <c r="CO26" i="73" s="1"/>
  <c r="AW26" i="73"/>
  <c r="AX26" i="73" s="1"/>
  <c r="CN26" i="73" s="1"/>
  <c r="AU26" i="73"/>
  <c r="AV26" i="73" s="1"/>
  <c r="CM26" i="73" s="1"/>
  <c r="AS26" i="73"/>
  <c r="AT26" i="73" s="1"/>
  <c r="CL26" i="73" s="1"/>
  <c r="AP26" i="73"/>
  <c r="AQ26" i="73" s="1"/>
  <c r="AN26" i="73"/>
  <c r="AO26" i="73" s="1"/>
  <c r="AL26" i="73"/>
  <c r="AM26" i="73" s="1"/>
  <c r="AJ26" i="73"/>
  <c r="AK26" i="73" s="1"/>
  <c r="AH26" i="73"/>
  <c r="AI26" i="73" s="1"/>
  <c r="AF26" i="73"/>
  <c r="AG26" i="73" s="1"/>
  <c r="AD26" i="73"/>
  <c r="AE26" i="73" s="1"/>
  <c r="AB26" i="73"/>
  <c r="AC26" i="73" s="1"/>
  <c r="Z26" i="73"/>
  <c r="AA26" i="73" s="1"/>
  <c r="X26" i="73"/>
  <c r="Y26" i="73" s="1"/>
  <c r="B26" i="73"/>
  <c r="CK25" i="73"/>
  <c r="CH25" i="73"/>
  <c r="CE25" i="73"/>
  <c r="CF25" i="73" s="1"/>
  <c r="CC25" i="73"/>
  <c r="CD25" i="73" s="1"/>
  <c r="CA25" i="73"/>
  <c r="CB25" i="73" s="1"/>
  <c r="BY25" i="73"/>
  <c r="BZ25" i="73" s="1"/>
  <c r="DE25" i="73" s="1"/>
  <c r="BW25" i="73"/>
  <c r="BU25" i="73"/>
  <c r="BS25" i="73"/>
  <c r="BT25" i="73" s="1"/>
  <c r="CY25" i="73" s="1"/>
  <c r="BQ25" i="73"/>
  <c r="BR25" i="73" s="1"/>
  <c r="CX25" i="73" s="1"/>
  <c r="BO25" i="73"/>
  <c r="BP25" i="73" s="1"/>
  <c r="CW25" i="73" s="1"/>
  <c r="BM25" i="73"/>
  <c r="BN25" i="73" s="1"/>
  <c r="CV25" i="73" s="1"/>
  <c r="BK25" i="73"/>
  <c r="BL25" i="73" s="1"/>
  <c r="CU25" i="73" s="1"/>
  <c r="BI25" i="73"/>
  <c r="BJ25" i="73" s="1"/>
  <c r="CT25" i="73" s="1"/>
  <c r="BG25" i="73"/>
  <c r="BH25" i="73" s="1"/>
  <c r="CS25" i="73" s="1"/>
  <c r="BE25" i="73"/>
  <c r="CR25" i="73" s="1"/>
  <c r="BC25" i="73"/>
  <c r="BD25" i="73" s="1"/>
  <c r="CQ25" i="73" s="1"/>
  <c r="BB25" i="73"/>
  <c r="CP25" i="73" s="1"/>
  <c r="BA25" i="73"/>
  <c r="AY25" i="73"/>
  <c r="AZ25" i="73" s="1"/>
  <c r="CO25" i="73" s="1"/>
  <c r="AW25" i="73"/>
  <c r="AX25" i="73" s="1"/>
  <c r="CN25" i="73" s="1"/>
  <c r="AU25" i="73"/>
  <c r="AV25" i="73" s="1"/>
  <c r="CM25" i="73" s="1"/>
  <c r="AS25" i="73"/>
  <c r="AT25" i="73" s="1"/>
  <c r="CL25" i="73" s="1"/>
  <c r="AP25" i="73"/>
  <c r="AQ25" i="73" s="1"/>
  <c r="AN25" i="73"/>
  <c r="AO25" i="73" s="1"/>
  <c r="AL25" i="73"/>
  <c r="AM25" i="73" s="1"/>
  <c r="AJ25" i="73"/>
  <c r="AK25" i="73" s="1"/>
  <c r="AH25" i="73"/>
  <c r="AI25" i="73" s="1"/>
  <c r="AG25" i="73"/>
  <c r="AF25" i="73"/>
  <c r="AD25" i="73"/>
  <c r="AE25" i="73" s="1"/>
  <c r="AB25" i="73"/>
  <c r="AC25" i="73" s="1"/>
  <c r="Z25" i="73"/>
  <c r="AA25" i="73" s="1"/>
  <c r="X25" i="73"/>
  <c r="Y25" i="73" s="1"/>
  <c r="B25" i="73"/>
  <c r="CK24" i="73"/>
  <c r="CH24" i="73"/>
  <c r="CE24" i="73"/>
  <c r="CF24" i="73" s="1"/>
  <c r="CC24" i="73"/>
  <c r="CD24" i="73" s="1"/>
  <c r="CA24" i="73"/>
  <c r="CB24" i="73" s="1"/>
  <c r="BZ24" i="73"/>
  <c r="DE24" i="73" s="1"/>
  <c r="BY24" i="73"/>
  <c r="DD24" i="73" s="1"/>
  <c r="BW24" i="73"/>
  <c r="BU24" i="73"/>
  <c r="CZ24" i="73" s="1"/>
  <c r="BS24" i="73"/>
  <c r="BT24" i="73" s="1"/>
  <c r="CY24" i="73" s="1"/>
  <c r="BQ24" i="73"/>
  <c r="BR24" i="73" s="1"/>
  <c r="CX24" i="73" s="1"/>
  <c r="BO24" i="73"/>
  <c r="BP24" i="73" s="1"/>
  <c r="CW24" i="73" s="1"/>
  <c r="BM24" i="73"/>
  <c r="BN24" i="73" s="1"/>
  <c r="CV24" i="73" s="1"/>
  <c r="BK24" i="73"/>
  <c r="BL24" i="73" s="1"/>
  <c r="CU24" i="73" s="1"/>
  <c r="BI24" i="73"/>
  <c r="BJ24" i="73" s="1"/>
  <c r="CT24" i="73" s="1"/>
  <c r="BG24" i="73"/>
  <c r="BH24" i="73" s="1"/>
  <c r="CS24" i="73" s="1"/>
  <c r="BE24" i="73"/>
  <c r="CR24" i="73" s="1"/>
  <c r="BC24" i="73"/>
  <c r="BD24" i="73" s="1"/>
  <c r="CQ24" i="73" s="1"/>
  <c r="BA24" i="73"/>
  <c r="BB24" i="73" s="1"/>
  <c r="CP24" i="73" s="1"/>
  <c r="AY24" i="73"/>
  <c r="AZ24" i="73" s="1"/>
  <c r="CO24" i="73" s="1"/>
  <c r="AW24" i="73"/>
  <c r="AX24" i="73" s="1"/>
  <c r="CN24" i="73" s="1"/>
  <c r="AU24" i="73"/>
  <c r="AV24" i="73" s="1"/>
  <c r="CM24" i="73" s="1"/>
  <c r="AS24" i="73"/>
  <c r="AT24" i="73" s="1"/>
  <c r="CL24" i="73" s="1"/>
  <c r="AP24" i="73"/>
  <c r="AQ24" i="73" s="1"/>
  <c r="AN24" i="73"/>
  <c r="AO24" i="73" s="1"/>
  <c r="AL24" i="73"/>
  <c r="AM24" i="73" s="1"/>
  <c r="AJ24" i="73"/>
  <c r="AK24" i="73" s="1"/>
  <c r="AH24" i="73"/>
  <c r="AI24" i="73" s="1"/>
  <c r="AF24" i="73"/>
  <c r="AG24" i="73" s="1"/>
  <c r="AD24" i="73"/>
  <c r="AE24" i="73" s="1"/>
  <c r="AB24" i="73"/>
  <c r="AC24" i="73" s="1"/>
  <c r="Z24" i="73"/>
  <c r="AA24" i="73" s="1"/>
  <c r="X24" i="73"/>
  <c r="Y24" i="73" s="1"/>
  <c r="B24" i="73"/>
  <c r="CK23" i="73"/>
  <c r="CH23" i="73"/>
  <c r="CE23" i="73"/>
  <c r="CF23" i="73" s="1"/>
  <c r="CC23" i="73"/>
  <c r="CD23" i="73" s="1"/>
  <c r="CA23" i="73"/>
  <c r="CB23" i="73" s="1"/>
  <c r="BY23" i="73"/>
  <c r="BZ23" i="73" s="1"/>
  <c r="DE23" i="73" s="1"/>
  <c r="BW23" i="73"/>
  <c r="DB23" i="73" s="1"/>
  <c r="BU23" i="73"/>
  <c r="BV23" i="73" s="1"/>
  <c r="DA23" i="73" s="1"/>
  <c r="BS23" i="73"/>
  <c r="BT23" i="73" s="1"/>
  <c r="CY23" i="73" s="1"/>
  <c r="BQ23" i="73"/>
  <c r="BR23" i="73" s="1"/>
  <c r="CX23" i="73" s="1"/>
  <c r="BO23" i="73"/>
  <c r="BP23" i="73" s="1"/>
  <c r="CW23" i="73" s="1"/>
  <c r="BM23" i="73"/>
  <c r="BN23" i="73" s="1"/>
  <c r="CV23" i="73" s="1"/>
  <c r="BK23" i="73"/>
  <c r="BL23" i="73" s="1"/>
  <c r="CU23" i="73" s="1"/>
  <c r="BI23" i="73"/>
  <c r="BJ23" i="73" s="1"/>
  <c r="CT23" i="73" s="1"/>
  <c r="BG23" i="73"/>
  <c r="BH23" i="73" s="1"/>
  <c r="CS23" i="73" s="1"/>
  <c r="BE23" i="73"/>
  <c r="BF23" i="73" s="1"/>
  <c r="BC23" i="73"/>
  <c r="BD23" i="73" s="1"/>
  <c r="CQ23" i="73" s="1"/>
  <c r="BA23" i="73"/>
  <c r="BB23" i="73" s="1"/>
  <c r="CP23" i="73" s="1"/>
  <c r="AY23" i="73"/>
  <c r="AZ23" i="73" s="1"/>
  <c r="CO23" i="73" s="1"/>
  <c r="AW23" i="73"/>
  <c r="AX23" i="73" s="1"/>
  <c r="CN23" i="73" s="1"/>
  <c r="AU23" i="73"/>
  <c r="AV23" i="73" s="1"/>
  <c r="CM23" i="73" s="1"/>
  <c r="AS23" i="73"/>
  <c r="AT23" i="73" s="1"/>
  <c r="CL23" i="73" s="1"/>
  <c r="AP23" i="73"/>
  <c r="AQ23" i="73" s="1"/>
  <c r="AN23" i="73"/>
  <c r="AO23" i="73" s="1"/>
  <c r="AL23" i="73"/>
  <c r="AM23" i="73" s="1"/>
  <c r="AJ23" i="73"/>
  <c r="AK23" i="73" s="1"/>
  <c r="AH23" i="73"/>
  <c r="AI23" i="73" s="1"/>
  <c r="AF23" i="73"/>
  <c r="AG23" i="73" s="1"/>
  <c r="AD23" i="73"/>
  <c r="AE23" i="73" s="1"/>
  <c r="AB23" i="73"/>
  <c r="AC23" i="73" s="1"/>
  <c r="Z23" i="73"/>
  <c r="AA23" i="73" s="1"/>
  <c r="X23" i="73"/>
  <c r="Y23" i="73" s="1"/>
  <c r="B23" i="73"/>
  <c r="CK22" i="73"/>
  <c r="CH22" i="73"/>
  <c r="CE22" i="73"/>
  <c r="CF22" i="73" s="1"/>
  <c r="CC22" i="73"/>
  <c r="CD22" i="73" s="1"/>
  <c r="CA22" i="73"/>
  <c r="CB22" i="73" s="1"/>
  <c r="BY22" i="73"/>
  <c r="DD22" i="73" s="1"/>
  <c r="BW22" i="73"/>
  <c r="BX22" i="73" s="1"/>
  <c r="DC22" i="73" s="1"/>
  <c r="BU22" i="73"/>
  <c r="CZ22" i="73" s="1"/>
  <c r="BS22" i="73"/>
  <c r="BT22" i="73" s="1"/>
  <c r="CY22" i="73" s="1"/>
  <c r="BQ22" i="73"/>
  <c r="BR22" i="73" s="1"/>
  <c r="CX22" i="73" s="1"/>
  <c r="BO22" i="73"/>
  <c r="BP22" i="73" s="1"/>
  <c r="CW22" i="73" s="1"/>
  <c r="BM22" i="73"/>
  <c r="BN22" i="73" s="1"/>
  <c r="CV22" i="73" s="1"/>
  <c r="BL22" i="73"/>
  <c r="CU22" i="73" s="1"/>
  <c r="BK22" i="73"/>
  <c r="BI22" i="73"/>
  <c r="BJ22" i="73" s="1"/>
  <c r="CT22" i="73" s="1"/>
  <c r="BG22" i="73"/>
  <c r="BH22" i="73" s="1"/>
  <c r="CS22" i="73" s="1"/>
  <c r="BE22" i="73"/>
  <c r="BC22" i="73"/>
  <c r="BD22" i="73" s="1"/>
  <c r="CQ22" i="73" s="1"/>
  <c r="BA22" i="73"/>
  <c r="BB22" i="73" s="1"/>
  <c r="CP22" i="73" s="1"/>
  <c r="AY22" i="73"/>
  <c r="AZ22" i="73" s="1"/>
  <c r="CO22" i="73" s="1"/>
  <c r="AW22" i="73"/>
  <c r="AX22" i="73" s="1"/>
  <c r="CN22" i="73" s="1"/>
  <c r="AU22" i="73"/>
  <c r="AV22" i="73" s="1"/>
  <c r="CM22" i="73" s="1"/>
  <c r="AS22" i="73"/>
  <c r="AT22" i="73" s="1"/>
  <c r="CL22" i="73" s="1"/>
  <c r="AP22" i="73"/>
  <c r="AQ22" i="73" s="1"/>
  <c r="AN22" i="73"/>
  <c r="AO22" i="73" s="1"/>
  <c r="AL22" i="73"/>
  <c r="AM22" i="73" s="1"/>
  <c r="AJ22" i="73"/>
  <c r="AK22" i="73" s="1"/>
  <c r="AI22" i="73"/>
  <c r="AH22" i="73"/>
  <c r="AF22" i="73"/>
  <c r="AG22" i="73" s="1"/>
  <c r="AD22" i="73"/>
  <c r="AE22" i="73" s="1"/>
  <c r="AB22" i="73"/>
  <c r="AC22" i="73" s="1"/>
  <c r="Z22" i="73"/>
  <c r="AA22" i="73" s="1"/>
  <c r="X22" i="73"/>
  <c r="Y22" i="73" s="1"/>
  <c r="B22" i="73"/>
  <c r="CK21" i="73"/>
  <c r="CH21" i="73"/>
  <c r="CE21" i="73"/>
  <c r="CF21" i="73" s="1"/>
  <c r="CC21" i="73"/>
  <c r="CD21" i="73" s="1"/>
  <c r="CA21" i="73"/>
  <c r="CB21" i="73" s="1"/>
  <c r="BY21" i="73"/>
  <c r="BW21" i="73"/>
  <c r="BX21" i="73" s="1"/>
  <c r="DC21" i="73" s="1"/>
  <c r="BU21" i="73"/>
  <c r="CZ21" i="73" s="1"/>
  <c r="BT21" i="73"/>
  <c r="BS21" i="73"/>
  <c r="BQ21" i="73"/>
  <c r="BR21" i="73" s="1"/>
  <c r="BO21" i="73"/>
  <c r="BP21" i="73" s="1"/>
  <c r="BM21" i="73"/>
  <c r="BN21" i="73" s="1"/>
  <c r="BK21" i="73"/>
  <c r="BL21" i="73" s="1"/>
  <c r="CU21" i="73" s="1"/>
  <c r="BI21" i="73"/>
  <c r="BJ21" i="73" s="1"/>
  <c r="BG21" i="73"/>
  <c r="BH21" i="73" s="1"/>
  <c r="BE21" i="73"/>
  <c r="BC21" i="73"/>
  <c r="BD21" i="73" s="1"/>
  <c r="CQ21" i="73" s="1"/>
  <c r="BA21" i="73"/>
  <c r="BB21" i="73" s="1"/>
  <c r="AY21" i="73"/>
  <c r="AZ21" i="73" s="1"/>
  <c r="AW21" i="73"/>
  <c r="AX21" i="73" s="1"/>
  <c r="AU21" i="73"/>
  <c r="AV21" i="73" s="1"/>
  <c r="CM21" i="73" s="1"/>
  <c r="AS21" i="73"/>
  <c r="AT21" i="73" s="1"/>
  <c r="AQ21" i="73"/>
  <c r="AP21" i="73"/>
  <c r="AN21" i="73"/>
  <c r="AO21" i="73" s="1"/>
  <c r="AL21" i="73"/>
  <c r="AM21" i="73" s="1"/>
  <c r="AJ21" i="73"/>
  <c r="AK21" i="73" s="1"/>
  <c r="AH21" i="73"/>
  <c r="AI21" i="73" s="1"/>
  <c r="AF21" i="73"/>
  <c r="AG21" i="73" s="1"/>
  <c r="AE21" i="73"/>
  <c r="AD21" i="73"/>
  <c r="AB21" i="73"/>
  <c r="AC21" i="73" s="1"/>
  <c r="Z21" i="73"/>
  <c r="AA21" i="73" s="1"/>
  <c r="X21" i="73"/>
  <c r="Y21" i="73" s="1"/>
  <c r="B21" i="73"/>
  <c r="DE20" i="73"/>
  <c r="DD20" i="73"/>
  <c r="DC20" i="73"/>
  <c r="DB20" i="73"/>
  <c r="DA20" i="73"/>
  <c r="CZ20" i="73"/>
  <c r="CY20" i="73"/>
  <c r="CX20" i="73"/>
  <c r="CW20" i="73"/>
  <c r="CV20" i="73"/>
  <c r="CU20" i="73"/>
  <c r="CT20" i="73"/>
  <c r="CS20" i="73"/>
  <c r="CR20" i="73"/>
  <c r="CQ20" i="73"/>
  <c r="CP20" i="73"/>
  <c r="CO20" i="73"/>
  <c r="CN20" i="73"/>
  <c r="CM20" i="73"/>
  <c r="CL20" i="73"/>
  <c r="CE20" i="73"/>
  <c r="CC20" i="73"/>
  <c r="CA20" i="73"/>
  <c r="BY20" i="73"/>
  <c r="BW20" i="73"/>
  <c r="BU20" i="73"/>
  <c r="BS20" i="73"/>
  <c r="BQ20" i="73"/>
  <c r="BO20" i="73"/>
  <c r="BM20" i="73"/>
  <c r="BK20" i="73"/>
  <c r="BI20" i="73"/>
  <c r="BG20" i="73"/>
  <c r="BE20" i="73"/>
  <c r="BC20" i="73"/>
  <c r="BA20" i="73"/>
  <c r="AY20" i="73"/>
  <c r="AW20" i="73"/>
  <c r="AU20" i="73"/>
  <c r="AS20" i="73"/>
  <c r="AP20" i="73"/>
  <c r="AN20" i="73"/>
  <c r="AL20" i="73"/>
  <c r="AJ20" i="73"/>
  <c r="AH20" i="73"/>
  <c r="AF20" i="73"/>
  <c r="AD20" i="73"/>
  <c r="V20" i="73"/>
  <c r="U20" i="73"/>
  <c r="T20" i="73"/>
  <c r="S20" i="73"/>
  <c r="R20" i="73"/>
  <c r="Q20" i="73"/>
  <c r="P20" i="73"/>
  <c r="O20" i="73"/>
  <c r="N20" i="73"/>
  <c r="M20" i="73"/>
  <c r="L20" i="73"/>
  <c r="K20" i="73"/>
  <c r="J20" i="73"/>
  <c r="I20" i="73"/>
  <c r="H20" i="73"/>
  <c r="G20" i="73"/>
  <c r="F20" i="73"/>
  <c r="E20" i="73"/>
  <c r="D20" i="73"/>
  <c r="C20" i="73"/>
  <c r="CK17" i="73"/>
  <c r="CH17" i="73"/>
  <c r="CE17" i="73"/>
  <c r="CF17" i="73" s="1"/>
  <c r="CC17" i="73"/>
  <c r="CD17" i="73" s="1"/>
  <c r="CA17" i="73"/>
  <c r="CB17" i="73" s="1"/>
  <c r="BY17" i="73"/>
  <c r="BZ17" i="73" s="1"/>
  <c r="BW17" i="73"/>
  <c r="BX17" i="73" s="1"/>
  <c r="BU17" i="73"/>
  <c r="BV17" i="73" s="1"/>
  <c r="DA17" i="73" s="1"/>
  <c r="C64" i="25" s="1"/>
  <c r="BS17" i="73"/>
  <c r="BQ17" i="73"/>
  <c r="BO17" i="73"/>
  <c r="BM17" i="73"/>
  <c r="BK17" i="73"/>
  <c r="BI17" i="73"/>
  <c r="BG17" i="73"/>
  <c r="BE17" i="73"/>
  <c r="BC17" i="73"/>
  <c r="BA17" i="73"/>
  <c r="AY17" i="73"/>
  <c r="AW17" i="73"/>
  <c r="AU17" i="73"/>
  <c r="AS17" i="73"/>
  <c r="AP17" i="73"/>
  <c r="AN17" i="73"/>
  <c r="AL17" i="73"/>
  <c r="AJ17" i="73"/>
  <c r="AH17" i="73"/>
  <c r="AF17" i="73"/>
  <c r="AD17" i="73"/>
  <c r="AB17" i="73"/>
  <c r="Z17" i="73"/>
  <c r="X17" i="73"/>
  <c r="V17" i="73"/>
  <c r="B68" i="25" s="1"/>
  <c r="U17" i="73"/>
  <c r="B67" i="25" s="1"/>
  <c r="T17" i="73"/>
  <c r="B66" i="25" s="1"/>
  <c r="S17" i="73"/>
  <c r="B65" i="25" s="1"/>
  <c r="R17" i="73"/>
  <c r="B64" i="25" s="1"/>
  <c r="Q17" i="73"/>
  <c r="B63" i="25" s="1"/>
  <c r="P17" i="73"/>
  <c r="B62" i="25" s="1"/>
  <c r="O17" i="73"/>
  <c r="B61" i="25" s="1"/>
  <c r="N17" i="73"/>
  <c r="B60" i="25" s="1"/>
  <c r="M17" i="73"/>
  <c r="B59" i="25" s="1"/>
  <c r="L17" i="73"/>
  <c r="B58" i="25" s="1"/>
  <c r="K17" i="73"/>
  <c r="B57" i="25" s="1"/>
  <c r="J17" i="73"/>
  <c r="B56" i="25" s="1"/>
  <c r="I17" i="73"/>
  <c r="B55" i="25" s="1"/>
  <c r="H17" i="73"/>
  <c r="B54" i="25" s="1"/>
  <c r="G17" i="73"/>
  <c r="B53" i="25" s="1"/>
  <c r="F17" i="73"/>
  <c r="B52" i="25" s="1"/>
  <c r="E17" i="73"/>
  <c r="B51" i="25" s="1"/>
  <c r="D17" i="73"/>
  <c r="B50" i="25" s="1"/>
  <c r="C17" i="73"/>
  <c r="B49" i="25" s="1"/>
  <c r="CK16" i="73"/>
  <c r="CH16" i="73"/>
  <c r="CE16" i="73"/>
  <c r="CF16" i="73" s="1"/>
  <c r="CC16" i="73"/>
  <c r="CD16" i="73" s="1"/>
  <c r="CA16" i="73"/>
  <c r="CB16" i="73" s="1"/>
  <c r="BY16" i="73"/>
  <c r="BW16" i="73"/>
  <c r="DB16" i="73" s="1"/>
  <c r="BU16" i="73"/>
  <c r="BS16" i="73"/>
  <c r="BT16" i="73" s="1"/>
  <c r="CY16" i="73" s="1"/>
  <c r="BQ16" i="73"/>
  <c r="BR16" i="73" s="1"/>
  <c r="CX16" i="73" s="1"/>
  <c r="BO16" i="73"/>
  <c r="BP16" i="73" s="1"/>
  <c r="CW16" i="73" s="1"/>
  <c r="BN16" i="73"/>
  <c r="CV16" i="73" s="1"/>
  <c r="BM16" i="73"/>
  <c r="BK16" i="73"/>
  <c r="BL16" i="73" s="1"/>
  <c r="CU16" i="73" s="1"/>
  <c r="BI16" i="73"/>
  <c r="BJ16" i="73" s="1"/>
  <c r="CT16" i="73" s="1"/>
  <c r="BG16" i="73"/>
  <c r="BH16" i="73" s="1"/>
  <c r="CS16" i="73" s="1"/>
  <c r="BE16" i="73"/>
  <c r="CR16" i="73" s="1"/>
  <c r="BC16" i="73"/>
  <c r="BD16" i="73" s="1"/>
  <c r="CQ16" i="73" s="1"/>
  <c r="BA16" i="73"/>
  <c r="BB16" i="73" s="1"/>
  <c r="CP16" i="73" s="1"/>
  <c r="AY16" i="73"/>
  <c r="AZ16" i="73" s="1"/>
  <c r="CO16" i="73" s="1"/>
  <c r="AW16" i="73"/>
  <c r="AX16" i="73" s="1"/>
  <c r="CN16" i="73" s="1"/>
  <c r="AU16" i="73"/>
  <c r="AV16" i="73" s="1"/>
  <c r="CM16" i="73" s="1"/>
  <c r="AS16" i="73"/>
  <c r="AT16" i="73" s="1"/>
  <c r="CL16" i="73" s="1"/>
  <c r="AP16" i="73"/>
  <c r="AQ16" i="73" s="1"/>
  <c r="AN16" i="73"/>
  <c r="AO16" i="73" s="1"/>
  <c r="AL16" i="73"/>
  <c r="AM16" i="73" s="1"/>
  <c r="AJ16" i="73"/>
  <c r="AK16" i="73" s="1"/>
  <c r="AH16" i="73"/>
  <c r="AI16" i="73" s="1"/>
  <c r="AF16" i="73"/>
  <c r="AG16" i="73" s="1"/>
  <c r="AD16" i="73"/>
  <c r="AE16" i="73" s="1"/>
  <c r="AB16" i="73"/>
  <c r="AC16" i="73" s="1"/>
  <c r="Z16" i="73"/>
  <c r="AA16" i="73" s="1"/>
  <c r="X16" i="73"/>
  <c r="Y16" i="73" s="1"/>
  <c r="B16" i="73"/>
  <c r="CK15" i="73"/>
  <c r="CH15" i="73"/>
  <c r="CE15" i="73"/>
  <c r="CF15" i="73" s="1"/>
  <c r="CC15" i="73"/>
  <c r="CD15" i="73" s="1"/>
  <c r="CA15" i="73"/>
  <c r="CB15" i="73" s="1"/>
  <c r="BY15" i="73"/>
  <c r="BW15" i="73"/>
  <c r="BX15" i="73" s="1"/>
  <c r="DC15" i="73" s="1"/>
  <c r="BU15" i="73"/>
  <c r="CZ15" i="73" s="1"/>
  <c r="BS15" i="73"/>
  <c r="BT15" i="73" s="1"/>
  <c r="CY15" i="73" s="1"/>
  <c r="BQ15" i="73"/>
  <c r="BR15" i="73" s="1"/>
  <c r="CX15" i="73" s="1"/>
  <c r="BO15" i="73"/>
  <c r="BP15" i="73" s="1"/>
  <c r="CW15" i="73" s="1"/>
  <c r="BM15" i="73"/>
  <c r="BN15" i="73" s="1"/>
  <c r="CV15" i="73" s="1"/>
  <c r="BK15" i="73"/>
  <c r="BL15" i="73" s="1"/>
  <c r="CU15" i="73" s="1"/>
  <c r="BI15" i="73"/>
  <c r="BJ15" i="73" s="1"/>
  <c r="CT15" i="73" s="1"/>
  <c r="BG15" i="73"/>
  <c r="BH15" i="73" s="1"/>
  <c r="CS15" i="73" s="1"/>
  <c r="BE15" i="73"/>
  <c r="CR15" i="73" s="1"/>
  <c r="BC15" i="73"/>
  <c r="BD15" i="73" s="1"/>
  <c r="CQ15" i="73" s="1"/>
  <c r="BA15" i="73"/>
  <c r="BB15" i="73" s="1"/>
  <c r="CP15" i="73" s="1"/>
  <c r="AY15" i="73"/>
  <c r="AZ15" i="73" s="1"/>
  <c r="CO15" i="73" s="1"/>
  <c r="AW15" i="73"/>
  <c r="AX15" i="73" s="1"/>
  <c r="CN15" i="73" s="1"/>
  <c r="AU15" i="73"/>
  <c r="AV15" i="73" s="1"/>
  <c r="CM15" i="73" s="1"/>
  <c r="AS15" i="73"/>
  <c r="AT15" i="73" s="1"/>
  <c r="CL15" i="73" s="1"/>
  <c r="AP15" i="73"/>
  <c r="AQ15" i="73" s="1"/>
  <c r="AN15" i="73"/>
  <c r="AO15" i="73" s="1"/>
  <c r="AL15" i="73"/>
  <c r="AM15" i="73" s="1"/>
  <c r="AJ15" i="73"/>
  <c r="AK15" i="73" s="1"/>
  <c r="AH15" i="73"/>
  <c r="AI15" i="73" s="1"/>
  <c r="AG15" i="73"/>
  <c r="AF15" i="73"/>
  <c r="AD15" i="73"/>
  <c r="AE15" i="73" s="1"/>
  <c r="AB15" i="73"/>
  <c r="AC15" i="73" s="1"/>
  <c r="Z15" i="73"/>
  <c r="AA15" i="73" s="1"/>
  <c r="X15" i="73"/>
  <c r="Y15" i="73" s="1"/>
  <c r="B15" i="73"/>
  <c r="CK14" i="73"/>
  <c r="CH14" i="73"/>
  <c r="CE14" i="73"/>
  <c r="CF14" i="73" s="1"/>
  <c r="CC14" i="73"/>
  <c r="CD14" i="73" s="1"/>
  <c r="CA14" i="73"/>
  <c r="CB14" i="73" s="1"/>
  <c r="BY14" i="73"/>
  <c r="DD14" i="73" s="1"/>
  <c r="BW14" i="73"/>
  <c r="DB14" i="73" s="1"/>
  <c r="BU14" i="73"/>
  <c r="CZ14" i="73" s="1"/>
  <c r="BS14" i="73"/>
  <c r="BT14" i="73" s="1"/>
  <c r="CY14" i="73" s="1"/>
  <c r="BQ14" i="73"/>
  <c r="BR14" i="73" s="1"/>
  <c r="CX14" i="73" s="1"/>
  <c r="BO14" i="73"/>
  <c r="BP14" i="73" s="1"/>
  <c r="CW14" i="73" s="1"/>
  <c r="BM14" i="73"/>
  <c r="BN14" i="73" s="1"/>
  <c r="CV14" i="73" s="1"/>
  <c r="BK14" i="73"/>
  <c r="BL14" i="73" s="1"/>
  <c r="CU14" i="73" s="1"/>
  <c r="BI14" i="73"/>
  <c r="BJ14" i="73" s="1"/>
  <c r="CT14" i="73" s="1"/>
  <c r="BG14" i="73"/>
  <c r="BH14" i="73" s="1"/>
  <c r="CS14" i="73" s="1"/>
  <c r="BE14" i="73"/>
  <c r="CR14" i="73" s="1"/>
  <c r="BC14" i="73"/>
  <c r="BD14" i="73" s="1"/>
  <c r="CQ14" i="73" s="1"/>
  <c r="BA14" i="73"/>
  <c r="BB14" i="73" s="1"/>
  <c r="CP14" i="73" s="1"/>
  <c r="AY14" i="73"/>
  <c r="AZ14" i="73" s="1"/>
  <c r="CO14" i="73" s="1"/>
  <c r="AW14" i="73"/>
  <c r="AX14" i="73" s="1"/>
  <c r="CN14" i="73" s="1"/>
  <c r="AU14" i="73"/>
  <c r="AV14" i="73" s="1"/>
  <c r="CM14" i="73" s="1"/>
  <c r="AT14" i="73"/>
  <c r="CL14" i="73" s="1"/>
  <c r="AS14" i="73"/>
  <c r="AP14" i="73"/>
  <c r="AQ14" i="73" s="1"/>
  <c r="AO14" i="73"/>
  <c r="AN14" i="73"/>
  <c r="AL14" i="73"/>
  <c r="AM14" i="73" s="1"/>
  <c r="AJ14" i="73"/>
  <c r="AK14" i="73" s="1"/>
  <c r="AH14" i="73"/>
  <c r="AI14" i="73" s="1"/>
  <c r="AF14" i="73"/>
  <c r="AG14" i="73" s="1"/>
  <c r="AD14" i="73"/>
  <c r="AE14" i="73" s="1"/>
  <c r="AB14" i="73"/>
  <c r="AC14" i="73" s="1"/>
  <c r="AA14" i="73"/>
  <c r="Z14" i="73"/>
  <c r="X14" i="73"/>
  <c r="Y14" i="73" s="1"/>
  <c r="B14" i="73"/>
  <c r="CK13" i="73"/>
  <c r="CH13" i="73"/>
  <c r="CE13" i="73"/>
  <c r="CF13" i="73" s="1"/>
  <c r="CC13" i="73"/>
  <c r="CD13" i="73" s="1"/>
  <c r="CA13" i="73"/>
  <c r="CB13" i="73" s="1"/>
  <c r="BY13" i="73"/>
  <c r="DD13" i="73" s="1"/>
  <c r="BW13" i="73"/>
  <c r="DB13" i="73" s="1"/>
  <c r="BU13" i="73"/>
  <c r="BV13" i="73" s="1"/>
  <c r="DA13" i="73" s="1"/>
  <c r="BS13" i="73"/>
  <c r="BT13" i="73" s="1"/>
  <c r="CY13" i="73" s="1"/>
  <c r="BQ13" i="73"/>
  <c r="BR13" i="73" s="1"/>
  <c r="CX13" i="73" s="1"/>
  <c r="BO13" i="73"/>
  <c r="BP13" i="73" s="1"/>
  <c r="CW13" i="73" s="1"/>
  <c r="BM13" i="73"/>
  <c r="BN13" i="73" s="1"/>
  <c r="CV13" i="73" s="1"/>
  <c r="BK13" i="73"/>
  <c r="BL13" i="73" s="1"/>
  <c r="CU13" i="73" s="1"/>
  <c r="BI13" i="73"/>
  <c r="BJ13" i="73" s="1"/>
  <c r="CT13" i="73" s="1"/>
  <c r="BG13" i="73"/>
  <c r="BH13" i="73" s="1"/>
  <c r="CS13" i="73" s="1"/>
  <c r="BE13" i="73"/>
  <c r="BF13" i="73" s="1"/>
  <c r="BC13" i="73"/>
  <c r="BD13" i="73" s="1"/>
  <c r="CQ13" i="73" s="1"/>
  <c r="BA13" i="73"/>
  <c r="BB13" i="73" s="1"/>
  <c r="CP13" i="73" s="1"/>
  <c r="AY13" i="73"/>
  <c r="AZ13" i="73" s="1"/>
  <c r="CO13" i="73" s="1"/>
  <c r="AW13" i="73"/>
  <c r="AX13" i="73" s="1"/>
  <c r="CN13" i="73" s="1"/>
  <c r="AU13" i="73"/>
  <c r="AV13" i="73" s="1"/>
  <c r="CM13" i="73" s="1"/>
  <c r="AS13" i="73"/>
  <c r="AT13" i="73" s="1"/>
  <c r="CL13" i="73" s="1"/>
  <c r="AP13" i="73"/>
  <c r="AQ13" i="73" s="1"/>
  <c r="AN13" i="73"/>
  <c r="AO13" i="73" s="1"/>
  <c r="AL13" i="73"/>
  <c r="AM13" i="73" s="1"/>
  <c r="AJ13" i="73"/>
  <c r="AK13" i="73" s="1"/>
  <c r="AH13" i="73"/>
  <c r="AI13" i="73" s="1"/>
  <c r="AF13" i="73"/>
  <c r="AG13" i="73" s="1"/>
  <c r="AD13" i="73"/>
  <c r="AE13" i="73" s="1"/>
  <c r="AB13" i="73"/>
  <c r="AC13" i="73" s="1"/>
  <c r="Z13" i="73"/>
  <c r="AA13" i="73" s="1"/>
  <c r="X13" i="73"/>
  <c r="Y13" i="73" s="1"/>
  <c r="B13" i="73"/>
  <c r="CK12" i="73"/>
  <c r="CH12" i="73"/>
  <c r="CE12" i="73"/>
  <c r="CF12" i="73" s="1"/>
  <c r="CC12" i="73"/>
  <c r="CD12" i="73" s="1"/>
  <c r="CA12" i="73"/>
  <c r="CB12" i="73" s="1"/>
  <c r="BY12" i="73"/>
  <c r="DD12" i="73" s="1"/>
  <c r="BW12" i="73"/>
  <c r="DB12" i="73" s="1"/>
  <c r="BU12" i="73"/>
  <c r="BS12" i="73"/>
  <c r="BT12" i="73" s="1"/>
  <c r="CY12" i="73" s="1"/>
  <c r="BQ12" i="73"/>
  <c r="BR12" i="73" s="1"/>
  <c r="CX12" i="73" s="1"/>
  <c r="BO12" i="73"/>
  <c r="BP12" i="73" s="1"/>
  <c r="CW12" i="73" s="1"/>
  <c r="BM12" i="73"/>
  <c r="BN12" i="73" s="1"/>
  <c r="CV12" i="73" s="1"/>
  <c r="BK12" i="73"/>
  <c r="BL12" i="73" s="1"/>
  <c r="CU12" i="73" s="1"/>
  <c r="BI12" i="73"/>
  <c r="BJ12" i="73" s="1"/>
  <c r="CT12" i="73" s="1"/>
  <c r="BG12" i="73"/>
  <c r="BH12" i="73" s="1"/>
  <c r="CS12" i="73" s="1"/>
  <c r="BE12" i="73"/>
  <c r="BC12" i="73"/>
  <c r="BD12" i="73" s="1"/>
  <c r="CQ12" i="73" s="1"/>
  <c r="BA12" i="73"/>
  <c r="BB12" i="73" s="1"/>
  <c r="CP12" i="73" s="1"/>
  <c r="AY12" i="73"/>
  <c r="AZ12" i="73" s="1"/>
  <c r="CO12" i="73" s="1"/>
  <c r="AW12" i="73"/>
  <c r="AX12" i="73" s="1"/>
  <c r="CN12" i="73" s="1"/>
  <c r="AU12" i="73"/>
  <c r="AV12" i="73" s="1"/>
  <c r="CM12" i="73" s="1"/>
  <c r="AS12" i="73"/>
  <c r="AT12" i="73" s="1"/>
  <c r="CL12" i="73" s="1"/>
  <c r="AP12" i="73"/>
  <c r="AQ12" i="73" s="1"/>
  <c r="AN12" i="73"/>
  <c r="AO12" i="73" s="1"/>
  <c r="AL12" i="73"/>
  <c r="AM12" i="73" s="1"/>
  <c r="AJ12" i="73"/>
  <c r="AK12" i="73" s="1"/>
  <c r="AH12" i="73"/>
  <c r="AI12" i="73" s="1"/>
  <c r="AF12" i="73"/>
  <c r="AG12" i="73" s="1"/>
  <c r="AD12" i="73"/>
  <c r="AE12" i="73" s="1"/>
  <c r="AB12" i="73"/>
  <c r="AC12" i="73" s="1"/>
  <c r="Z12" i="73"/>
  <c r="AA12" i="73" s="1"/>
  <c r="X12" i="73"/>
  <c r="Y12" i="73" s="1"/>
  <c r="B12" i="73"/>
  <c r="CK11" i="73"/>
  <c r="CH11" i="73"/>
  <c r="CE11" i="73"/>
  <c r="CF11" i="73" s="1"/>
  <c r="CD11" i="73"/>
  <c r="CC11" i="73"/>
  <c r="CA11" i="73"/>
  <c r="CB11" i="73" s="1"/>
  <c r="BY11" i="73"/>
  <c r="DD11" i="73" s="1"/>
  <c r="BW11" i="73"/>
  <c r="BX11" i="73" s="1"/>
  <c r="DC11" i="73" s="1"/>
  <c r="BU11" i="73"/>
  <c r="CZ11" i="73" s="1"/>
  <c r="BS11" i="73"/>
  <c r="BT11" i="73" s="1"/>
  <c r="CY11" i="73" s="1"/>
  <c r="BQ11" i="73"/>
  <c r="BR11" i="73" s="1"/>
  <c r="CX11" i="73" s="1"/>
  <c r="BO11" i="73"/>
  <c r="BP11" i="73" s="1"/>
  <c r="CW11" i="73" s="1"/>
  <c r="BM11" i="73"/>
  <c r="BN11" i="73" s="1"/>
  <c r="CV11" i="73" s="1"/>
  <c r="BK11" i="73"/>
  <c r="BL11" i="73" s="1"/>
  <c r="CU11" i="73" s="1"/>
  <c r="BI11" i="73"/>
  <c r="BJ11" i="73" s="1"/>
  <c r="CT11" i="73" s="1"/>
  <c r="BG11" i="73"/>
  <c r="BH11" i="73" s="1"/>
  <c r="CS11" i="73" s="1"/>
  <c r="BE11" i="73"/>
  <c r="CR11" i="73" s="1"/>
  <c r="BC11" i="73"/>
  <c r="BD11" i="73" s="1"/>
  <c r="CQ11" i="73" s="1"/>
  <c r="BA11" i="73"/>
  <c r="BB11" i="73" s="1"/>
  <c r="CP11" i="73" s="1"/>
  <c r="AY11" i="73"/>
  <c r="AZ11" i="73" s="1"/>
  <c r="CO11" i="73" s="1"/>
  <c r="AW11" i="73"/>
  <c r="AX11" i="73" s="1"/>
  <c r="CN11" i="73" s="1"/>
  <c r="AV11" i="73"/>
  <c r="CM11" i="73" s="1"/>
  <c r="AU11" i="73"/>
  <c r="AS11" i="73"/>
  <c r="AT11" i="73" s="1"/>
  <c r="CL11" i="73" s="1"/>
  <c r="AP11" i="73"/>
  <c r="AQ11" i="73" s="1"/>
  <c r="AN11" i="73"/>
  <c r="AO11" i="73" s="1"/>
  <c r="AL11" i="73"/>
  <c r="AM11" i="73" s="1"/>
  <c r="AJ11" i="73"/>
  <c r="AK11" i="73" s="1"/>
  <c r="AH11" i="73"/>
  <c r="AI11" i="73" s="1"/>
  <c r="AF11" i="73"/>
  <c r="AG11" i="73" s="1"/>
  <c r="AD11" i="73"/>
  <c r="AE11" i="73" s="1"/>
  <c r="AB11" i="73"/>
  <c r="AC11" i="73" s="1"/>
  <c r="Z11" i="73"/>
  <c r="AA11" i="73" s="1"/>
  <c r="X11" i="73"/>
  <c r="Y11" i="73" s="1"/>
  <c r="B11" i="73"/>
  <c r="CK10" i="73"/>
  <c r="CH10" i="73"/>
  <c r="CE10" i="73"/>
  <c r="CF10" i="73" s="1"/>
  <c r="CC10" i="73"/>
  <c r="CD10" i="73" s="1"/>
  <c r="CA10" i="73"/>
  <c r="CB10" i="73" s="1"/>
  <c r="BY10" i="73"/>
  <c r="DD10" i="73" s="1"/>
  <c r="BW10" i="73"/>
  <c r="BU10" i="73"/>
  <c r="BV10" i="73" s="1"/>
  <c r="DA10" i="73" s="1"/>
  <c r="BS10" i="73"/>
  <c r="BT10" i="73" s="1"/>
  <c r="CY10" i="73" s="1"/>
  <c r="BQ10" i="73"/>
  <c r="BR10" i="73" s="1"/>
  <c r="CX10" i="73" s="1"/>
  <c r="BO10" i="73"/>
  <c r="BP10" i="73" s="1"/>
  <c r="CW10" i="73" s="1"/>
  <c r="BM10" i="73"/>
  <c r="BN10" i="73" s="1"/>
  <c r="CV10" i="73" s="1"/>
  <c r="BK10" i="73"/>
  <c r="BL10" i="73" s="1"/>
  <c r="CU10" i="73" s="1"/>
  <c r="BI10" i="73"/>
  <c r="BJ10" i="73" s="1"/>
  <c r="CT10" i="73" s="1"/>
  <c r="BG10" i="73"/>
  <c r="BH10" i="73" s="1"/>
  <c r="CS10" i="73" s="1"/>
  <c r="BE10" i="73"/>
  <c r="CR10" i="73" s="1"/>
  <c r="BC10" i="73"/>
  <c r="BD10" i="73" s="1"/>
  <c r="CQ10" i="73" s="1"/>
  <c r="BA10" i="73"/>
  <c r="BB10" i="73" s="1"/>
  <c r="CP10" i="73" s="1"/>
  <c r="AY10" i="73"/>
  <c r="AZ10" i="73" s="1"/>
  <c r="CO10" i="73" s="1"/>
  <c r="AW10" i="73"/>
  <c r="AX10" i="73" s="1"/>
  <c r="CN10" i="73" s="1"/>
  <c r="AU10" i="73"/>
  <c r="AV10" i="73" s="1"/>
  <c r="CM10" i="73" s="1"/>
  <c r="AS10" i="73"/>
  <c r="AT10" i="73" s="1"/>
  <c r="CL10" i="73" s="1"/>
  <c r="AP10" i="73"/>
  <c r="AQ10" i="73" s="1"/>
  <c r="AN10" i="73"/>
  <c r="AO10" i="73" s="1"/>
  <c r="AL10" i="73"/>
  <c r="AM10" i="73" s="1"/>
  <c r="AJ10" i="73"/>
  <c r="AK10" i="73" s="1"/>
  <c r="AH10" i="73"/>
  <c r="AI10" i="73" s="1"/>
  <c r="AF10" i="73"/>
  <c r="AG10" i="73" s="1"/>
  <c r="AD10" i="73"/>
  <c r="AE10" i="73" s="1"/>
  <c r="AB10" i="73"/>
  <c r="AC10" i="73" s="1"/>
  <c r="Z10" i="73"/>
  <c r="AA10" i="73" s="1"/>
  <c r="X10" i="73"/>
  <c r="Y10" i="73" s="1"/>
  <c r="B10" i="73"/>
  <c r="CK9" i="73"/>
  <c r="CH9" i="73"/>
  <c r="CE9" i="73"/>
  <c r="CF9" i="73" s="1"/>
  <c r="CC9" i="73"/>
  <c r="CD9" i="73" s="1"/>
  <c r="CA9" i="73"/>
  <c r="CB9" i="73" s="1"/>
  <c r="BY9" i="73"/>
  <c r="BZ9" i="73" s="1"/>
  <c r="DE9" i="73" s="1"/>
  <c r="BW9" i="73"/>
  <c r="DB9" i="73" s="1"/>
  <c r="BU9" i="73"/>
  <c r="BV9" i="73" s="1"/>
  <c r="DA9" i="73" s="1"/>
  <c r="BS9" i="73"/>
  <c r="BT9" i="73" s="1"/>
  <c r="CY9" i="73" s="1"/>
  <c r="BQ9" i="73"/>
  <c r="BR9" i="73" s="1"/>
  <c r="CX9" i="73" s="1"/>
  <c r="BO9" i="73"/>
  <c r="BP9" i="73" s="1"/>
  <c r="CW9" i="73" s="1"/>
  <c r="BM9" i="73"/>
  <c r="BN9" i="73" s="1"/>
  <c r="CV9" i="73" s="1"/>
  <c r="BK9" i="73"/>
  <c r="BL9" i="73" s="1"/>
  <c r="CU9" i="73" s="1"/>
  <c r="BI9" i="73"/>
  <c r="BJ9" i="73" s="1"/>
  <c r="CT9" i="73" s="1"/>
  <c r="BG9" i="73"/>
  <c r="BH9" i="73" s="1"/>
  <c r="CS9" i="73" s="1"/>
  <c r="BE9" i="73"/>
  <c r="CR9" i="73" s="1"/>
  <c r="BC9" i="73"/>
  <c r="BD9" i="73" s="1"/>
  <c r="CQ9" i="73" s="1"/>
  <c r="BA9" i="73"/>
  <c r="BB9" i="73" s="1"/>
  <c r="CP9" i="73" s="1"/>
  <c r="AY9" i="73"/>
  <c r="AZ9" i="73" s="1"/>
  <c r="CO9" i="73" s="1"/>
  <c r="AW9" i="73"/>
  <c r="AX9" i="73" s="1"/>
  <c r="CN9" i="73" s="1"/>
  <c r="AU9" i="73"/>
  <c r="AV9" i="73" s="1"/>
  <c r="CM9" i="73" s="1"/>
  <c r="AS9" i="73"/>
  <c r="AT9" i="73" s="1"/>
  <c r="CL9" i="73" s="1"/>
  <c r="AP9" i="73"/>
  <c r="AQ9" i="73" s="1"/>
  <c r="AN9" i="73"/>
  <c r="AO9" i="73" s="1"/>
  <c r="AL9" i="73"/>
  <c r="AM9" i="73" s="1"/>
  <c r="AJ9" i="73"/>
  <c r="AK9" i="73" s="1"/>
  <c r="AH9" i="73"/>
  <c r="AI9" i="73" s="1"/>
  <c r="AG9" i="73"/>
  <c r="AF9" i="73"/>
  <c r="AD9" i="73"/>
  <c r="AE9" i="73" s="1"/>
  <c r="AB9" i="73"/>
  <c r="AC9" i="73" s="1"/>
  <c r="Z9" i="73"/>
  <c r="AA9" i="73" s="1"/>
  <c r="X9" i="73"/>
  <c r="Y9" i="73" s="1"/>
  <c r="B9" i="73"/>
  <c r="CK8" i="73"/>
  <c r="CH8" i="73"/>
  <c r="CF8" i="73"/>
  <c r="CE8" i="73"/>
  <c r="CC8" i="73"/>
  <c r="CD8" i="73" s="1"/>
  <c r="CA8" i="73"/>
  <c r="CB8" i="73" s="1"/>
  <c r="BY8" i="73"/>
  <c r="BZ8" i="73" s="1"/>
  <c r="DE8" i="73" s="1"/>
  <c r="BW8" i="73"/>
  <c r="DB8" i="73" s="1"/>
  <c r="BU8" i="73"/>
  <c r="CZ8" i="73" s="1"/>
  <c r="BS8" i="73"/>
  <c r="BT8" i="73" s="1"/>
  <c r="CY8" i="73" s="1"/>
  <c r="BQ8" i="73"/>
  <c r="BR8" i="73" s="1"/>
  <c r="CX8" i="73" s="1"/>
  <c r="BO8" i="73"/>
  <c r="BP8" i="73" s="1"/>
  <c r="CW8" i="73" s="1"/>
  <c r="BM8" i="73"/>
  <c r="BN8" i="73" s="1"/>
  <c r="CV8" i="73" s="1"/>
  <c r="BK8" i="73"/>
  <c r="BL8" i="73" s="1"/>
  <c r="CU8" i="73" s="1"/>
  <c r="BI8" i="73"/>
  <c r="BJ8" i="73" s="1"/>
  <c r="CT8" i="73" s="1"/>
  <c r="BG8" i="73"/>
  <c r="BH8" i="73" s="1"/>
  <c r="CS8" i="73" s="1"/>
  <c r="BE8" i="73"/>
  <c r="CR8" i="73" s="1"/>
  <c r="BC8" i="73"/>
  <c r="BD8" i="73" s="1"/>
  <c r="CQ8" i="73" s="1"/>
  <c r="BA8" i="73"/>
  <c r="BB8" i="73" s="1"/>
  <c r="CP8" i="73" s="1"/>
  <c r="AY8" i="73"/>
  <c r="AZ8" i="73" s="1"/>
  <c r="CO8" i="73" s="1"/>
  <c r="AW8" i="73"/>
  <c r="AX8" i="73" s="1"/>
  <c r="CN8" i="73" s="1"/>
  <c r="AV8" i="73"/>
  <c r="CM8" i="73" s="1"/>
  <c r="AU8" i="73"/>
  <c r="AS8" i="73"/>
  <c r="AT8" i="73" s="1"/>
  <c r="CL8" i="73" s="1"/>
  <c r="AP8" i="73"/>
  <c r="AQ8" i="73" s="1"/>
  <c r="AN8" i="73"/>
  <c r="AO8" i="73" s="1"/>
  <c r="AL8" i="73"/>
  <c r="AM8" i="73" s="1"/>
  <c r="AJ8" i="73"/>
  <c r="AK8" i="73" s="1"/>
  <c r="AH8" i="73"/>
  <c r="AI8" i="73" s="1"/>
  <c r="AF8" i="73"/>
  <c r="AG8" i="73" s="1"/>
  <c r="AD8" i="73"/>
  <c r="AE8" i="73" s="1"/>
  <c r="AB8" i="73"/>
  <c r="AC8" i="73" s="1"/>
  <c r="Z8" i="73"/>
  <c r="AA8" i="73" s="1"/>
  <c r="X8" i="73"/>
  <c r="Y8" i="73" s="1"/>
  <c r="B8" i="73"/>
  <c r="CK7" i="73"/>
  <c r="CH7" i="73"/>
  <c r="CE7" i="73"/>
  <c r="CF7" i="73" s="1"/>
  <c r="CC7" i="73"/>
  <c r="CD7" i="73" s="1"/>
  <c r="CA7" i="73"/>
  <c r="CB7" i="73" s="1"/>
  <c r="BY7" i="73"/>
  <c r="DD7" i="73" s="1"/>
  <c r="BW7" i="73"/>
  <c r="DB7" i="73" s="1"/>
  <c r="BU7" i="73"/>
  <c r="BV7" i="73" s="1"/>
  <c r="DA7" i="73" s="1"/>
  <c r="BS7" i="73"/>
  <c r="BT7" i="73" s="1"/>
  <c r="CY7" i="73" s="1"/>
  <c r="BQ7" i="73"/>
  <c r="BR7" i="73" s="1"/>
  <c r="CX7" i="73" s="1"/>
  <c r="BO7" i="73"/>
  <c r="BP7" i="73" s="1"/>
  <c r="CW7" i="73" s="1"/>
  <c r="BM7" i="73"/>
  <c r="BN7" i="73" s="1"/>
  <c r="CV7" i="73" s="1"/>
  <c r="BK7" i="73"/>
  <c r="BL7" i="73" s="1"/>
  <c r="CU7" i="73" s="1"/>
  <c r="BI7" i="73"/>
  <c r="BJ7" i="73" s="1"/>
  <c r="CT7" i="73" s="1"/>
  <c r="BG7" i="73"/>
  <c r="BH7" i="73" s="1"/>
  <c r="CS7" i="73" s="1"/>
  <c r="BE7" i="73"/>
  <c r="BF7" i="73" s="1"/>
  <c r="BC7" i="73"/>
  <c r="BD7" i="73" s="1"/>
  <c r="CQ7" i="73" s="1"/>
  <c r="BA7" i="73"/>
  <c r="BB7" i="73" s="1"/>
  <c r="CP7" i="73" s="1"/>
  <c r="AY7" i="73"/>
  <c r="AZ7" i="73" s="1"/>
  <c r="CO7" i="73" s="1"/>
  <c r="AW7" i="73"/>
  <c r="AX7" i="73" s="1"/>
  <c r="CN7" i="73" s="1"/>
  <c r="AU7" i="73"/>
  <c r="AV7" i="73" s="1"/>
  <c r="CM7" i="73" s="1"/>
  <c r="AS7" i="73"/>
  <c r="AT7" i="73" s="1"/>
  <c r="CL7" i="73" s="1"/>
  <c r="AP7" i="73"/>
  <c r="AQ7" i="73" s="1"/>
  <c r="AN7" i="73"/>
  <c r="AO7" i="73" s="1"/>
  <c r="AL7" i="73"/>
  <c r="AM7" i="73" s="1"/>
  <c r="AJ7" i="73"/>
  <c r="AK7" i="73" s="1"/>
  <c r="AH7" i="73"/>
  <c r="AI7" i="73" s="1"/>
  <c r="AF7" i="73"/>
  <c r="AG7" i="73" s="1"/>
  <c r="AD7" i="73"/>
  <c r="AE7" i="73" s="1"/>
  <c r="AB7" i="73"/>
  <c r="AC7" i="73" s="1"/>
  <c r="Z7" i="73"/>
  <c r="AA7" i="73" s="1"/>
  <c r="X7" i="73"/>
  <c r="Y7" i="73" s="1"/>
  <c r="B7" i="73"/>
  <c r="CK6" i="73"/>
  <c r="CH6" i="73"/>
  <c r="CE6" i="73"/>
  <c r="CF6" i="73" s="1"/>
  <c r="CC6" i="73"/>
  <c r="CD6" i="73" s="1"/>
  <c r="CA6" i="73"/>
  <c r="CB6" i="73" s="1"/>
  <c r="BY6" i="73"/>
  <c r="DD6" i="73" s="1"/>
  <c r="BW6" i="73"/>
  <c r="BX6" i="73" s="1"/>
  <c r="DC6" i="73" s="1"/>
  <c r="BU6" i="73"/>
  <c r="CZ6" i="73" s="1"/>
  <c r="BS6" i="73"/>
  <c r="BT6" i="73" s="1"/>
  <c r="CY6" i="73" s="1"/>
  <c r="BQ6" i="73"/>
  <c r="BR6" i="73" s="1"/>
  <c r="CX6" i="73" s="1"/>
  <c r="BO6" i="73"/>
  <c r="BP6" i="73" s="1"/>
  <c r="CW6" i="73" s="1"/>
  <c r="BM6" i="73"/>
  <c r="BN6" i="73" s="1"/>
  <c r="CV6" i="73" s="1"/>
  <c r="BK6" i="73"/>
  <c r="BL6" i="73" s="1"/>
  <c r="CU6" i="73" s="1"/>
  <c r="BI6" i="73"/>
  <c r="BJ6" i="73" s="1"/>
  <c r="CT6" i="73" s="1"/>
  <c r="BG6" i="73"/>
  <c r="BH6" i="73" s="1"/>
  <c r="CS6" i="73" s="1"/>
  <c r="BE6" i="73"/>
  <c r="CR6" i="73" s="1"/>
  <c r="BC6" i="73"/>
  <c r="BD6" i="73" s="1"/>
  <c r="CQ6" i="73" s="1"/>
  <c r="BA6" i="73"/>
  <c r="BB6" i="73" s="1"/>
  <c r="CP6" i="73" s="1"/>
  <c r="AY6" i="73"/>
  <c r="AZ6" i="73" s="1"/>
  <c r="CO6" i="73" s="1"/>
  <c r="AW6" i="73"/>
  <c r="AX6" i="73" s="1"/>
  <c r="CN6" i="73" s="1"/>
  <c r="AU6" i="73"/>
  <c r="AV6" i="73" s="1"/>
  <c r="CM6" i="73" s="1"/>
  <c r="AS6" i="73"/>
  <c r="AT6" i="73" s="1"/>
  <c r="CL6" i="73" s="1"/>
  <c r="AP6" i="73"/>
  <c r="AQ6" i="73" s="1"/>
  <c r="AN6" i="73"/>
  <c r="AO6" i="73" s="1"/>
  <c r="AL6" i="73"/>
  <c r="AM6" i="73" s="1"/>
  <c r="AJ6" i="73"/>
  <c r="AK6" i="73" s="1"/>
  <c r="AH6" i="73"/>
  <c r="AI6" i="73" s="1"/>
  <c r="AF6" i="73"/>
  <c r="AG6" i="73" s="1"/>
  <c r="AD6" i="73"/>
  <c r="AE6" i="73" s="1"/>
  <c r="AC6" i="73"/>
  <c r="AB6" i="73"/>
  <c r="Z6" i="73"/>
  <c r="AA6" i="73" s="1"/>
  <c r="X6" i="73"/>
  <c r="Y6" i="73" s="1"/>
  <c r="B6" i="73"/>
  <c r="CK5" i="73"/>
  <c r="CH5" i="73"/>
  <c r="CE5" i="73"/>
  <c r="CF5" i="73" s="1"/>
  <c r="CC5" i="73"/>
  <c r="CD5" i="73" s="1"/>
  <c r="CA5" i="73"/>
  <c r="CB5" i="73" s="1"/>
  <c r="BY5" i="73"/>
  <c r="DD5" i="73" s="1"/>
  <c r="BW5" i="73"/>
  <c r="BX5" i="73" s="1"/>
  <c r="DC5" i="73" s="1"/>
  <c r="BU5" i="73"/>
  <c r="BV5" i="73" s="1"/>
  <c r="DA5" i="73" s="1"/>
  <c r="BS5" i="73"/>
  <c r="BT5" i="73" s="1"/>
  <c r="CY5" i="73" s="1"/>
  <c r="BQ5" i="73"/>
  <c r="BR5" i="73" s="1"/>
  <c r="CX5" i="73" s="1"/>
  <c r="BO5" i="73"/>
  <c r="BP5" i="73" s="1"/>
  <c r="CW5" i="73" s="1"/>
  <c r="BM5" i="73"/>
  <c r="BN5" i="73" s="1"/>
  <c r="CV5" i="73" s="1"/>
  <c r="BK5" i="73"/>
  <c r="BL5" i="73" s="1"/>
  <c r="CU5" i="73" s="1"/>
  <c r="BI5" i="73"/>
  <c r="BJ5" i="73" s="1"/>
  <c r="CT5" i="73" s="1"/>
  <c r="BG5" i="73"/>
  <c r="BH5" i="73" s="1"/>
  <c r="CS5" i="73" s="1"/>
  <c r="BE5" i="73"/>
  <c r="BF5" i="73" s="1"/>
  <c r="BC5" i="73"/>
  <c r="BD5" i="73" s="1"/>
  <c r="CQ5" i="73" s="1"/>
  <c r="BA5" i="73"/>
  <c r="BB5" i="73" s="1"/>
  <c r="CP5" i="73" s="1"/>
  <c r="AY5" i="73"/>
  <c r="AZ5" i="73" s="1"/>
  <c r="CO5" i="73" s="1"/>
  <c r="AW5" i="73"/>
  <c r="AX5" i="73" s="1"/>
  <c r="CN5" i="73" s="1"/>
  <c r="AU5" i="73"/>
  <c r="AV5" i="73" s="1"/>
  <c r="CM5" i="73" s="1"/>
  <c r="AS5" i="73"/>
  <c r="AT5" i="73" s="1"/>
  <c r="CL5" i="73" s="1"/>
  <c r="AP5" i="73"/>
  <c r="AQ5" i="73" s="1"/>
  <c r="AN5" i="73"/>
  <c r="AO5" i="73" s="1"/>
  <c r="AL5" i="73"/>
  <c r="AM5" i="73" s="1"/>
  <c r="AJ5" i="73"/>
  <c r="AK5" i="73" s="1"/>
  <c r="AH5" i="73"/>
  <c r="AI5" i="73" s="1"/>
  <c r="AF5" i="73"/>
  <c r="AG5" i="73" s="1"/>
  <c r="AD5" i="73"/>
  <c r="AE5" i="73" s="1"/>
  <c r="AB5" i="73"/>
  <c r="AC5" i="73" s="1"/>
  <c r="Z5" i="73"/>
  <c r="AA5" i="73" s="1"/>
  <c r="X5" i="73"/>
  <c r="Y5" i="73" s="1"/>
  <c r="B5" i="73"/>
  <c r="CK4" i="73"/>
  <c r="CH4" i="73"/>
  <c r="CE4" i="73"/>
  <c r="CF4" i="73" s="1"/>
  <c r="CC4" i="73"/>
  <c r="CD4" i="73" s="1"/>
  <c r="CA4" i="73"/>
  <c r="CB4" i="73" s="1"/>
  <c r="BY4" i="73"/>
  <c r="DD4" i="73" s="1"/>
  <c r="BW4" i="73"/>
  <c r="DB4" i="73" s="1"/>
  <c r="BU4" i="73"/>
  <c r="BV4" i="73" s="1"/>
  <c r="DA4" i="73" s="1"/>
  <c r="BS4" i="73"/>
  <c r="BT4" i="73" s="1"/>
  <c r="CY4" i="73" s="1"/>
  <c r="BQ4" i="73"/>
  <c r="BR4" i="73" s="1"/>
  <c r="CX4" i="73" s="1"/>
  <c r="BO4" i="73"/>
  <c r="BP4" i="73" s="1"/>
  <c r="BM4" i="73"/>
  <c r="BN4" i="73" s="1"/>
  <c r="BL4" i="73"/>
  <c r="BK4" i="73"/>
  <c r="BI4" i="73"/>
  <c r="BJ4" i="73" s="1"/>
  <c r="BG4" i="73"/>
  <c r="BH4" i="73" s="1"/>
  <c r="BE4" i="73"/>
  <c r="BF4" i="73" s="1"/>
  <c r="BC4" i="73"/>
  <c r="BD4" i="73" s="1"/>
  <c r="CQ4" i="73" s="1"/>
  <c r="BA4" i="73"/>
  <c r="BB4" i="73" s="1"/>
  <c r="CP4" i="73" s="1"/>
  <c r="AY4" i="73"/>
  <c r="AZ4" i="73" s="1"/>
  <c r="CO4" i="73" s="1"/>
  <c r="AW4" i="73"/>
  <c r="AX4" i="73" s="1"/>
  <c r="AU4" i="73"/>
  <c r="AV4" i="73" s="1"/>
  <c r="CM4" i="73" s="1"/>
  <c r="AS4" i="73"/>
  <c r="AT4" i="73" s="1"/>
  <c r="AP4" i="73"/>
  <c r="AQ4" i="73" s="1"/>
  <c r="AN4" i="73"/>
  <c r="AO4" i="73" s="1"/>
  <c r="AL4" i="73"/>
  <c r="AM4" i="73" s="1"/>
  <c r="AJ4" i="73"/>
  <c r="AK4" i="73" s="1"/>
  <c r="AH4" i="73"/>
  <c r="AI4" i="73" s="1"/>
  <c r="AF4" i="73"/>
  <c r="AG4" i="73" s="1"/>
  <c r="AD4" i="73"/>
  <c r="AE4" i="73" s="1"/>
  <c r="AB4" i="73"/>
  <c r="AC4" i="73" s="1"/>
  <c r="AA4" i="73"/>
  <c r="Z4" i="73"/>
  <c r="X4" i="73"/>
  <c r="Y4" i="73" s="1"/>
  <c r="B4" i="73"/>
  <c r="DE3" i="73"/>
  <c r="DD3" i="73"/>
  <c r="DC3" i="73"/>
  <c r="DB3" i="73"/>
  <c r="DA3" i="73"/>
  <c r="CZ3" i="73"/>
  <c r="CY3" i="73"/>
  <c r="CX3" i="73"/>
  <c r="CW3" i="73"/>
  <c r="CV3" i="73"/>
  <c r="CU3" i="73"/>
  <c r="CT3" i="73"/>
  <c r="CS3" i="73"/>
  <c r="CR3" i="73"/>
  <c r="CQ3" i="73"/>
  <c r="CP3" i="73"/>
  <c r="CO3" i="73"/>
  <c r="CN3" i="73"/>
  <c r="CM3" i="73"/>
  <c r="CL3" i="73"/>
  <c r="CE3" i="73"/>
  <c r="CC3" i="73"/>
  <c r="CA3" i="73"/>
  <c r="BY3" i="73"/>
  <c r="BW3" i="73"/>
  <c r="BU3" i="73"/>
  <c r="BS3" i="73"/>
  <c r="BQ3" i="73"/>
  <c r="BO3" i="73"/>
  <c r="BM3" i="73"/>
  <c r="BK3" i="73"/>
  <c r="BI3" i="73"/>
  <c r="BG3" i="73"/>
  <c r="BE3" i="73"/>
  <c r="BC3" i="73"/>
  <c r="BA3" i="73"/>
  <c r="AY3" i="73"/>
  <c r="AW3" i="73"/>
  <c r="AU3" i="73"/>
  <c r="AS3" i="73"/>
  <c r="AP3" i="73"/>
  <c r="AN3" i="73"/>
  <c r="AL3" i="73"/>
  <c r="AJ3" i="73"/>
  <c r="AH3" i="73"/>
  <c r="AF3" i="73"/>
  <c r="AD3" i="73"/>
  <c r="V3" i="73"/>
  <c r="U3" i="73"/>
  <c r="T3" i="73"/>
  <c r="S3" i="73"/>
  <c r="R3" i="73"/>
  <c r="Q3" i="73"/>
  <c r="P3" i="73"/>
  <c r="O3" i="73"/>
  <c r="N3" i="73"/>
  <c r="M3" i="73"/>
  <c r="L3" i="73"/>
  <c r="K3" i="73"/>
  <c r="J3" i="73"/>
  <c r="I3" i="73"/>
  <c r="H3" i="73"/>
  <c r="G3" i="73"/>
  <c r="F3" i="73"/>
  <c r="E3" i="73"/>
  <c r="D3" i="73"/>
  <c r="C3" i="73"/>
  <c r="BF24" i="73" l="1"/>
  <c r="BX26" i="73"/>
  <c r="DC26" i="73" s="1"/>
  <c r="BZ13" i="73"/>
  <c r="DE13" i="73" s="1"/>
  <c r="BF10" i="73"/>
  <c r="DB15" i="73"/>
  <c r="BV21" i="73"/>
  <c r="DA21" i="73" s="1"/>
  <c r="BZ26" i="73"/>
  <c r="DE26" i="73" s="1"/>
  <c r="DD27" i="73"/>
  <c r="BZ33" i="73"/>
  <c r="DE33" i="73" s="1"/>
  <c r="DB33" i="73"/>
  <c r="BX4" i="73"/>
  <c r="DC4" i="73" s="1"/>
  <c r="BZ6" i="73"/>
  <c r="DE6" i="73" s="1"/>
  <c r="BF16" i="73"/>
  <c r="BF25" i="73"/>
  <c r="DB6" i="73"/>
  <c r="CO17" i="73"/>
  <c r="C52" i="25" s="1"/>
  <c r="BV24" i="73"/>
  <c r="DA24" i="73" s="1"/>
  <c r="BF6" i="73"/>
  <c r="BF15" i="73"/>
  <c r="DB5" i="73"/>
  <c r="CR7" i="73"/>
  <c r="CZ10" i="73"/>
  <c r="DD25" i="73"/>
  <c r="BV28" i="73"/>
  <c r="DA28" i="73" s="1"/>
  <c r="BF29" i="73"/>
  <c r="CZ9" i="73"/>
  <c r="BX7" i="73"/>
  <c r="DC7" i="73" s="1"/>
  <c r="BV33" i="73"/>
  <c r="DA33" i="73" s="1"/>
  <c r="CX17" i="73"/>
  <c r="C61" i="25" s="1"/>
  <c r="CZ7" i="73"/>
  <c r="BF8" i="73"/>
  <c r="BX8" i="73"/>
  <c r="DC8" i="73" s="1"/>
  <c r="BF9" i="73"/>
  <c r="DD9" i="73"/>
  <c r="CR13" i="73"/>
  <c r="BX14" i="73"/>
  <c r="DC14" i="73" s="1"/>
  <c r="BX16" i="73"/>
  <c r="DC16" i="73" s="1"/>
  <c r="CR21" i="73"/>
  <c r="BF21" i="73"/>
  <c r="DB21" i="73"/>
  <c r="CR22" i="73"/>
  <c r="BF22" i="73"/>
  <c r="CZ25" i="73"/>
  <c r="BV25" i="73"/>
  <c r="DA25" i="73" s="1"/>
  <c r="DB27" i="73"/>
  <c r="BX27" i="73"/>
  <c r="DC27" i="73" s="1"/>
  <c r="CR30" i="73"/>
  <c r="BF30" i="73"/>
  <c r="DB11" i="73"/>
  <c r="CZ13" i="73"/>
  <c r="DD29" i="73"/>
  <c r="BZ29" i="73"/>
  <c r="DE29" i="73" s="1"/>
  <c r="BZ5" i="73"/>
  <c r="DE5" i="73" s="1"/>
  <c r="CR5" i="73"/>
  <c r="BF14" i="73"/>
  <c r="BZ14" i="73"/>
  <c r="DE14" i="73" s="1"/>
  <c r="BV15" i="73"/>
  <c r="DA15" i="73" s="1"/>
  <c r="BZ4" i="73"/>
  <c r="DE4" i="73" s="1"/>
  <c r="BV6" i="73"/>
  <c r="DA6" i="73" s="1"/>
  <c r="BZ11" i="73"/>
  <c r="DE11" i="73" s="1"/>
  <c r="BX13" i="73"/>
  <c r="DC13" i="73" s="1"/>
  <c r="AO34" i="73"/>
  <c r="CZ5" i="73"/>
  <c r="DB30" i="73"/>
  <c r="BX30" i="73"/>
  <c r="DC30" i="73" s="1"/>
  <c r="DD15" i="73"/>
  <c r="BZ15" i="73"/>
  <c r="DE15" i="73" s="1"/>
  <c r="DD32" i="73"/>
  <c r="BZ32" i="73"/>
  <c r="DE32" i="73" s="1"/>
  <c r="BV8" i="73"/>
  <c r="DA8" i="73" s="1"/>
  <c r="BV14" i="73"/>
  <c r="DA14" i="73" s="1"/>
  <c r="CZ16" i="73"/>
  <c r="BV16" i="73"/>
  <c r="DA16" i="73" s="1"/>
  <c r="BZ21" i="73"/>
  <c r="DE21" i="73" s="1"/>
  <c r="DD21" i="73"/>
  <c r="BJ34" i="73"/>
  <c r="CZ29" i="73"/>
  <c r="CR23" i="73"/>
  <c r="CR28" i="73"/>
  <c r="CR32" i="73"/>
  <c r="CT21" i="73"/>
  <c r="CT34" i="73" s="1"/>
  <c r="BV22" i="73"/>
  <c r="DA22" i="73" s="1"/>
  <c r="CZ23" i="73"/>
  <c r="BX28" i="73"/>
  <c r="DC28" i="73" s="1"/>
  <c r="DB22" i="73"/>
  <c r="DD23" i="73"/>
  <c r="CZ32" i="73"/>
  <c r="BZ28" i="73"/>
  <c r="DE28" i="73" s="1"/>
  <c r="BV30" i="73"/>
  <c r="DA30" i="73" s="1"/>
  <c r="BV31" i="73"/>
  <c r="DA31" i="73" s="1"/>
  <c r="AG17" i="73"/>
  <c r="AM17" i="73"/>
  <c r="CN4" i="73"/>
  <c r="CN17" i="73" s="1"/>
  <c r="C51" i="25" s="1"/>
  <c r="AX17" i="73"/>
  <c r="AE17" i="73"/>
  <c r="AO17" i="73"/>
  <c r="Y17" i="73"/>
  <c r="CP17" i="73"/>
  <c r="C53" i="25" s="1"/>
  <c r="BT17" i="73"/>
  <c r="BL17" i="73"/>
  <c r="BD17" i="73"/>
  <c r="CV4" i="73"/>
  <c r="CV17" i="73" s="1"/>
  <c r="C59" i="25" s="1"/>
  <c r="BN17" i="73"/>
  <c r="CM17" i="73"/>
  <c r="C50" i="25" s="1"/>
  <c r="BP17" i="73"/>
  <c r="BH17" i="73"/>
  <c r="AI34" i="73"/>
  <c r="AT34" i="73"/>
  <c r="CL21" i="73"/>
  <c r="CL34" i="73" s="1"/>
  <c r="BZ7" i="73"/>
  <c r="DE7" i="73" s="1"/>
  <c r="BX9" i="73"/>
  <c r="DC9" i="73" s="1"/>
  <c r="BZ10" i="73"/>
  <c r="DE10" i="73" s="1"/>
  <c r="BF12" i="73"/>
  <c r="CR12" i="73"/>
  <c r="BX12" i="73"/>
  <c r="DC12" i="73" s="1"/>
  <c r="AA34" i="73"/>
  <c r="AK34" i="73"/>
  <c r="AQ17" i="73"/>
  <c r="AK17" i="73"/>
  <c r="BJ17" i="73"/>
  <c r="CQ17" i="73"/>
  <c r="C54" i="25" s="1"/>
  <c r="AC34" i="73"/>
  <c r="CR4" i="73"/>
  <c r="CZ4" i="73"/>
  <c r="DD8" i="73"/>
  <c r="BV11" i="73"/>
  <c r="DA11" i="73" s="1"/>
  <c r="BZ12" i="73"/>
  <c r="DE12" i="73" s="1"/>
  <c r="AV17" i="73"/>
  <c r="AI17" i="73"/>
  <c r="CM34" i="73"/>
  <c r="CS4" i="73"/>
  <c r="CS17" i="73" s="1"/>
  <c r="C56" i="25" s="1"/>
  <c r="CW21" i="73"/>
  <c r="CW34" i="73" s="1"/>
  <c r="BP34" i="73"/>
  <c r="AA17" i="73"/>
  <c r="AT17" i="73"/>
  <c r="CY17" i="73"/>
  <c r="C62" i="25" s="1"/>
  <c r="CL4" i="73"/>
  <c r="CL17" i="73" s="1"/>
  <c r="C49" i="25" s="1"/>
  <c r="CT4" i="73"/>
  <c r="CT17" i="73" s="1"/>
  <c r="C57" i="25" s="1"/>
  <c r="BF11" i="73"/>
  <c r="BH34" i="73"/>
  <c r="CS21" i="73"/>
  <c r="CS34" i="73" s="1"/>
  <c r="BR34" i="73"/>
  <c r="CX21" i="73"/>
  <c r="CX34" i="73" s="1"/>
  <c r="AZ17" i="73"/>
  <c r="CW4" i="73"/>
  <c r="CW17" i="73" s="1"/>
  <c r="C60" i="25" s="1"/>
  <c r="AC17" i="73"/>
  <c r="BR17" i="73"/>
  <c r="CU4" i="73"/>
  <c r="CU17" i="73" s="1"/>
  <c r="C58" i="25" s="1"/>
  <c r="AZ34" i="73"/>
  <c r="CO21" i="73"/>
  <c r="CO34" i="73" s="1"/>
  <c r="BB17" i="73"/>
  <c r="BX10" i="73"/>
  <c r="DC10" i="73" s="1"/>
  <c r="DB10" i="73"/>
  <c r="BV12" i="73"/>
  <c r="DA12" i="73" s="1"/>
  <c r="CZ12" i="73"/>
  <c r="BZ16" i="73"/>
  <c r="DE16" i="73" s="1"/>
  <c r="DD16" i="73"/>
  <c r="AQ34" i="73"/>
  <c r="BB34" i="73"/>
  <c r="CP21" i="73"/>
  <c r="CP34" i="73" s="1"/>
  <c r="BF26" i="73"/>
  <c r="CR26" i="73"/>
  <c r="Y34" i="73"/>
  <c r="AG34" i="73"/>
  <c r="AX34" i="73"/>
  <c r="BN34" i="73"/>
  <c r="CQ34" i="73"/>
  <c r="BV26" i="73"/>
  <c r="DA26" i="73" s="1"/>
  <c r="CZ26" i="73"/>
  <c r="CZ27" i="73"/>
  <c r="BV27" i="73"/>
  <c r="DA27" i="73" s="1"/>
  <c r="BZ22" i="73"/>
  <c r="DE22" i="73" s="1"/>
  <c r="BX24" i="73"/>
  <c r="DC24" i="73" s="1"/>
  <c r="DB24" i="73"/>
  <c r="DB25" i="73"/>
  <c r="BX25" i="73"/>
  <c r="DC25" i="73" s="1"/>
  <c r="CU34" i="73"/>
  <c r="AV34" i="73"/>
  <c r="CV21" i="73"/>
  <c r="CV34" i="73" s="1"/>
  <c r="CR27" i="73"/>
  <c r="BF27" i="73"/>
  <c r="AE34" i="73"/>
  <c r="AM34" i="73"/>
  <c r="BD34" i="73"/>
  <c r="BL34" i="73"/>
  <c r="BT34" i="73"/>
  <c r="CN21" i="73"/>
  <c r="CN34" i="73" s="1"/>
  <c r="CY21" i="73"/>
  <c r="CY34" i="73" s="1"/>
  <c r="BX23" i="73"/>
  <c r="DC23" i="73" s="1"/>
  <c r="DD30" i="73"/>
  <c r="BZ30" i="73"/>
  <c r="DE30" i="73" s="1"/>
  <c r="BZ31" i="73"/>
  <c r="DE31" i="73" s="1"/>
  <c r="DD31" i="73"/>
  <c r="DB29" i="73"/>
  <c r="BF31" i="73"/>
  <c r="BX31" i="73"/>
  <c r="DC31" i="73" s="1"/>
  <c r="BX32" i="73"/>
  <c r="DC32" i="73" s="1"/>
  <c r="DB32" i="73"/>
  <c r="BX39" i="47"/>
  <c r="BX40" i="47"/>
  <c r="BX41" i="47"/>
  <c r="BX42" i="47"/>
  <c r="BX43" i="47"/>
  <c r="BX44" i="47"/>
  <c r="BX45" i="47"/>
  <c r="BX46" i="47"/>
  <c r="BX47" i="47"/>
  <c r="BX48" i="47"/>
  <c r="BX49" i="47"/>
  <c r="BX50" i="47"/>
  <c r="BX51" i="47"/>
  <c r="BX38" i="47"/>
  <c r="BX22" i="47"/>
  <c r="BX23" i="47"/>
  <c r="BX24" i="47"/>
  <c r="BX25" i="47"/>
  <c r="BX26" i="47"/>
  <c r="BX27" i="47"/>
  <c r="BX28" i="47"/>
  <c r="BX29" i="47"/>
  <c r="BX30" i="47"/>
  <c r="BX31" i="47"/>
  <c r="BX32" i="47"/>
  <c r="BX33" i="47"/>
  <c r="BX34" i="47"/>
  <c r="BX21" i="47"/>
  <c r="BX5" i="47"/>
  <c r="BX6" i="47"/>
  <c r="BX7" i="47"/>
  <c r="BX8" i="47"/>
  <c r="BX9" i="47"/>
  <c r="BX10" i="47"/>
  <c r="BX11" i="47"/>
  <c r="BX12" i="47"/>
  <c r="BX13" i="47"/>
  <c r="BX14" i="47"/>
  <c r="BX15" i="47"/>
  <c r="BX16" i="47"/>
  <c r="BX17" i="47"/>
  <c r="BX4" i="47"/>
  <c r="AI39" i="66"/>
  <c r="AI40" i="66"/>
  <c r="AI41" i="66"/>
  <c r="AI42" i="66"/>
  <c r="AI43" i="66"/>
  <c r="AI44" i="66"/>
  <c r="AI45" i="66"/>
  <c r="AI46" i="66"/>
  <c r="AI47" i="66"/>
  <c r="AI48" i="66"/>
  <c r="AI49" i="66"/>
  <c r="AI50" i="66"/>
  <c r="AI51" i="66"/>
  <c r="AI38" i="66"/>
  <c r="AI22" i="66"/>
  <c r="AI23" i="66"/>
  <c r="AI24" i="66"/>
  <c r="AI25" i="66"/>
  <c r="AI26" i="66"/>
  <c r="AI27" i="66"/>
  <c r="AI28" i="66"/>
  <c r="AI29" i="66"/>
  <c r="AI30" i="66"/>
  <c r="AI31" i="66"/>
  <c r="AI32" i="66"/>
  <c r="AI33" i="66"/>
  <c r="AI34" i="66"/>
  <c r="AI21" i="66"/>
  <c r="AI5" i="66"/>
  <c r="AI6" i="66"/>
  <c r="AI7" i="66"/>
  <c r="AI8" i="66"/>
  <c r="AI9" i="66"/>
  <c r="AI10" i="66"/>
  <c r="AI11" i="66"/>
  <c r="AI12" i="66"/>
  <c r="AI13" i="66"/>
  <c r="AI14" i="66"/>
  <c r="AI15" i="66"/>
  <c r="AI16" i="66"/>
  <c r="AI17" i="66"/>
  <c r="AI4" i="66"/>
  <c r="AI39" i="67"/>
  <c r="AI40" i="67"/>
  <c r="AI41" i="67"/>
  <c r="AI42" i="67"/>
  <c r="AI43" i="67"/>
  <c r="AI44" i="67"/>
  <c r="AI45" i="67"/>
  <c r="AI46" i="67"/>
  <c r="AI47" i="67"/>
  <c r="AI48" i="67"/>
  <c r="AI49" i="67"/>
  <c r="AI50" i="67"/>
  <c r="AI51" i="67"/>
  <c r="AI38" i="67"/>
  <c r="AI22" i="67"/>
  <c r="AI23" i="67"/>
  <c r="AI24" i="67"/>
  <c r="AI25" i="67"/>
  <c r="AI26" i="67"/>
  <c r="AI27" i="67"/>
  <c r="AI28" i="67"/>
  <c r="AI29" i="67"/>
  <c r="AI30" i="67"/>
  <c r="AI31" i="67"/>
  <c r="AI32" i="67"/>
  <c r="AI33" i="67"/>
  <c r="AI34" i="67"/>
  <c r="AI21" i="67"/>
  <c r="AI5" i="67"/>
  <c r="AI6" i="67"/>
  <c r="AI7" i="67"/>
  <c r="AI8" i="67"/>
  <c r="AI9" i="67"/>
  <c r="AI10" i="67"/>
  <c r="AI11" i="67"/>
  <c r="AI12" i="67"/>
  <c r="AI13" i="67"/>
  <c r="AI14" i="67"/>
  <c r="AI15" i="67"/>
  <c r="AI16" i="67"/>
  <c r="AI17" i="67"/>
  <c r="AI4" i="67"/>
  <c r="AI38" i="63"/>
  <c r="AI39" i="63"/>
  <c r="AI40" i="63"/>
  <c r="AI41" i="63"/>
  <c r="AI42" i="63"/>
  <c r="AI43" i="63"/>
  <c r="AI44" i="63"/>
  <c r="AI45" i="63"/>
  <c r="AI46" i="63"/>
  <c r="AI47" i="63"/>
  <c r="AI48" i="63"/>
  <c r="AI49" i="63"/>
  <c r="AI50" i="63"/>
  <c r="AI51" i="63"/>
  <c r="AI22" i="63"/>
  <c r="AI23" i="63"/>
  <c r="AI24" i="63"/>
  <c r="AI25" i="63"/>
  <c r="AI26" i="63"/>
  <c r="AI27" i="63"/>
  <c r="AI28" i="63"/>
  <c r="AI29" i="63"/>
  <c r="AI30" i="63"/>
  <c r="AI31" i="63"/>
  <c r="AI32" i="63"/>
  <c r="AI33" i="63"/>
  <c r="AI34" i="63"/>
  <c r="AI21" i="63"/>
  <c r="AI5" i="63"/>
  <c r="AI6" i="63"/>
  <c r="AI7" i="63"/>
  <c r="AI8" i="63"/>
  <c r="AI9" i="63"/>
  <c r="AI10" i="63"/>
  <c r="AI11" i="63"/>
  <c r="AI12" i="63"/>
  <c r="AI13" i="63"/>
  <c r="AI14" i="63"/>
  <c r="AI15" i="63"/>
  <c r="AI16" i="63"/>
  <c r="AI17" i="63"/>
  <c r="AI4" i="63"/>
  <c r="AJ39" i="57"/>
  <c r="AJ40" i="57"/>
  <c r="AJ41" i="57"/>
  <c r="AJ42" i="57"/>
  <c r="AJ43" i="57"/>
  <c r="AJ44" i="57"/>
  <c r="AJ45" i="57"/>
  <c r="AJ46" i="57"/>
  <c r="AJ47" i="57"/>
  <c r="AJ48" i="57"/>
  <c r="AJ49" i="57"/>
  <c r="AJ50" i="57"/>
  <c r="AJ51" i="57"/>
  <c r="AJ38" i="57"/>
  <c r="AJ22" i="57"/>
  <c r="AJ23" i="57"/>
  <c r="AJ24" i="57"/>
  <c r="AJ25" i="57"/>
  <c r="AJ26" i="57"/>
  <c r="AJ27" i="57"/>
  <c r="AJ28" i="57"/>
  <c r="AJ29" i="57"/>
  <c r="AJ30" i="57"/>
  <c r="AJ31" i="57"/>
  <c r="AJ32" i="57"/>
  <c r="AJ33" i="57"/>
  <c r="AJ34" i="57"/>
  <c r="AJ21" i="57"/>
  <c r="AJ4" i="57"/>
  <c r="AJ5" i="57"/>
  <c r="AJ6" i="57"/>
  <c r="AJ7" i="57"/>
  <c r="AJ8" i="57"/>
  <c r="AJ9" i="57"/>
  <c r="AJ10" i="57"/>
  <c r="AJ11" i="57"/>
  <c r="AJ12" i="57"/>
  <c r="AJ13" i="57"/>
  <c r="AJ14" i="57"/>
  <c r="AJ15" i="57"/>
  <c r="AJ16" i="57"/>
  <c r="AJ17" i="57"/>
  <c r="C112" i="10"/>
  <c r="CR17" i="73" l="1"/>
  <c r="C55" i="25" s="1"/>
  <c r="CZ34" i="73"/>
  <c r="DE17" i="73"/>
  <c r="C68" i="25" s="1"/>
  <c r="DD34" i="73"/>
  <c r="DD17" i="73"/>
  <c r="C67" i="25" s="1"/>
  <c r="CR34" i="73"/>
  <c r="DA34" i="73"/>
  <c r="BF34" i="73"/>
  <c r="DB17" i="73"/>
  <c r="C65" i="25" s="1"/>
  <c r="DB34" i="73"/>
  <c r="BF17" i="73"/>
  <c r="DC17" i="73"/>
  <c r="C66" i="25" s="1"/>
  <c r="DE34" i="73"/>
  <c r="DC34" i="73"/>
  <c r="CZ17" i="73"/>
  <c r="C63" i="25" s="1"/>
  <c r="E3" i="72"/>
  <c r="D3" i="72"/>
  <c r="C3" i="72"/>
  <c r="AW20" i="70" l="1"/>
  <c r="AW12" i="70"/>
  <c r="AV20" i="70"/>
  <c r="AV12" i="70"/>
  <c r="AU20" i="70"/>
  <c r="AU12" i="70"/>
  <c r="AT20" i="70"/>
  <c r="AT12" i="70"/>
  <c r="AW3" i="70"/>
  <c r="AV3" i="70"/>
  <c r="AU3" i="70"/>
  <c r="AT3" i="70"/>
  <c r="B7" i="70"/>
  <c r="B6" i="70"/>
  <c r="B5" i="70"/>
  <c r="B4" i="70"/>
  <c r="C94" i="10"/>
  <c r="N20" i="70" s="1"/>
  <c r="O20" i="70" s="1"/>
  <c r="AI20" i="70" s="1"/>
  <c r="AT21" i="70" s="1"/>
  <c r="N4" i="70" l="1"/>
  <c r="O4" i="70" s="1"/>
  <c r="AI4" i="70" s="1"/>
  <c r="AT4" i="70" s="1"/>
  <c r="B21" i="70"/>
  <c r="B13" i="70"/>
  <c r="B20" i="70"/>
  <c r="B12" i="70"/>
  <c r="B23" i="70"/>
  <c r="B15" i="70"/>
  <c r="B22" i="70"/>
  <c r="B14" i="70"/>
  <c r="N12" i="70"/>
  <c r="O12" i="70" s="1"/>
  <c r="AI12" i="70" s="1"/>
  <c r="AT13" i="70" s="1"/>
  <c r="AR19" i="70"/>
  <c r="AQ19" i="70"/>
  <c r="AP19" i="70"/>
  <c r="AO19" i="70"/>
  <c r="AN19" i="70"/>
  <c r="AM19" i="70"/>
  <c r="AL19" i="70"/>
  <c r="AF19" i="70"/>
  <c r="AD19" i="70"/>
  <c r="AB19" i="70"/>
  <c r="Z19" i="70"/>
  <c r="X19" i="70"/>
  <c r="V19" i="70"/>
  <c r="T19" i="70"/>
  <c r="L19" i="70"/>
  <c r="K19" i="70"/>
  <c r="J19" i="70"/>
  <c r="I19" i="70"/>
  <c r="H19" i="70"/>
  <c r="G19" i="70"/>
  <c r="F19" i="70"/>
  <c r="AR11" i="70"/>
  <c r="AQ11" i="70"/>
  <c r="AP11" i="70"/>
  <c r="AO11" i="70"/>
  <c r="AN11" i="70"/>
  <c r="AM11" i="70"/>
  <c r="AL11" i="70"/>
  <c r="AF11" i="70"/>
  <c r="AD11" i="70"/>
  <c r="AB11" i="70"/>
  <c r="Z11" i="70"/>
  <c r="X11" i="70"/>
  <c r="V11" i="70"/>
  <c r="T11" i="70"/>
  <c r="L11" i="70"/>
  <c r="K11" i="70"/>
  <c r="J11" i="70"/>
  <c r="I11" i="70"/>
  <c r="H11" i="70"/>
  <c r="G11" i="70"/>
  <c r="F11" i="70"/>
  <c r="AR3" i="70"/>
  <c r="AQ3" i="70"/>
  <c r="AP3" i="70"/>
  <c r="AO3" i="70"/>
  <c r="AN3" i="70"/>
  <c r="AM3" i="70"/>
  <c r="AL3" i="70"/>
  <c r="AF3" i="70"/>
  <c r="AD3" i="70"/>
  <c r="AB3" i="70"/>
  <c r="Z3" i="70"/>
  <c r="X3" i="70"/>
  <c r="V3" i="70"/>
  <c r="T3" i="70"/>
  <c r="L3" i="70"/>
  <c r="K3" i="70"/>
  <c r="J3" i="70"/>
  <c r="I3" i="70"/>
  <c r="H3" i="70"/>
  <c r="G3" i="70"/>
  <c r="F3" i="70"/>
  <c r="B13" i="44" l="1"/>
  <c r="B12" i="44"/>
  <c r="B11" i="44"/>
  <c r="B10" i="44"/>
  <c r="B7" i="23"/>
  <c r="A41" i="49" l="1"/>
  <c r="A34" i="49"/>
  <c r="A27" i="49"/>
  <c r="A40" i="49"/>
  <c r="A33" i="49"/>
  <c r="A26" i="49"/>
  <c r="A39" i="49"/>
  <c r="A32" i="49"/>
  <c r="A25" i="49"/>
  <c r="A38" i="49"/>
  <c r="A31" i="49"/>
  <c r="A24" i="49"/>
  <c r="T16" i="30"/>
  <c r="T15" i="30"/>
  <c r="T14" i="30"/>
  <c r="F29" i="31"/>
  <c r="E29" i="31"/>
  <c r="D29" i="31"/>
  <c r="C29" i="31"/>
  <c r="B29" i="31"/>
  <c r="F28" i="31"/>
  <c r="E28" i="31"/>
  <c r="D28" i="31"/>
  <c r="C28" i="31"/>
  <c r="B28" i="31"/>
  <c r="F27" i="31"/>
  <c r="E27" i="31"/>
  <c r="D27" i="31"/>
  <c r="C27" i="31"/>
  <c r="B27" i="31"/>
  <c r="A1" i="47" l="1"/>
  <c r="A1" i="66"/>
  <c r="A1" i="67"/>
  <c r="A1" i="63"/>
  <c r="A1" i="57"/>
  <c r="A4" i="23"/>
  <c r="F26" i="31" l="1"/>
  <c r="E26" i="31"/>
  <c r="D26" i="31"/>
  <c r="C26" i="31"/>
  <c r="B26" i="31"/>
  <c r="L37" i="47" l="1"/>
  <c r="L20" i="47"/>
  <c r="L3" i="47"/>
  <c r="K37" i="47"/>
  <c r="K20" i="47"/>
  <c r="K3" i="47"/>
  <c r="J37" i="47"/>
  <c r="J20" i="47"/>
  <c r="J3" i="47"/>
  <c r="I37" i="47"/>
  <c r="I20" i="47"/>
  <c r="I3" i="47"/>
  <c r="H37" i="47"/>
  <c r="H20" i="47"/>
  <c r="H3" i="47"/>
  <c r="G37" i="47"/>
  <c r="G20" i="47"/>
  <c r="G3" i="47"/>
  <c r="F37" i="47"/>
  <c r="F20" i="47"/>
  <c r="F3" i="47"/>
  <c r="CE37" i="47"/>
  <c r="CE20" i="47"/>
  <c r="CF37" i="47"/>
  <c r="CF20" i="47"/>
  <c r="CG37" i="47"/>
  <c r="CG20" i="47"/>
  <c r="CH37" i="47"/>
  <c r="CH20" i="47"/>
  <c r="CI37" i="47"/>
  <c r="CI20" i="47"/>
  <c r="CJ37" i="47"/>
  <c r="CJ20" i="47"/>
  <c r="CK37" i="47"/>
  <c r="CK20" i="47"/>
  <c r="CK3" i="47"/>
  <c r="CJ3" i="47"/>
  <c r="CI3" i="47"/>
  <c r="CH3" i="47"/>
  <c r="CG3" i="47"/>
  <c r="CF3" i="47"/>
  <c r="CE3" i="47"/>
  <c r="T3" i="47"/>
  <c r="L37" i="66" l="1"/>
  <c r="L20" i="66"/>
  <c r="L3" i="66"/>
  <c r="K37" i="66"/>
  <c r="K20" i="66"/>
  <c r="K3" i="66"/>
  <c r="J37" i="66"/>
  <c r="J20" i="66"/>
  <c r="J3" i="66"/>
  <c r="I37" i="66"/>
  <c r="I20" i="66"/>
  <c r="I3" i="66"/>
  <c r="H37" i="66"/>
  <c r="H20" i="66"/>
  <c r="H3" i="66"/>
  <c r="G37" i="66"/>
  <c r="G20" i="66"/>
  <c r="G3" i="66"/>
  <c r="F3" i="66"/>
  <c r="F37" i="66"/>
  <c r="L37" i="67"/>
  <c r="K37" i="67"/>
  <c r="L20" i="67"/>
  <c r="K20" i="67"/>
  <c r="J20" i="67"/>
  <c r="J37" i="67"/>
  <c r="I37" i="67"/>
  <c r="I20" i="67"/>
  <c r="I3" i="67"/>
  <c r="H37" i="67"/>
  <c r="H20" i="67"/>
  <c r="H3" i="67"/>
  <c r="AV37" i="63"/>
  <c r="AV20" i="63"/>
  <c r="AV3" i="63"/>
  <c r="AU37" i="63"/>
  <c r="AU20" i="63"/>
  <c r="AU3" i="63"/>
  <c r="AT37" i="63"/>
  <c r="AT20" i="63"/>
  <c r="AT3" i="63"/>
  <c r="AS37" i="63"/>
  <c r="AS20" i="63"/>
  <c r="AS3" i="63"/>
  <c r="AR37" i="63"/>
  <c r="AR20" i="63"/>
  <c r="AR3" i="63"/>
  <c r="AQ37" i="63"/>
  <c r="AQ20" i="63"/>
  <c r="AQ3" i="63"/>
  <c r="AP37" i="63"/>
  <c r="AP20" i="63"/>
  <c r="AP3" i="63"/>
  <c r="P38" i="66"/>
  <c r="P39" i="66"/>
  <c r="P40" i="66"/>
  <c r="Q40" i="66" s="1"/>
  <c r="AN40" i="66" s="1"/>
  <c r="P41" i="66"/>
  <c r="P42" i="66"/>
  <c r="Q42" i="66" s="1"/>
  <c r="AN42" i="66" s="1"/>
  <c r="P43" i="66"/>
  <c r="P44" i="66"/>
  <c r="P45" i="66"/>
  <c r="Q45" i="66" s="1"/>
  <c r="AN45" i="66" s="1"/>
  <c r="P46" i="66"/>
  <c r="P47" i="66"/>
  <c r="P48" i="66"/>
  <c r="Q48" i="66" s="1"/>
  <c r="AN48" i="66" s="1"/>
  <c r="P49" i="66"/>
  <c r="P50" i="66"/>
  <c r="Q50" i="66" s="1"/>
  <c r="AN50" i="66" s="1"/>
  <c r="R38" i="66"/>
  <c r="R39" i="66"/>
  <c r="R40" i="66"/>
  <c r="R41" i="66"/>
  <c r="R42" i="66"/>
  <c r="S42" i="66" s="1"/>
  <c r="AO42" i="66" s="1"/>
  <c r="R43" i="66"/>
  <c r="S43" i="66" s="1"/>
  <c r="AO43" i="66" s="1"/>
  <c r="R44" i="66"/>
  <c r="S44" i="66" s="1"/>
  <c r="AO44" i="66" s="1"/>
  <c r="R45" i="66"/>
  <c r="S45" i="66" s="1"/>
  <c r="AO45" i="66" s="1"/>
  <c r="R46" i="66"/>
  <c r="R47" i="66"/>
  <c r="R48" i="66"/>
  <c r="R49" i="66"/>
  <c r="R50" i="66"/>
  <c r="T38" i="66"/>
  <c r="U38" i="66" s="1"/>
  <c r="AP38" i="66" s="1"/>
  <c r="T39" i="66"/>
  <c r="T40" i="66"/>
  <c r="T41" i="66"/>
  <c r="T42" i="66"/>
  <c r="T43" i="66"/>
  <c r="T44" i="66"/>
  <c r="U44" i="66" s="1"/>
  <c r="AP44" i="66" s="1"/>
  <c r="T45" i="66"/>
  <c r="U45" i="66" s="1"/>
  <c r="AP45" i="66" s="1"/>
  <c r="T46" i="66"/>
  <c r="U46" i="66" s="1"/>
  <c r="AP46" i="66" s="1"/>
  <c r="T47" i="66"/>
  <c r="T48" i="66"/>
  <c r="T49" i="66"/>
  <c r="T50" i="66"/>
  <c r="V38" i="66"/>
  <c r="V39" i="66"/>
  <c r="V40" i="66"/>
  <c r="W40" i="66" s="1"/>
  <c r="AQ40" i="66" s="1"/>
  <c r="V41" i="66"/>
  <c r="W41" i="66" s="1"/>
  <c r="AQ41" i="66" s="1"/>
  <c r="V42" i="66"/>
  <c r="V43" i="66"/>
  <c r="V44" i="66"/>
  <c r="W44" i="66" s="1"/>
  <c r="AQ44" i="66" s="1"/>
  <c r="V45" i="66"/>
  <c r="V46" i="66"/>
  <c r="W46" i="66" s="1"/>
  <c r="AQ46" i="66" s="1"/>
  <c r="V47" i="66"/>
  <c r="V48" i="66"/>
  <c r="W48" i="66" s="1"/>
  <c r="AQ48" i="66" s="1"/>
  <c r="V49" i="66"/>
  <c r="W49" i="66" s="1"/>
  <c r="AQ49" i="66" s="1"/>
  <c r="V50" i="66"/>
  <c r="X38" i="66"/>
  <c r="Y38" i="66" s="1"/>
  <c r="AR38" i="66" s="1"/>
  <c r="X39" i="66"/>
  <c r="X40" i="66"/>
  <c r="X41" i="66"/>
  <c r="X42" i="66"/>
  <c r="Y42" i="66" s="1"/>
  <c r="AR42" i="66" s="1"/>
  <c r="X43" i="66"/>
  <c r="X44" i="66"/>
  <c r="Y44" i="66" s="1"/>
  <c r="AR44" i="66" s="1"/>
  <c r="X45" i="66"/>
  <c r="Y45" i="66" s="1"/>
  <c r="AR45" i="66" s="1"/>
  <c r="X46" i="66"/>
  <c r="Y46" i="66" s="1"/>
  <c r="AR46" i="66" s="1"/>
  <c r="X47" i="66"/>
  <c r="X48" i="66"/>
  <c r="Y48" i="66" s="1"/>
  <c r="AR48" i="66" s="1"/>
  <c r="X49" i="66"/>
  <c r="X50" i="66"/>
  <c r="Z38" i="66"/>
  <c r="Z39" i="66"/>
  <c r="AA39" i="66" s="1"/>
  <c r="AS39" i="66" s="1"/>
  <c r="Z40" i="66"/>
  <c r="Z41" i="66"/>
  <c r="AA41" i="66" s="1"/>
  <c r="AS41" i="66" s="1"/>
  <c r="Z42" i="66"/>
  <c r="Z43" i="66"/>
  <c r="Z44" i="66"/>
  <c r="AA44" i="66" s="1"/>
  <c r="AS44" i="66" s="1"/>
  <c r="Z45" i="66"/>
  <c r="AA45" i="66" s="1"/>
  <c r="AS45" i="66" s="1"/>
  <c r="Z46" i="66"/>
  <c r="Z47" i="66"/>
  <c r="AA47" i="66" s="1"/>
  <c r="AS47" i="66" s="1"/>
  <c r="Z48" i="66"/>
  <c r="Z49" i="66"/>
  <c r="AA49" i="66" s="1"/>
  <c r="AS49" i="66" s="1"/>
  <c r="Z50" i="66"/>
  <c r="AB38" i="66"/>
  <c r="AC38" i="66" s="1"/>
  <c r="AT38" i="66" s="1"/>
  <c r="AB39" i="66"/>
  <c r="AB40" i="66"/>
  <c r="AB41" i="66"/>
  <c r="AB42" i="66"/>
  <c r="AC42" i="66" s="1"/>
  <c r="AT42" i="66" s="1"/>
  <c r="AB43" i="66"/>
  <c r="AC43" i="66" s="1"/>
  <c r="AT43" i="66" s="1"/>
  <c r="AB44" i="66"/>
  <c r="AB45" i="66"/>
  <c r="AC45" i="66" s="1"/>
  <c r="AT45" i="66" s="1"/>
  <c r="AB46" i="66"/>
  <c r="AB47" i="66"/>
  <c r="AB48" i="66"/>
  <c r="AB49" i="66"/>
  <c r="AB50" i="66"/>
  <c r="AC50" i="66" s="1"/>
  <c r="AT50" i="66" s="1"/>
  <c r="AD38" i="66"/>
  <c r="AD39" i="66"/>
  <c r="AD40" i="66"/>
  <c r="AE40" i="66" s="1"/>
  <c r="AU40" i="66" s="1"/>
  <c r="AD41" i="66"/>
  <c r="AD42" i="66"/>
  <c r="AD43" i="66"/>
  <c r="AE43" i="66" s="1"/>
  <c r="AU43" i="66" s="1"/>
  <c r="AD44" i="66"/>
  <c r="AD45" i="66"/>
  <c r="AE45" i="66" s="1"/>
  <c r="AU45" i="66" s="1"/>
  <c r="AD46" i="66"/>
  <c r="AD47" i="66"/>
  <c r="AD48" i="66"/>
  <c r="AE48" i="66" s="1"/>
  <c r="AU48" i="66" s="1"/>
  <c r="AD49" i="66"/>
  <c r="AD50" i="66"/>
  <c r="AF38" i="66"/>
  <c r="AF39" i="66"/>
  <c r="AG39" i="66" s="1"/>
  <c r="AV39" i="66" s="1"/>
  <c r="AF40" i="66"/>
  <c r="AG40" i="66" s="1"/>
  <c r="AV40" i="66" s="1"/>
  <c r="AF41" i="66"/>
  <c r="AF42" i="66"/>
  <c r="AG42" i="66" s="1"/>
  <c r="AV42" i="66" s="1"/>
  <c r="AF43" i="66"/>
  <c r="AF44" i="66"/>
  <c r="AF45" i="66"/>
  <c r="AF46" i="66"/>
  <c r="AF47" i="66"/>
  <c r="AG47" i="66" s="1"/>
  <c r="AV47" i="66" s="1"/>
  <c r="AF48" i="66"/>
  <c r="AG48" i="66" s="1"/>
  <c r="AV48" i="66" s="1"/>
  <c r="AF49" i="66"/>
  <c r="AF50" i="66"/>
  <c r="AG50" i="66" s="1"/>
  <c r="AV50" i="66" s="1"/>
  <c r="AD21" i="66"/>
  <c r="AE21" i="66" s="1"/>
  <c r="AU21" i="66" s="1"/>
  <c r="AD22" i="66"/>
  <c r="AD23" i="66"/>
  <c r="AD24" i="66"/>
  <c r="AE24" i="66" s="1"/>
  <c r="AU24" i="66" s="1"/>
  <c r="AD25" i="66"/>
  <c r="AD26" i="66"/>
  <c r="AD27" i="66"/>
  <c r="AE27" i="66" s="1"/>
  <c r="AU27" i="66" s="1"/>
  <c r="AD28" i="66"/>
  <c r="AE28" i="66" s="1"/>
  <c r="AU28" i="66" s="1"/>
  <c r="AD29" i="66"/>
  <c r="AE29" i="66" s="1"/>
  <c r="AU29" i="66" s="1"/>
  <c r="AD30" i="66"/>
  <c r="AD31" i="66"/>
  <c r="AD32" i="66"/>
  <c r="AE32" i="66" s="1"/>
  <c r="AU32" i="66" s="1"/>
  <c r="AD33" i="66"/>
  <c r="AF21" i="66"/>
  <c r="AG21" i="66" s="1"/>
  <c r="AV21" i="66" s="1"/>
  <c r="AF22" i="66"/>
  <c r="AF23" i="66"/>
  <c r="AF24" i="66"/>
  <c r="AF25" i="66"/>
  <c r="AF26" i="66"/>
  <c r="AG26" i="66" s="1"/>
  <c r="AV26" i="66" s="1"/>
  <c r="AF27" i="66"/>
  <c r="AF28" i="66"/>
  <c r="AF29" i="66"/>
  <c r="AG29" i="66" s="1"/>
  <c r="AV29" i="66" s="1"/>
  <c r="AF30" i="66"/>
  <c r="AF31" i="66"/>
  <c r="AF32" i="66"/>
  <c r="AF33" i="66"/>
  <c r="AB21" i="66"/>
  <c r="AB22" i="66"/>
  <c r="AB23" i="66"/>
  <c r="AC23" i="66" s="1"/>
  <c r="AT23" i="66" s="1"/>
  <c r="AB24" i="66"/>
  <c r="AB25" i="66"/>
  <c r="AB26" i="66"/>
  <c r="AC26" i="66" s="1"/>
  <c r="AT26" i="66" s="1"/>
  <c r="AB27" i="66"/>
  <c r="AB28" i="66"/>
  <c r="AC28" i="66" s="1"/>
  <c r="AT28" i="66" s="1"/>
  <c r="AB29" i="66"/>
  <c r="AB30" i="66"/>
  <c r="AB31" i="66"/>
  <c r="AC31" i="66" s="1"/>
  <c r="AT31" i="66" s="1"/>
  <c r="AB32" i="66"/>
  <c r="AC32" i="66" s="1"/>
  <c r="AT32" i="66" s="1"/>
  <c r="AB33" i="66"/>
  <c r="Z21" i="66"/>
  <c r="AA21" i="66" s="1"/>
  <c r="Z22" i="66"/>
  <c r="AA22" i="66" s="1"/>
  <c r="AS22" i="66" s="1"/>
  <c r="Z23" i="66"/>
  <c r="Z24" i="66"/>
  <c r="Z25" i="66"/>
  <c r="AA25" i="66" s="1"/>
  <c r="AS25" i="66" s="1"/>
  <c r="Z26" i="66"/>
  <c r="Z27" i="66"/>
  <c r="AA27" i="66" s="1"/>
  <c r="AS27" i="66" s="1"/>
  <c r="Z28" i="66"/>
  <c r="AA28" i="66" s="1"/>
  <c r="AS28" i="66" s="1"/>
  <c r="Z29" i="66"/>
  <c r="AA29" i="66" s="1"/>
  <c r="AS29" i="66" s="1"/>
  <c r="Z30" i="66"/>
  <c r="AA30" i="66" s="1"/>
  <c r="AS30" i="66" s="1"/>
  <c r="Z31" i="66"/>
  <c r="Z32" i="66"/>
  <c r="Z33" i="66"/>
  <c r="AA33" i="66" s="1"/>
  <c r="AS33" i="66" s="1"/>
  <c r="AF20" i="66"/>
  <c r="AD20" i="66"/>
  <c r="AB20" i="66"/>
  <c r="Z20" i="66"/>
  <c r="X21" i="66"/>
  <c r="X22" i="66"/>
  <c r="X23" i="66"/>
  <c r="Y23" i="66" s="1"/>
  <c r="AR23" i="66" s="1"/>
  <c r="X24" i="66"/>
  <c r="X25" i="66"/>
  <c r="Y25" i="66" s="1"/>
  <c r="AR25" i="66" s="1"/>
  <c r="X26" i="66"/>
  <c r="Y26" i="66" s="1"/>
  <c r="AR26" i="66" s="1"/>
  <c r="X27" i="66"/>
  <c r="X28" i="66"/>
  <c r="Y28" i="66" s="1"/>
  <c r="AR28" i="66" s="1"/>
  <c r="X29" i="66"/>
  <c r="X30" i="66"/>
  <c r="X31" i="66"/>
  <c r="Y31" i="66" s="1"/>
  <c r="AR31" i="66" s="1"/>
  <c r="X32" i="66"/>
  <c r="X33" i="66"/>
  <c r="Y33" i="66" s="1"/>
  <c r="AR33" i="66" s="1"/>
  <c r="X20" i="66"/>
  <c r="V21" i="66"/>
  <c r="W21" i="66" s="1"/>
  <c r="AQ21" i="66" s="1"/>
  <c r="V22" i="66"/>
  <c r="V23" i="66"/>
  <c r="V24" i="66"/>
  <c r="W24" i="66" s="1"/>
  <c r="AQ24" i="66" s="1"/>
  <c r="V25" i="66"/>
  <c r="V26" i="66"/>
  <c r="W26" i="66" s="1"/>
  <c r="AQ26" i="66" s="1"/>
  <c r="V27" i="66"/>
  <c r="W27" i="66" s="1"/>
  <c r="AQ27" i="66" s="1"/>
  <c r="V28" i="66"/>
  <c r="W28" i="66" s="1"/>
  <c r="AQ28" i="66" s="1"/>
  <c r="V29" i="66"/>
  <c r="W29" i="66" s="1"/>
  <c r="AQ29" i="66" s="1"/>
  <c r="V30" i="66"/>
  <c r="V31" i="66"/>
  <c r="V32" i="66"/>
  <c r="W32" i="66" s="1"/>
  <c r="AQ32" i="66" s="1"/>
  <c r="V33" i="66"/>
  <c r="T21" i="66"/>
  <c r="T22" i="66"/>
  <c r="T23" i="66"/>
  <c r="U23" i="66" s="1"/>
  <c r="AP23" i="66" s="1"/>
  <c r="T24" i="66"/>
  <c r="T25" i="66"/>
  <c r="T26" i="66"/>
  <c r="U26" i="66" s="1"/>
  <c r="AP26" i="66" s="1"/>
  <c r="T27" i="66"/>
  <c r="T28" i="66"/>
  <c r="U28" i="66" s="1"/>
  <c r="AP28" i="66" s="1"/>
  <c r="T29" i="66"/>
  <c r="T30" i="66"/>
  <c r="T31" i="66"/>
  <c r="U31" i="66" s="1"/>
  <c r="AP31" i="66" s="1"/>
  <c r="T32" i="66"/>
  <c r="T33" i="66"/>
  <c r="R21" i="66"/>
  <c r="R22" i="66"/>
  <c r="S22" i="66" s="1"/>
  <c r="AO22" i="66" s="1"/>
  <c r="R23" i="66"/>
  <c r="R24" i="66"/>
  <c r="R25" i="66"/>
  <c r="S25" i="66" s="1"/>
  <c r="AO25" i="66" s="1"/>
  <c r="R26" i="66"/>
  <c r="R27" i="66"/>
  <c r="R28" i="66"/>
  <c r="S28" i="66" s="1"/>
  <c r="AO28" i="66" s="1"/>
  <c r="R29" i="66"/>
  <c r="R30" i="66"/>
  <c r="S30" i="66" s="1"/>
  <c r="AO30" i="66" s="1"/>
  <c r="R31" i="66"/>
  <c r="R32" i="66"/>
  <c r="R33" i="66"/>
  <c r="S33" i="66" s="1"/>
  <c r="AO33" i="66" s="1"/>
  <c r="P21" i="66"/>
  <c r="P22" i="66"/>
  <c r="Q22" i="66" s="1"/>
  <c r="AN22" i="66" s="1"/>
  <c r="P23" i="66"/>
  <c r="P24" i="66"/>
  <c r="Q24" i="66" s="1"/>
  <c r="AN24" i="66" s="1"/>
  <c r="P25" i="66"/>
  <c r="P26" i="66"/>
  <c r="P27" i="66"/>
  <c r="Q27" i="66" s="1"/>
  <c r="AN27" i="66" s="1"/>
  <c r="P28" i="66"/>
  <c r="Q28" i="66" s="1"/>
  <c r="AN28" i="66" s="1"/>
  <c r="P29" i="66"/>
  <c r="P30" i="66"/>
  <c r="Q30" i="66" s="1"/>
  <c r="AN30" i="66" s="1"/>
  <c r="P31" i="66"/>
  <c r="P32" i="66"/>
  <c r="Q32" i="66" s="1"/>
  <c r="AN32" i="66" s="1"/>
  <c r="P33" i="66"/>
  <c r="R20" i="66"/>
  <c r="R37" i="66"/>
  <c r="P37" i="66"/>
  <c r="P20" i="66"/>
  <c r="P3" i="66"/>
  <c r="X37" i="66"/>
  <c r="Z37" i="66"/>
  <c r="AB37" i="66"/>
  <c r="AD37" i="66"/>
  <c r="AF37" i="66"/>
  <c r="AV37" i="66"/>
  <c r="AU37" i="66"/>
  <c r="AT37" i="66"/>
  <c r="AS37" i="66"/>
  <c r="AR37" i="66"/>
  <c r="AV20" i="66"/>
  <c r="AU20" i="66"/>
  <c r="AT20" i="66"/>
  <c r="AS20" i="66"/>
  <c r="AR20" i="66"/>
  <c r="AV3" i="66"/>
  <c r="AU3" i="66"/>
  <c r="AT3" i="66"/>
  <c r="AS3" i="66"/>
  <c r="AR3" i="66"/>
  <c r="AQ3" i="66"/>
  <c r="AF4" i="66"/>
  <c r="AG4" i="66" s="1"/>
  <c r="AV4" i="66" s="1"/>
  <c r="AF5" i="66"/>
  <c r="AF6" i="66"/>
  <c r="AF7" i="66"/>
  <c r="AF8" i="66"/>
  <c r="AF9" i="66"/>
  <c r="AF10" i="66"/>
  <c r="AG10" i="66" s="1"/>
  <c r="AV10" i="66" s="1"/>
  <c r="AF11" i="66"/>
  <c r="AF12" i="66"/>
  <c r="AG12" i="66" s="1"/>
  <c r="AV12" i="66" s="1"/>
  <c r="AF13" i="66"/>
  <c r="AG13" i="66" s="1"/>
  <c r="AV13" i="66" s="1"/>
  <c r="AF14" i="66"/>
  <c r="AF15" i="66"/>
  <c r="AG15" i="66" s="1"/>
  <c r="AV15" i="66" s="1"/>
  <c r="AF16" i="66"/>
  <c r="AD4" i="66"/>
  <c r="AE4" i="66" s="1"/>
  <c r="AU4" i="66" s="1"/>
  <c r="AD5" i="66"/>
  <c r="AD6" i="66"/>
  <c r="AD7" i="66"/>
  <c r="AE7" i="66" s="1"/>
  <c r="AU7" i="66" s="1"/>
  <c r="AD8" i="66"/>
  <c r="AD9" i="66"/>
  <c r="AD10" i="66"/>
  <c r="AD11" i="66"/>
  <c r="AE11" i="66" s="1"/>
  <c r="AU11" i="66" s="1"/>
  <c r="AD12" i="66"/>
  <c r="AE12" i="66" s="1"/>
  <c r="AU12" i="66" s="1"/>
  <c r="AD13" i="66"/>
  <c r="AD14" i="66"/>
  <c r="AD15" i="66"/>
  <c r="AE15" i="66" s="1"/>
  <c r="AU15" i="66" s="1"/>
  <c r="AD16" i="66"/>
  <c r="AB4" i="66"/>
  <c r="AB5" i="66"/>
  <c r="AB6" i="66"/>
  <c r="AC6" i="66" s="1"/>
  <c r="AT6" i="66" s="1"/>
  <c r="AB7" i="66"/>
  <c r="AB8" i="66"/>
  <c r="AB9" i="66"/>
  <c r="AC9" i="66" s="1"/>
  <c r="AT9" i="66" s="1"/>
  <c r="AB10" i="66"/>
  <c r="AC10" i="66" s="1"/>
  <c r="AT10" i="66" s="1"/>
  <c r="AB11" i="66"/>
  <c r="AC11" i="66" s="1"/>
  <c r="AT11" i="66" s="1"/>
  <c r="AB12" i="66"/>
  <c r="AB13" i="66"/>
  <c r="AB14" i="66"/>
  <c r="AC14" i="66" s="1"/>
  <c r="AT14" i="66" s="1"/>
  <c r="AB15" i="66"/>
  <c r="AB16" i="66"/>
  <c r="Z4" i="66"/>
  <c r="Z5" i="66"/>
  <c r="AA5" i="66" s="1"/>
  <c r="AS5" i="66" s="1"/>
  <c r="Z6" i="66"/>
  <c r="Z7" i="66"/>
  <c r="Z8" i="66"/>
  <c r="AA8" i="66" s="1"/>
  <c r="AS8" i="66" s="1"/>
  <c r="Z9" i="66"/>
  <c r="Z10" i="66"/>
  <c r="Z11" i="66"/>
  <c r="AA11" i="66" s="1"/>
  <c r="AS11" i="66" s="1"/>
  <c r="Z12" i="66"/>
  <c r="Z13" i="66"/>
  <c r="AA13" i="66" s="1"/>
  <c r="AS13" i="66" s="1"/>
  <c r="Z14" i="66"/>
  <c r="Z15" i="66"/>
  <c r="Z16" i="66"/>
  <c r="X4" i="66"/>
  <c r="X5" i="66"/>
  <c r="Y5" i="66" s="1"/>
  <c r="AR5" i="66" s="1"/>
  <c r="X6" i="66"/>
  <c r="X7" i="66"/>
  <c r="Y7" i="66" s="1"/>
  <c r="AR7" i="66" s="1"/>
  <c r="X8" i="66"/>
  <c r="Y8" i="66" s="1"/>
  <c r="AR8" i="66" s="1"/>
  <c r="X9" i="66"/>
  <c r="X10" i="66"/>
  <c r="Y10" i="66" s="1"/>
  <c r="AR10" i="66" s="1"/>
  <c r="X11" i="66"/>
  <c r="Y11" i="66" s="1"/>
  <c r="AR11" i="66" s="1"/>
  <c r="X12" i="66"/>
  <c r="X13" i="66"/>
  <c r="X14" i="66"/>
  <c r="X15" i="66"/>
  <c r="X16" i="66"/>
  <c r="V4" i="66"/>
  <c r="W4" i="66" s="1"/>
  <c r="V5" i="66"/>
  <c r="V6" i="66"/>
  <c r="V7" i="66"/>
  <c r="W7" i="66" s="1"/>
  <c r="AQ7" i="66" s="1"/>
  <c r="V8" i="66"/>
  <c r="V9" i="66"/>
  <c r="W9" i="66" s="1"/>
  <c r="AQ9" i="66" s="1"/>
  <c r="V10" i="66"/>
  <c r="V11" i="66"/>
  <c r="W11" i="66" s="1"/>
  <c r="AQ11" i="66" s="1"/>
  <c r="V12" i="66"/>
  <c r="W12" i="66" s="1"/>
  <c r="AQ12" i="66" s="1"/>
  <c r="V13" i="66"/>
  <c r="V14" i="66"/>
  <c r="V15" i="66"/>
  <c r="W15" i="66" s="1"/>
  <c r="AQ15" i="66" s="1"/>
  <c r="V16" i="66"/>
  <c r="T4" i="66"/>
  <c r="T5" i="66"/>
  <c r="T6" i="66"/>
  <c r="U6" i="66" s="1"/>
  <c r="AP6" i="66" s="1"/>
  <c r="T7" i="66"/>
  <c r="T8" i="66"/>
  <c r="T9" i="66"/>
  <c r="U9" i="66" s="1"/>
  <c r="AP9" i="66" s="1"/>
  <c r="T10" i="66"/>
  <c r="T11" i="66"/>
  <c r="U11" i="66" s="1"/>
  <c r="AP11" i="66" s="1"/>
  <c r="T12" i="66"/>
  <c r="T13" i="66"/>
  <c r="T14" i="66"/>
  <c r="U14" i="66" s="1"/>
  <c r="AP14" i="66" s="1"/>
  <c r="T15" i="66"/>
  <c r="T16" i="66"/>
  <c r="R4" i="66"/>
  <c r="R5" i="66"/>
  <c r="S5" i="66" s="1"/>
  <c r="AO5" i="66" s="1"/>
  <c r="R6" i="66"/>
  <c r="R7" i="66"/>
  <c r="R8" i="66"/>
  <c r="S8" i="66" s="1"/>
  <c r="AO8" i="66" s="1"/>
  <c r="R9" i="66"/>
  <c r="R10" i="66"/>
  <c r="R11" i="66"/>
  <c r="S11" i="66" s="1"/>
  <c r="AO11" i="66" s="1"/>
  <c r="R12" i="66"/>
  <c r="R13" i="66"/>
  <c r="S13" i="66" s="1"/>
  <c r="AO13" i="66" s="1"/>
  <c r="R14" i="66"/>
  <c r="R15" i="66"/>
  <c r="R16" i="66"/>
  <c r="S16" i="66" s="1"/>
  <c r="AO16" i="66" s="1"/>
  <c r="P4" i="66"/>
  <c r="P5" i="66"/>
  <c r="Q5" i="66" s="1"/>
  <c r="AN5" i="66" s="1"/>
  <c r="P6" i="66"/>
  <c r="P7" i="66"/>
  <c r="P8" i="66"/>
  <c r="P9" i="66"/>
  <c r="Q9" i="66" s="1"/>
  <c r="AN9" i="66" s="1"/>
  <c r="P10" i="66"/>
  <c r="Q10" i="66" s="1"/>
  <c r="AN10" i="66" s="1"/>
  <c r="P11" i="66"/>
  <c r="Q11" i="66" s="1"/>
  <c r="AN11" i="66" s="1"/>
  <c r="P12" i="66"/>
  <c r="P13" i="66"/>
  <c r="Q13" i="66" s="1"/>
  <c r="AN13" i="66" s="1"/>
  <c r="P14" i="66"/>
  <c r="P15" i="66"/>
  <c r="Q15" i="66" s="1"/>
  <c r="AN15" i="66" s="1"/>
  <c r="P16" i="66"/>
  <c r="AF3" i="66"/>
  <c r="AD3" i="66"/>
  <c r="AB3" i="66"/>
  <c r="Z3" i="66"/>
  <c r="X3" i="66"/>
  <c r="AQ20" i="66"/>
  <c r="AQ37" i="66"/>
  <c r="V37" i="66"/>
  <c r="V20" i="66"/>
  <c r="V3" i="66"/>
  <c r="AP37" i="66"/>
  <c r="AP20" i="66"/>
  <c r="AP3" i="66"/>
  <c r="R3" i="66"/>
  <c r="N38" i="66"/>
  <c r="N39" i="66"/>
  <c r="N40" i="66"/>
  <c r="O40" i="66" s="1"/>
  <c r="AM40" i="66" s="1"/>
  <c r="E55" i="43" s="1"/>
  <c r="N41" i="66"/>
  <c r="N42" i="66"/>
  <c r="O42" i="66" s="1"/>
  <c r="AM42" i="66" s="1"/>
  <c r="E57" i="43" s="1"/>
  <c r="N43" i="66"/>
  <c r="O43" i="66" s="1"/>
  <c r="AM43" i="66" s="1"/>
  <c r="E58" i="43" s="1"/>
  <c r="N44" i="66"/>
  <c r="N45" i="66"/>
  <c r="O45" i="66" s="1"/>
  <c r="AM45" i="66" s="1"/>
  <c r="E60" i="43" s="1"/>
  <c r="N46" i="66"/>
  <c r="N47" i="66"/>
  <c r="O47" i="66" s="1"/>
  <c r="AM47" i="66" s="1"/>
  <c r="E62" i="43" s="1"/>
  <c r="N48" i="66"/>
  <c r="O48" i="66" s="1"/>
  <c r="AM48" i="66" s="1"/>
  <c r="E63" i="43" s="1"/>
  <c r="N49" i="66"/>
  <c r="N50" i="66"/>
  <c r="O50" i="66" s="1"/>
  <c r="AM50" i="66" s="1"/>
  <c r="E65" i="43" s="1"/>
  <c r="N21" i="66"/>
  <c r="N22" i="66"/>
  <c r="O22" i="66" s="1"/>
  <c r="AM22" i="66" s="1"/>
  <c r="E37" i="43" s="1"/>
  <c r="N23" i="66"/>
  <c r="N24" i="66"/>
  <c r="N25" i="66"/>
  <c r="O25" i="66" s="1"/>
  <c r="AM25" i="66" s="1"/>
  <c r="E40" i="43" s="1"/>
  <c r="N26" i="66"/>
  <c r="N27" i="66"/>
  <c r="O27" i="66" s="1"/>
  <c r="AM27" i="66" s="1"/>
  <c r="E42" i="43" s="1"/>
  <c r="N28" i="66"/>
  <c r="O28" i="66" s="1"/>
  <c r="AM28" i="66" s="1"/>
  <c r="E43" i="43" s="1"/>
  <c r="N29" i="66"/>
  <c r="N30" i="66"/>
  <c r="N31" i="66"/>
  <c r="N32" i="66"/>
  <c r="N33" i="66"/>
  <c r="O33" i="66" s="1"/>
  <c r="AM33" i="66" s="1"/>
  <c r="E48" i="43" s="1"/>
  <c r="N4" i="66"/>
  <c r="N5" i="66"/>
  <c r="O5" i="66" s="1"/>
  <c r="AM5" i="66" s="1"/>
  <c r="E20" i="43" s="1"/>
  <c r="N6" i="66"/>
  <c r="N7" i="66"/>
  <c r="O7" i="66" s="1"/>
  <c r="AM7" i="66" s="1"/>
  <c r="E22" i="43" s="1"/>
  <c r="N8" i="66"/>
  <c r="N9" i="66"/>
  <c r="N10" i="66"/>
  <c r="O10" i="66" s="1"/>
  <c r="AM10" i="66" s="1"/>
  <c r="E25" i="43" s="1"/>
  <c r="N11" i="66"/>
  <c r="O11" i="66" s="1"/>
  <c r="AM11" i="66" s="1"/>
  <c r="E26" i="43" s="1"/>
  <c r="N12" i="66"/>
  <c r="N13" i="66"/>
  <c r="O13" i="66" s="1"/>
  <c r="AM13" i="66" s="1"/>
  <c r="E28" i="43" s="1"/>
  <c r="N14" i="66"/>
  <c r="N15" i="66"/>
  <c r="O15" i="66" s="1"/>
  <c r="AM15" i="66" s="1"/>
  <c r="E30" i="43" s="1"/>
  <c r="N16" i="66"/>
  <c r="T3" i="66"/>
  <c r="T20" i="66"/>
  <c r="T37" i="66"/>
  <c r="F20" i="66"/>
  <c r="AF4" i="67"/>
  <c r="AG4" i="67" s="1"/>
  <c r="AV4" i="67" s="1"/>
  <c r="AF5" i="67"/>
  <c r="AF6" i="67"/>
  <c r="AF7" i="67"/>
  <c r="AF8" i="67"/>
  <c r="AG8" i="67" s="1"/>
  <c r="AV8" i="67" s="1"/>
  <c r="AF9" i="67"/>
  <c r="AF10" i="67"/>
  <c r="AF11" i="67"/>
  <c r="AG11" i="67" s="1"/>
  <c r="AV11" i="67" s="1"/>
  <c r="AF12" i="67"/>
  <c r="AG12" i="67" s="1"/>
  <c r="AV12" i="67" s="1"/>
  <c r="AF13" i="67"/>
  <c r="AF14" i="67"/>
  <c r="AF15" i="67"/>
  <c r="AF16" i="67"/>
  <c r="AG16" i="67" s="1"/>
  <c r="AV16" i="67" s="1"/>
  <c r="AF3" i="67"/>
  <c r="AF38" i="67"/>
  <c r="AG38" i="67" s="1"/>
  <c r="AV38" i="67" s="1"/>
  <c r="AF39" i="67"/>
  <c r="AF40" i="67"/>
  <c r="AG40" i="67" s="1"/>
  <c r="AV40" i="67" s="1"/>
  <c r="AF41" i="67"/>
  <c r="AF42" i="67"/>
  <c r="AG42" i="67" s="1"/>
  <c r="AV42" i="67" s="1"/>
  <c r="AF43" i="67"/>
  <c r="AG43" i="67" s="1"/>
  <c r="AV43" i="67" s="1"/>
  <c r="AF44" i="67"/>
  <c r="AF45" i="67"/>
  <c r="AG45" i="67" s="1"/>
  <c r="AV45" i="67" s="1"/>
  <c r="AF46" i="67"/>
  <c r="AG46" i="67" s="1"/>
  <c r="AV46" i="67" s="1"/>
  <c r="AF47" i="67"/>
  <c r="AF48" i="67"/>
  <c r="AG48" i="67" s="1"/>
  <c r="AV48" i="67" s="1"/>
  <c r="AF49" i="67"/>
  <c r="AF50" i="67"/>
  <c r="AF37" i="67"/>
  <c r="AF21" i="67"/>
  <c r="AF22" i="67"/>
  <c r="AG22" i="67" s="1"/>
  <c r="AV22" i="67" s="1"/>
  <c r="AF23" i="67"/>
  <c r="AG23" i="67" s="1"/>
  <c r="AV23" i="67" s="1"/>
  <c r="AF24" i="67"/>
  <c r="AG24" i="67" s="1"/>
  <c r="AV24" i="67" s="1"/>
  <c r="AF25" i="67"/>
  <c r="AG25" i="67" s="1"/>
  <c r="AV25" i="67" s="1"/>
  <c r="AF26" i="67"/>
  <c r="AF27" i="67"/>
  <c r="AG27" i="67" s="1"/>
  <c r="AV27" i="67" s="1"/>
  <c r="AF28" i="67"/>
  <c r="AF29" i="67"/>
  <c r="AF30" i="67"/>
  <c r="AG30" i="67" s="1"/>
  <c r="AV30" i="67" s="1"/>
  <c r="AF31" i="67"/>
  <c r="AG31" i="67" s="1"/>
  <c r="AV31" i="67" s="1"/>
  <c r="AF32" i="67"/>
  <c r="AG32" i="67" s="1"/>
  <c r="AV32" i="67" s="1"/>
  <c r="AF33" i="67"/>
  <c r="AG33" i="67" s="1"/>
  <c r="AV33" i="67" s="1"/>
  <c r="AF20" i="67"/>
  <c r="AD38" i="67"/>
  <c r="AD39" i="67"/>
  <c r="AD40" i="67"/>
  <c r="AE40" i="67" s="1"/>
  <c r="AU40" i="67" s="1"/>
  <c r="AD41" i="67"/>
  <c r="AE41" i="67" s="1"/>
  <c r="AU41" i="67" s="1"/>
  <c r="AD42" i="67"/>
  <c r="AE42" i="67" s="1"/>
  <c r="AU42" i="67" s="1"/>
  <c r="AD43" i="67"/>
  <c r="AE43" i="67" s="1"/>
  <c r="AU43" i="67" s="1"/>
  <c r="AD44" i="67"/>
  <c r="AE44" i="67" s="1"/>
  <c r="AU44" i="67" s="1"/>
  <c r="AD45" i="67"/>
  <c r="AE45" i="67" s="1"/>
  <c r="AU45" i="67" s="1"/>
  <c r="AD46" i="67"/>
  <c r="AD47" i="67"/>
  <c r="AD48" i="67"/>
  <c r="AE48" i="67" s="1"/>
  <c r="AU48" i="67" s="1"/>
  <c r="AD49" i="67"/>
  <c r="AD50" i="67"/>
  <c r="AE50" i="67" s="1"/>
  <c r="AU50" i="67" s="1"/>
  <c r="AD37" i="67"/>
  <c r="AD21" i="67"/>
  <c r="AE21" i="67" s="1"/>
  <c r="AU21" i="67" s="1"/>
  <c r="AD22" i="67"/>
  <c r="AD23" i="67"/>
  <c r="AD24" i="67"/>
  <c r="AE24" i="67" s="1"/>
  <c r="AU24" i="67" s="1"/>
  <c r="AD25" i="67"/>
  <c r="AE25" i="67" s="1"/>
  <c r="AU25" i="67" s="1"/>
  <c r="AD26" i="67"/>
  <c r="AD27" i="67"/>
  <c r="AE27" i="67" s="1"/>
  <c r="AU27" i="67" s="1"/>
  <c r="AD28" i="67"/>
  <c r="AD29" i="67"/>
  <c r="AE29" i="67" s="1"/>
  <c r="AU29" i="67" s="1"/>
  <c r="AD30" i="67"/>
  <c r="AD31" i="67"/>
  <c r="AD32" i="67"/>
  <c r="AE32" i="67" s="1"/>
  <c r="AU32" i="67" s="1"/>
  <c r="AD33" i="67"/>
  <c r="AD20" i="67"/>
  <c r="AD3" i="67"/>
  <c r="AD4" i="67"/>
  <c r="AE4" i="67" s="1"/>
  <c r="AU4" i="67" s="1"/>
  <c r="AD5" i="67"/>
  <c r="AE5" i="67" s="1"/>
  <c r="AU5" i="67" s="1"/>
  <c r="AD6" i="67"/>
  <c r="AD7" i="67"/>
  <c r="AE7" i="67" s="1"/>
  <c r="AU7" i="67" s="1"/>
  <c r="AD8" i="67"/>
  <c r="AD9" i="67"/>
  <c r="AE9" i="67" s="1"/>
  <c r="AU9" i="67" s="1"/>
  <c r="AD10" i="67"/>
  <c r="AD11" i="67"/>
  <c r="AE11" i="67" s="1"/>
  <c r="AU11" i="67" s="1"/>
  <c r="AD12" i="67"/>
  <c r="AE12" i="67" s="1"/>
  <c r="AU12" i="67" s="1"/>
  <c r="AD13" i="67"/>
  <c r="AE13" i="67" s="1"/>
  <c r="AU13" i="67" s="1"/>
  <c r="AD14" i="67"/>
  <c r="AD15" i="67"/>
  <c r="AE15" i="67" s="1"/>
  <c r="AU15" i="67" s="1"/>
  <c r="AD16" i="67"/>
  <c r="AB38" i="67"/>
  <c r="AB39" i="67"/>
  <c r="AC39" i="67" s="1"/>
  <c r="AT39" i="67" s="1"/>
  <c r="AB40" i="67"/>
  <c r="AC40" i="67" s="1"/>
  <c r="AT40" i="67" s="1"/>
  <c r="AB41" i="67"/>
  <c r="AB42" i="67"/>
  <c r="AC42" i="67" s="1"/>
  <c r="AT42" i="67" s="1"/>
  <c r="AB43" i="67"/>
  <c r="AC43" i="67" s="1"/>
  <c r="AT43" i="67" s="1"/>
  <c r="AB44" i="67"/>
  <c r="AC44" i="67" s="1"/>
  <c r="AT44" i="67" s="1"/>
  <c r="AB45" i="67"/>
  <c r="AC45" i="67" s="1"/>
  <c r="AT45" i="67" s="1"/>
  <c r="AB46" i="67"/>
  <c r="AB47" i="67"/>
  <c r="AB48" i="67"/>
  <c r="AC48" i="67" s="1"/>
  <c r="AT48" i="67" s="1"/>
  <c r="AB49" i="67"/>
  <c r="AC49" i="67" s="1"/>
  <c r="AT49" i="67" s="1"/>
  <c r="AB50" i="67"/>
  <c r="AC50" i="67" s="1"/>
  <c r="AT50" i="67" s="1"/>
  <c r="AB37" i="67"/>
  <c r="AB21" i="67"/>
  <c r="AC21" i="67" s="1"/>
  <c r="AB22" i="67"/>
  <c r="AB23" i="67"/>
  <c r="AB24" i="67"/>
  <c r="AC24" i="67" s="1"/>
  <c r="AT24" i="67" s="1"/>
  <c r="AB25" i="67"/>
  <c r="AB26" i="67"/>
  <c r="AC26" i="67" s="1"/>
  <c r="AT26" i="67" s="1"/>
  <c r="AB27" i="67"/>
  <c r="AC27" i="67" s="1"/>
  <c r="AT27" i="67" s="1"/>
  <c r="AB28" i="67"/>
  <c r="AC28" i="67" s="1"/>
  <c r="AT28" i="67" s="1"/>
  <c r="AB29" i="67"/>
  <c r="AC29" i="67" s="1"/>
  <c r="AT29" i="67" s="1"/>
  <c r="AB30" i="67"/>
  <c r="AB31" i="67"/>
  <c r="AB32" i="67"/>
  <c r="AC32" i="67" s="1"/>
  <c r="AT32" i="67" s="1"/>
  <c r="AB33" i="67"/>
  <c r="AB20" i="67"/>
  <c r="AB4" i="67"/>
  <c r="AB5" i="67"/>
  <c r="AB6" i="67"/>
  <c r="AB7" i="67"/>
  <c r="AB8" i="67"/>
  <c r="AC8" i="67" s="1"/>
  <c r="AT8" i="67" s="1"/>
  <c r="AB9" i="67"/>
  <c r="AB10" i="67"/>
  <c r="AB11" i="67"/>
  <c r="AC11" i="67" s="1"/>
  <c r="AT11" i="67" s="1"/>
  <c r="AB12" i="67"/>
  <c r="AB13" i="67"/>
  <c r="AC13" i="67" s="1"/>
  <c r="AT13" i="67" s="1"/>
  <c r="AB14" i="67"/>
  <c r="AB15" i="67"/>
  <c r="AB16" i="67"/>
  <c r="AC16" i="67" s="1"/>
  <c r="AT16" i="67" s="1"/>
  <c r="AB3" i="67"/>
  <c r="Z38" i="67"/>
  <c r="AA38" i="67" s="1"/>
  <c r="AS38" i="67" s="1"/>
  <c r="Z39" i="67"/>
  <c r="AA39" i="67" s="1"/>
  <c r="AS39" i="67" s="1"/>
  <c r="Z40" i="67"/>
  <c r="AA40" i="67" s="1"/>
  <c r="AS40" i="67" s="1"/>
  <c r="Z41" i="67"/>
  <c r="Z42" i="67"/>
  <c r="Z43" i="67"/>
  <c r="AA43" i="67" s="1"/>
  <c r="AS43" i="67" s="1"/>
  <c r="Z44" i="67"/>
  <c r="Z45" i="67"/>
  <c r="AA45" i="67" s="1"/>
  <c r="AS45" i="67" s="1"/>
  <c r="Z46" i="67"/>
  <c r="AA46" i="67" s="1"/>
  <c r="AS46" i="67" s="1"/>
  <c r="Z47" i="67"/>
  <c r="AA47" i="67" s="1"/>
  <c r="AS47" i="67" s="1"/>
  <c r="Z48" i="67"/>
  <c r="Z49" i="67"/>
  <c r="Z50" i="67"/>
  <c r="AA50" i="67" s="1"/>
  <c r="AS50" i="67" s="1"/>
  <c r="Z37" i="67"/>
  <c r="Z21" i="67"/>
  <c r="Z22" i="67"/>
  <c r="AA22" i="67" s="1"/>
  <c r="AS22" i="67" s="1"/>
  <c r="Z23" i="67"/>
  <c r="Z24" i="67"/>
  <c r="AA24" i="67" s="1"/>
  <c r="AS24" i="67" s="1"/>
  <c r="Z25" i="67"/>
  <c r="Z26" i="67"/>
  <c r="AA26" i="67" s="1"/>
  <c r="AS26" i="67" s="1"/>
  <c r="Z27" i="67"/>
  <c r="AA27" i="67" s="1"/>
  <c r="AS27" i="67" s="1"/>
  <c r="Z28" i="67"/>
  <c r="Z29" i="67"/>
  <c r="Z30" i="67"/>
  <c r="AA30" i="67" s="1"/>
  <c r="AS30" i="67" s="1"/>
  <c r="Z31" i="67"/>
  <c r="AA31" i="67" s="1"/>
  <c r="AS31" i="67" s="1"/>
  <c r="Z32" i="67"/>
  <c r="AA32" i="67" s="1"/>
  <c r="AS32" i="67" s="1"/>
  <c r="Z33" i="67"/>
  <c r="AA33" i="67" s="1"/>
  <c r="AS33" i="67" s="1"/>
  <c r="Z20" i="67"/>
  <c r="Z3" i="67"/>
  <c r="Z4" i="67"/>
  <c r="Z5" i="67"/>
  <c r="AA5" i="67" s="1"/>
  <c r="AS5" i="67" s="1"/>
  <c r="Z6" i="67"/>
  <c r="Z7" i="67"/>
  <c r="AA7" i="67" s="1"/>
  <c r="AS7" i="67" s="1"/>
  <c r="Z8" i="67"/>
  <c r="AA8" i="67" s="1"/>
  <c r="AS8" i="67" s="1"/>
  <c r="Z9" i="67"/>
  <c r="Z10" i="67"/>
  <c r="AA10" i="67" s="1"/>
  <c r="AS10" i="67" s="1"/>
  <c r="Z11" i="67"/>
  <c r="AA11" i="67" s="1"/>
  <c r="AS11" i="67" s="1"/>
  <c r="Z12" i="67"/>
  <c r="AA12" i="67" s="1"/>
  <c r="AS12" i="67" s="1"/>
  <c r="Z13" i="67"/>
  <c r="AA13" i="67" s="1"/>
  <c r="AS13" i="67" s="1"/>
  <c r="Z14" i="67"/>
  <c r="Z15" i="67"/>
  <c r="AA15" i="67" s="1"/>
  <c r="AS15" i="67" s="1"/>
  <c r="Z16" i="67"/>
  <c r="AA16" i="67" s="1"/>
  <c r="AS16" i="67" s="1"/>
  <c r="X3" i="67"/>
  <c r="X38" i="67"/>
  <c r="X39" i="67"/>
  <c r="Y39" i="67" s="1"/>
  <c r="AR39" i="67" s="1"/>
  <c r="X40" i="67"/>
  <c r="Y40" i="67" s="1"/>
  <c r="AR40" i="67" s="1"/>
  <c r="X41" i="67"/>
  <c r="Y41" i="67" s="1"/>
  <c r="AR41" i="67" s="1"/>
  <c r="X42" i="67"/>
  <c r="X43" i="67"/>
  <c r="X44" i="67"/>
  <c r="Y44" i="67" s="1"/>
  <c r="AR44" i="67" s="1"/>
  <c r="X45" i="67"/>
  <c r="Y45" i="67" s="1"/>
  <c r="AR45" i="67" s="1"/>
  <c r="X46" i="67"/>
  <c r="X47" i="67"/>
  <c r="X48" i="67"/>
  <c r="Y48" i="67" s="1"/>
  <c r="AR48" i="67" s="1"/>
  <c r="X49" i="67"/>
  <c r="X50" i="67"/>
  <c r="Y50" i="67" s="1"/>
  <c r="AR50" i="67" s="1"/>
  <c r="X37" i="67"/>
  <c r="X21" i="67"/>
  <c r="Y21" i="67" s="1"/>
  <c r="AR21" i="67" s="1"/>
  <c r="X22" i="67"/>
  <c r="X23" i="67"/>
  <c r="X24" i="67"/>
  <c r="Y24" i="67" s="1"/>
  <c r="AR24" i="67" s="1"/>
  <c r="X25" i="67"/>
  <c r="X26" i="67"/>
  <c r="X27" i="67"/>
  <c r="Y27" i="67" s="1"/>
  <c r="AR27" i="67" s="1"/>
  <c r="X28" i="67"/>
  <c r="Y28" i="67" s="1"/>
  <c r="AR28" i="67" s="1"/>
  <c r="X29" i="67"/>
  <c r="Y29" i="67" s="1"/>
  <c r="AR29" i="67" s="1"/>
  <c r="X30" i="67"/>
  <c r="X31" i="67"/>
  <c r="X32" i="67"/>
  <c r="Y32" i="67" s="1"/>
  <c r="AR32" i="67" s="1"/>
  <c r="X33" i="67"/>
  <c r="Y33" i="67" s="1"/>
  <c r="AR33" i="67" s="1"/>
  <c r="X20" i="67"/>
  <c r="X4" i="67"/>
  <c r="X5" i="67"/>
  <c r="Y5" i="67" s="1"/>
  <c r="AR5" i="67" s="1"/>
  <c r="X6" i="67"/>
  <c r="Y6" i="67" s="1"/>
  <c r="AR6" i="67" s="1"/>
  <c r="X7" i="67"/>
  <c r="X8" i="67"/>
  <c r="Y8" i="67" s="1"/>
  <c r="AR8" i="67" s="1"/>
  <c r="X9" i="67"/>
  <c r="X10" i="67"/>
  <c r="X11" i="67"/>
  <c r="X12" i="67"/>
  <c r="X13" i="67"/>
  <c r="Y13" i="67" s="1"/>
  <c r="AR13" i="67" s="1"/>
  <c r="X14" i="67"/>
  <c r="Y14" i="67" s="1"/>
  <c r="AR14" i="67" s="1"/>
  <c r="X15" i="67"/>
  <c r="X16" i="67"/>
  <c r="Y16" i="67" s="1"/>
  <c r="AR16" i="67" s="1"/>
  <c r="AV37" i="67"/>
  <c r="AU37" i="67"/>
  <c r="AT37" i="67"/>
  <c r="AS37" i="67"/>
  <c r="AR37" i="67"/>
  <c r="AP37" i="67"/>
  <c r="AQ37" i="67"/>
  <c r="AV20" i="67"/>
  <c r="AU20" i="67"/>
  <c r="AT20" i="67"/>
  <c r="AS20" i="67"/>
  <c r="AR20" i="67"/>
  <c r="AQ20" i="67"/>
  <c r="AP20" i="67"/>
  <c r="AV3" i="67"/>
  <c r="AU3" i="67"/>
  <c r="AT3" i="67"/>
  <c r="AS3" i="67"/>
  <c r="AR3" i="67"/>
  <c r="AQ3" i="67"/>
  <c r="V3" i="67"/>
  <c r="AP3" i="67"/>
  <c r="F3" i="67"/>
  <c r="V4" i="67"/>
  <c r="V5" i="67"/>
  <c r="W5" i="67" s="1"/>
  <c r="AQ5" i="67" s="1"/>
  <c r="V6" i="67"/>
  <c r="V7" i="67"/>
  <c r="V8" i="67"/>
  <c r="W8" i="67" s="1"/>
  <c r="AQ8" i="67" s="1"/>
  <c r="V9" i="67"/>
  <c r="V10" i="67"/>
  <c r="W10" i="67" s="1"/>
  <c r="AQ10" i="67" s="1"/>
  <c r="V11" i="67"/>
  <c r="W11" i="67" s="1"/>
  <c r="AQ11" i="67" s="1"/>
  <c r="V12" i="67"/>
  <c r="V13" i="67"/>
  <c r="W13" i="67" s="1"/>
  <c r="AQ13" i="67" s="1"/>
  <c r="V14" i="67"/>
  <c r="W14" i="67" s="1"/>
  <c r="AQ14" i="67" s="1"/>
  <c r="V15" i="67"/>
  <c r="V16" i="67"/>
  <c r="W16" i="67" s="1"/>
  <c r="AQ16" i="67" s="1"/>
  <c r="V38" i="67"/>
  <c r="W38" i="67" s="1"/>
  <c r="V39" i="67"/>
  <c r="W39" i="67" s="1"/>
  <c r="AQ39" i="67" s="1"/>
  <c r="V40" i="67"/>
  <c r="V41" i="67"/>
  <c r="V42" i="67"/>
  <c r="W42" i="67" s="1"/>
  <c r="AQ42" i="67" s="1"/>
  <c r="V43" i="67"/>
  <c r="W43" i="67" s="1"/>
  <c r="AQ43" i="67" s="1"/>
  <c r="V44" i="67"/>
  <c r="W44" i="67" s="1"/>
  <c r="AQ44" i="67" s="1"/>
  <c r="V45" i="67"/>
  <c r="W45" i="67" s="1"/>
  <c r="AQ45" i="67" s="1"/>
  <c r="V46" i="67"/>
  <c r="W46" i="67" s="1"/>
  <c r="AQ46" i="67" s="1"/>
  <c r="V47" i="67"/>
  <c r="W47" i="67" s="1"/>
  <c r="AQ47" i="67" s="1"/>
  <c r="V48" i="67"/>
  <c r="W48" i="67" s="1"/>
  <c r="AQ48" i="67" s="1"/>
  <c r="V49" i="67"/>
  <c r="W49" i="67" s="1"/>
  <c r="AQ49" i="67" s="1"/>
  <c r="V50" i="67"/>
  <c r="V37" i="67"/>
  <c r="V21" i="67"/>
  <c r="V22" i="67"/>
  <c r="W22" i="67" s="1"/>
  <c r="V23" i="67"/>
  <c r="W23" i="67" s="1"/>
  <c r="AQ23" i="67" s="1"/>
  <c r="V24" i="67"/>
  <c r="W24" i="67" s="1"/>
  <c r="AQ24" i="67" s="1"/>
  <c r="V25" i="67"/>
  <c r="W25" i="67" s="1"/>
  <c r="AQ25" i="67" s="1"/>
  <c r="V26" i="67"/>
  <c r="W26" i="67" s="1"/>
  <c r="AQ26" i="67" s="1"/>
  <c r="V27" i="67"/>
  <c r="V28" i="67"/>
  <c r="W28" i="67" s="1"/>
  <c r="AQ28" i="67" s="1"/>
  <c r="V29" i="67"/>
  <c r="V30" i="67"/>
  <c r="V31" i="67"/>
  <c r="W31" i="67" s="1"/>
  <c r="AQ31" i="67" s="1"/>
  <c r="V32" i="67"/>
  <c r="W32" i="67" s="1"/>
  <c r="AQ32" i="67" s="1"/>
  <c r="V33" i="67"/>
  <c r="W33" i="67" s="1"/>
  <c r="AQ33" i="67" s="1"/>
  <c r="V20" i="67"/>
  <c r="G37" i="67"/>
  <c r="G20" i="67"/>
  <c r="G3" i="67"/>
  <c r="R38" i="67"/>
  <c r="S38" i="67" s="1"/>
  <c r="R39" i="67"/>
  <c r="R40" i="67"/>
  <c r="S40" i="67" s="1"/>
  <c r="AO40" i="67" s="1"/>
  <c r="R41" i="67"/>
  <c r="R42" i="67"/>
  <c r="S42" i="67" s="1"/>
  <c r="AO42" i="67" s="1"/>
  <c r="R43" i="67"/>
  <c r="S43" i="67" s="1"/>
  <c r="AO43" i="67" s="1"/>
  <c r="R44" i="67"/>
  <c r="R45" i="67"/>
  <c r="R46" i="67"/>
  <c r="S46" i="67" s="1"/>
  <c r="AO46" i="67" s="1"/>
  <c r="R47" i="67"/>
  <c r="S47" i="67" s="1"/>
  <c r="AO47" i="67" s="1"/>
  <c r="R48" i="67"/>
  <c r="S48" i="67" s="1"/>
  <c r="AO48" i="67" s="1"/>
  <c r="R49" i="67"/>
  <c r="S49" i="67" s="1"/>
  <c r="AO49" i="67" s="1"/>
  <c r="R50" i="67"/>
  <c r="S50" i="67" s="1"/>
  <c r="AO50" i="67" s="1"/>
  <c r="R37" i="67"/>
  <c r="R21" i="67"/>
  <c r="R22" i="67"/>
  <c r="S22" i="67" s="1"/>
  <c r="AO22" i="67" s="1"/>
  <c r="R23" i="67"/>
  <c r="R24" i="67"/>
  <c r="S24" i="67" s="1"/>
  <c r="AO24" i="67" s="1"/>
  <c r="R25" i="67"/>
  <c r="S25" i="67" s="1"/>
  <c r="AO25" i="67" s="1"/>
  <c r="R26" i="67"/>
  <c r="S26" i="67" s="1"/>
  <c r="AO26" i="67" s="1"/>
  <c r="R27" i="67"/>
  <c r="S27" i="67" s="1"/>
  <c r="AO27" i="67" s="1"/>
  <c r="R28" i="67"/>
  <c r="S28" i="67" s="1"/>
  <c r="AO28" i="67" s="1"/>
  <c r="R29" i="67"/>
  <c r="R30" i="67"/>
  <c r="S30" i="67" s="1"/>
  <c r="AO30" i="67" s="1"/>
  <c r="R31" i="67"/>
  <c r="S31" i="67" s="1"/>
  <c r="AO31" i="67" s="1"/>
  <c r="R32" i="67"/>
  <c r="S32" i="67" s="1"/>
  <c r="AO32" i="67" s="1"/>
  <c r="R33" i="67"/>
  <c r="S33" i="67" s="1"/>
  <c r="AO33" i="67" s="1"/>
  <c r="R20" i="67"/>
  <c r="R3" i="67"/>
  <c r="P38" i="67"/>
  <c r="P39" i="67"/>
  <c r="Q39" i="67" s="1"/>
  <c r="AN39" i="67" s="1"/>
  <c r="P40" i="67"/>
  <c r="P41" i="67"/>
  <c r="Q41" i="67" s="1"/>
  <c r="AN41" i="67" s="1"/>
  <c r="P42" i="67"/>
  <c r="Q42" i="67" s="1"/>
  <c r="AN42" i="67" s="1"/>
  <c r="P43" i="67"/>
  <c r="Q43" i="67" s="1"/>
  <c r="AN43" i="67" s="1"/>
  <c r="P44" i="67"/>
  <c r="Q44" i="67" s="1"/>
  <c r="AN44" i="67" s="1"/>
  <c r="P45" i="67"/>
  <c r="Q45" i="67" s="1"/>
  <c r="AN45" i="67" s="1"/>
  <c r="P46" i="67"/>
  <c r="P47" i="67"/>
  <c r="Q47" i="67" s="1"/>
  <c r="AN47" i="67" s="1"/>
  <c r="P48" i="67"/>
  <c r="Q48" i="67" s="1"/>
  <c r="AN48" i="67" s="1"/>
  <c r="P49" i="67"/>
  <c r="Q49" i="67" s="1"/>
  <c r="AN49" i="67" s="1"/>
  <c r="P50" i="67"/>
  <c r="P37" i="67"/>
  <c r="P21" i="67"/>
  <c r="P22" i="67"/>
  <c r="P23" i="67"/>
  <c r="Q23" i="67" s="1"/>
  <c r="AN23" i="67" s="1"/>
  <c r="P24" i="67"/>
  <c r="P25" i="67"/>
  <c r="Q25" i="67" s="1"/>
  <c r="AN25" i="67" s="1"/>
  <c r="P26" i="67"/>
  <c r="P27" i="67"/>
  <c r="P28" i="67"/>
  <c r="Q28" i="67" s="1"/>
  <c r="AN28" i="67" s="1"/>
  <c r="P29" i="67"/>
  <c r="P30" i="67"/>
  <c r="P31" i="67"/>
  <c r="Q31" i="67" s="1"/>
  <c r="AN31" i="67" s="1"/>
  <c r="P32" i="67"/>
  <c r="P33" i="67"/>
  <c r="P20" i="67"/>
  <c r="P3" i="67"/>
  <c r="N38" i="67"/>
  <c r="O38" i="67" s="1"/>
  <c r="AM38" i="67" s="1"/>
  <c r="D53" i="43" s="1"/>
  <c r="N39" i="67"/>
  <c r="N40" i="67"/>
  <c r="O40" i="67" s="1"/>
  <c r="AM40" i="67" s="1"/>
  <c r="D55" i="43" s="1"/>
  <c r="N41" i="67"/>
  <c r="O41" i="67" s="1"/>
  <c r="AM41" i="67" s="1"/>
  <c r="D56" i="43" s="1"/>
  <c r="N42" i="67"/>
  <c r="O42" i="67" s="1"/>
  <c r="AM42" i="67" s="1"/>
  <c r="D57" i="43" s="1"/>
  <c r="N43" i="67"/>
  <c r="O43" i="67" s="1"/>
  <c r="AM43" i="67" s="1"/>
  <c r="D58" i="43" s="1"/>
  <c r="N44" i="67"/>
  <c r="O44" i="67" s="1"/>
  <c r="AM44" i="67" s="1"/>
  <c r="D59" i="43" s="1"/>
  <c r="N45" i="67"/>
  <c r="O45" i="67" s="1"/>
  <c r="AM45" i="67" s="1"/>
  <c r="D60" i="43" s="1"/>
  <c r="N46" i="67"/>
  <c r="O46" i="67" s="1"/>
  <c r="AM46" i="67" s="1"/>
  <c r="D61" i="43" s="1"/>
  <c r="N47" i="67"/>
  <c r="N48" i="67"/>
  <c r="O48" i="67" s="1"/>
  <c r="AM48" i="67" s="1"/>
  <c r="D63" i="43" s="1"/>
  <c r="N49" i="67"/>
  <c r="N50" i="67"/>
  <c r="O50" i="67" s="1"/>
  <c r="AM50" i="67" s="1"/>
  <c r="D65" i="43" s="1"/>
  <c r="N21" i="67"/>
  <c r="N22" i="67"/>
  <c r="O22" i="67" s="1"/>
  <c r="AM22" i="67" s="1"/>
  <c r="D37" i="43" s="1"/>
  <c r="N23" i="67"/>
  <c r="O23" i="67" s="1"/>
  <c r="AM23" i="67" s="1"/>
  <c r="D38" i="43" s="1"/>
  <c r="N24" i="67"/>
  <c r="O24" i="67" s="1"/>
  <c r="AM24" i="67" s="1"/>
  <c r="D39" i="43" s="1"/>
  <c r="N25" i="67"/>
  <c r="N26" i="67"/>
  <c r="N27" i="67"/>
  <c r="O27" i="67" s="1"/>
  <c r="AM27" i="67" s="1"/>
  <c r="D42" i="43" s="1"/>
  <c r="N28" i="67"/>
  <c r="O28" i="67" s="1"/>
  <c r="AM28" i="67" s="1"/>
  <c r="D43" i="43" s="1"/>
  <c r="N29" i="67"/>
  <c r="N30" i="67"/>
  <c r="O30" i="67" s="1"/>
  <c r="AM30" i="67" s="1"/>
  <c r="D45" i="43" s="1"/>
  <c r="N31" i="67"/>
  <c r="O31" i="67" s="1"/>
  <c r="AM31" i="67" s="1"/>
  <c r="D46" i="43" s="1"/>
  <c r="N32" i="67"/>
  <c r="O32" i="67" s="1"/>
  <c r="AM32" i="67" s="1"/>
  <c r="D47" i="43" s="1"/>
  <c r="N33" i="67"/>
  <c r="O33" i="67" s="1"/>
  <c r="AM33" i="67" s="1"/>
  <c r="D48" i="43" s="1"/>
  <c r="T38" i="67"/>
  <c r="U38" i="67" s="1"/>
  <c r="AP38" i="67" s="1"/>
  <c r="T39" i="67"/>
  <c r="U39" i="67" s="1"/>
  <c r="AP39" i="67" s="1"/>
  <c r="T40" i="67"/>
  <c r="U40" i="67" s="1"/>
  <c r="AP40" i="67" s="1"/>
  <c r="T41" i="67"/>
  <c r="U41" i="67" s="1"/>
  <c r="AP41" i="67" s="1"/>
  <c r="T42" i="67"/>
  <c r="T43" i="67"/>
  <c r="U43" i="67" s="1"/>
  <c r="AP43" i="67" s="1"/>
  <c r="T44" i="67"/>
  <c r="U44" i="67" s="1"/>
  <c r="AP44" i="67" s="1"/>
  <c r="T45" i="67"/>
  <c r="U45" i="67" s="1"/>
  <c r="AP45" i="67" s="1"/>
  <c r="T46" i="67"/>
  <c r="U46" i="67" s="1"/>
  <c r="AP46" i="67" s="1"/>
  <c r="T47" i="67"/>
  <c r="U47" i="67" s="1"/>
  <c r="AP47" i="67" s="1"/>
  <c r="T48" i="67"/>
  <c r="U48" i="67" s="1"/>
  <c r="AP48" i="67" s="1"/>
  <c r="T49" i="67"/>
  <c r="U49" i="67" s="1"/>
  <c r="AP49" i="67" s="1"/>
  <c r="T50" i="67"/>
  <c r="U50" i="67" s="1"/>
  <c r="AP50" i="67" s="1"/>
  <c r="T37" i="67"/>
  <c r="T21" i="67"/>
  <c r="U21" i="67" s="1"/>
  <c r="AP21" i="67" s="1"/>
  <c r="T22" i="67"/>
  <c r="U22" i="67" s="1"/>
  <c r="AP22" i="67" s="1"/>
  <c r="T23" i="67"/>
  <c r="T24" i="67"/>
  <c r="T25" i="67"/>
  <c r="U25" i="67" s="1"/>
  <c r="AP25" i="67" s="1"/>
  <c r="T26" i="67"/>
  <c r="T27" i="67"/>
  <c r="T28" i="67"/>
  <c r="U28" i="67" s="1"/>
  <c r="AP28" i="67" s="1"/>
  <c r="T29" i="67"/>
  <c r="U29" i="67" s="1"/>
  <c r="AP29" i="67" s="1"/>
  <c r="T30" i="67"/>
  <c r="U30" i="67" s="1"/>
  <c r="AP30" i="67" s="1"/>
  <c r="T31" i="67"/>
  <c r="T32" i="67"/>
  <c r="T33" i="67"/>
  <c r="U33" i="67" s="1"/>
  <c r="AP33" i="67" s="1"/>
  <c r="T20" i="67"/>
  <c r="T4" i="67"/>
  <c r="U4" i="67" s="1"/>
  <c r="AP4" i="67" s="1"/>
  <c r="T5" i="67"/>
  <c r="U5" i="67" s="1"/>
  <c r="AP5" i="67" s="1"/>
  <c r="T6" i="67"/>
  <c r="U6" i="67" s="1"/>
  <c r="AP6" i="67" s="1"/>
  <c r="T7" i="67"/>
  <c r="U7" i="67" s="1"/>
  <c r="AP7" i="67" s="1"/>
  <c r="T8" i="67"/>
  <c r="T9" i="67"/>
  <c r="U9" i="67" s="1"/>
  <c r="AP9" i="67" s="1"/>
  <c r="T10" i="67"/>
  <c r="U10" i="67" s="1"/>
  <c r="AP10" i="67" s="1"/>
  <c r="T11" i="67"/>
  <c r="U11" i="67" s="1"/>
  <c r="AP11" i="67" s="1"/>
  <c r="T12" i="67"/>
  <c r="U12" i="67" s="1"/>
  <c r="AP12" i="67" s="1"/>
  <c r="T13" i="67"/>
  <c r="U13" i="67" s="1"/>
  <c r="AP13" i="67" s="1"/>
  <c r="T14" i="67"/>
  <c r="U14" i="67" s="1"/>
  <c r="AP14" i="67" s="1"/>
  <c r="T15" i="67"/>
  <c r="T16" i="67"/>
  <c r="U16" i="67" s="1"/>
  <c r="AP16" i="67" s="1"/>
  <c r="T3" i="67"/>
  <c r="F37" i="67"/>
  <c r="F20" i="67"/>
  <c r="R4" i="67"/>
  <c r="R5" i="67"/>
  <c r="S5" i="67" s="1"/>
  <c r="AO5" i="67" s="1"/>
  <c r="R6" i="67"/>
  <c r="S6" i="67" s="1"/>
  <c r="AO6" i="67" s="1"/>
  <c r="R7" i="67"/>
  <c r="R8" i="67"/>
  <c r="S8" i="67" s="1"/>
  <c r="AO8" i="67" s="1"/>
  <c r="R9" i="67"/>
  <c r="R10" i="67"/>
  <c r="R11" i="67"/>
  <c r="S11" i="67" s="1"/>
  <c r="AO11" i="67" s="1"/>
  <c r="R12" i="67"/>
  <c r="S12" i="67" s="1"/>
  <c r="AO12" i="67" s="1"/>
  <c r="R13" i="67"/>
  <c r="S13" i="67" s="1"/>
  <c r="AO13" i="67" s="1"/>
  <c r="R14" i="67"/>
  <c r="S14" i="67" s="1"/>
  <c r="AO14" i="67" s="1"/>
  <c r="R15" i="67"/>
  <c r="R16" i="67"/>
  <c r="S16" i="67" s="1"/>
  <c r="AO16" i="67" s="1"/>
  <c r="P4" i="67"/>
  <c r="P5" i="67"/>
  <c r="Q5" i="67" s="1"/>
  <c r="AN5" i="67" s="1"/>
  <c r="P6" i="67"/>
  <c r="P7" i="67"/>
  <c r="P8" i="67"/>
  <c r="Q8" i="67" s="1"/>
  <c r="AN8" i="67" s="1"/>
  <c r="P9" i="67"/>
  <c r="Q9" i="67" s="1"/>
  <c r="AN9" i="67" s="1"/>
  <c r="P10" i="67"/>
  <c r="Q10" i="67" s="1"/>
  <c r="AN10" i="67" s="1"/>
  <c r="P11" i="67"/>
  <c r="P12" i="67"/>
  <c r="P13" i="67"/>
  <c r="Q13" i="67" s="1"/>
  <c r="AN13" i="67" s="1"/>
  <c r="P14" i="67"/>
  <c r="Q14" i="67" s="1"/>
  <c r="AN14" i="67" s="1"/>
  <c r="P15" i="67"/>
  <c r="Q15" i="67" s="1"/>
  <c r="AN15" i="67" s="1"/>
  <c r="P16" i="67"/>
  <c r="N4" i="67"/>
  <c r="O4" i="67" s="1"/>
  <c r="AM4" i="67" s="1"/>
  <c r="D19" i="43" s="1"/>
  <c r="N5" i="67"/>
  <c r="N6" i="67"/>
  <c r="N7" i="67"/>
  <c r="O7" i="67" s="1"/>
  <c r="AM7" i="67" s="1"/>
  <c r="D22" i="43" s="1"/>
  <c r="N8" i="67"/>
  <c r="O8" i="67" s="1"/>
  <c r="AM8" i="67" s="1"/>
  <c r="D23" i="43" s="1"/>
  <c r="N9" i="67"/>
  <c r="O9" i="67" s="1"/>
  <c r="AM9" i="67" s="1"/>
  <c r="D24" i="43" s="1"/>
  <c r="N10" i="67"/>
  <c r="N11" i="67"/>
  <c r="O11" i="67" s="1"/>
  <c r="AM11" i="67" s="1"/>
  <c r="D26" i="43" s="1"/>
  <c r="N12" i="67"/>
  <c r="O12" i="67" s="1"/>
  <c r="AM12" i="67" s="1"/>
  <c r="D27" i="43" s="1"/>
  <c r="N13" i="67"/>
  <c r="N14" i="67"/>
  <c r="N15" i="67"/>
  <c r="O15" i="67" s="1"/>
  <c r="AM15" i="67" s="1"/>
  <c r="D30" i="43" s="1"/>
  <c r="N16" i="67"/>
  <c r="L3" i="67"/>
  <c r="K3" i="67"/>
  <c r="J3" i="67"/>
  <c r="AL51" i="67"/>
  <c r="L51" i="67"/>
  <c r="K51" i="67"/>
  <c r="J51" i="67"/>
  <c r="I51" i="67"/>
  <c r="H51" i="67"/>
  <c r="G51" i="67"/>
  <c r="F51" i="67"/>
  <c r="E51" i="67"/>
  <c r="D51" i="67"/>
  <c r="C51" i="67"/>
  <c r="AL50" i="67"/>
  <c r="AG50" i="67"/>
  <c r="AV50" i="67" s="1"/>
  <c r="W50" i="67"/>
  <c r="AQ50" i="67" s="1"/>
  <c r="Q50" i="67"/>
  <c r="AN50" i="67" s="1"/>
  <c r="B50" i="67"/>
  <c r="AL49" i="67"/>
  <c r="AG49" i="67"/>
  <c r="AV49" i="67" s="1"/>
  <c r="AE49" i="67"/>
  <c r="AU49" i="67" s="1"/>
  <c r="AA49" i="67"/>
  <c r="AS49" i="67" s="1"/>
  <c r="Y49" i="67"/>
  <c r="AR49" i="67" s="1"/>
  <c r="O49" i="67"/>
  <c r="AM49" i="67" s="1"/>
  <c r="D64" i="43" s="1"/>
  <c r="B49" i="67"/>
  <c r="AL48" i="67"/>
  <c r="AA48" i="67"/>
  <c r="AS48" i="67" s="1"/>
  <c r="B48" i="67"/>
  <c r="AL47" i="67"/>
  <c r="AG47" i="67"/>
  <c r="AV47" i="67" s="1"/>
  <c r="AE47" i="67"/>
  <c r="AU47" i="67" s="1"/>
  <c r="AC47" i="67"/>
  <c r="AT47" i="67" s="1"/>
  <c r="Y47" i="67"/>
  <c r="AR47" i="67" s="1"/>
  <c r="O47" i="67"/>
  <c r="AM47" i="67" s="1"/>
  <c r="D62" i="43" s="1"/>
  <c r="B47" i="67"/>
  <c r="AL46" i="67"/>
  <c r="AE46" i="67"/>
  <c r="AU46" i="67" s="1"/>
  <c r="AC46" i="67"/>
  <c r="AT46" i="67" s="1"/>
  <c r="Y46" i="67"/>
  <c r="AR46" i="67" s="1"/>
  <c r="Q46" i="67"/>
  <c r="AN46" i="67" s="1"/>
  <c r="B46" i="67"/>
  <c r="AL45" i="67"/>
  <c r="S45" i="67"/>
  <c r="AO45" i="67" s="1"/>
  <c r="B45" i="67"/>
  <c r="AL44" i="67"/>
  <c r="AG44" i="67"/>
  <c r="AV44" i="67" s="1"/>
  <c r="AA44" i="67"/>
  <c r="AS44" i="67" s="1"/>
  <c r="S44" i="67"/>
  <c r="AO44" i="67" s="1"/>
  <c r="B44" i="67"/>
  <c r="AL43" i="67"/>
  <c r="Y43" i="67"/>
  <c r="AR43" i="67" s="1"/>
  <c r="B43" i="67"/>
  <c r="AL42" i="67"/>
  <c r="AA42" i="67"/>
  <c r="AS42" i="67" s="1"/>
  <c r="Y42" i="67"/>
  <c r="AR42" i="67" s="1"/>
  <c r="U42" i="67"/>
  <c r="AP42" i="67" s="1"/>
  <c r="B42" i="67"/>
  <c r="AL41" i="67"/>
  <c r="AG41" i="67"/>
  <c r="AV41" i="67" s="1"/>
  <c r="AC41" i="67"/>
  <c r="AT41" i="67" s="1"/>
  <c r="AA41" i="67"/>
  <c r="AS41" i="67" s="1"/>
  <c r="W41" i="67"/>
  <c r="AQ41" i="67" s="1"/>
  <c r="S41" i="67"/>
  <c r="AO41" i="67" s="1"/>
  <c r="B41" i="67"/>
  <c r="AL40" i="67"/>
  <c r="W40" i="67"/>
  <c r="AQ40" i="67" s="1"/>
  <c r="Q40" i="67"/>
  <c r="AN40" i="67" s="1"/>
  <c r="B40" i="67"/>
  <c r="AL39" i="67"/>
  <c r="AG39" i="67"/>
  <c r="AV39" i="67" s="1"/>
  <c r="AE39" i="67"/>
  <c r="AU39" i="67" s="1"/>
  <c r="S39" i="67"/>
  <c r="AO39" i="67" s="1"/>
  <c r="O39" i="67"/>
  <c r="B39" i="67"/>
  <c r="AL38" i="67"/>
  <c r="AE38" i="67"/>
  <c r="AU38" i="67" s="1"/>
  <c r="AC38" i="67"/>
  <c r="AT38" i="67" s="1"/>
  <c r="Y38" i="67"/>
  <c r="AR38" i="67" s="1"/>
  <c r="Q38" i="67"/>
  <c r="B38" i="67"/>
  <c r="AL34" i="67"/>
  <c r="L34" i="67"/>
  <c r="K34" i="67"/>
  <c r="J34" i="67"/>
  <c r="I34" i="67"/>
  <c r="H34" i="67"/>
  <c r="G34" i="67"/>
  <c r="F34" i="67"/>
  <c r="E34" i="67"/>
  <c r="D34" i="67"/>
  <c r="C34" i="67"/>
  <c r="AL33" i="67"/>
  <c r="AE33" i="67"/>
  <c r="AU33" i="67" s="1"/>
  <c r="AC33" i="67"/>
  <c r="AT33" i="67" s="1"/>
  <c r="Q33" i="67"/>
  <c r="AN33" i="67" s="1"/>
  <c r="B33" i="67"/>
  <c r="AL32" i="67"/>
  <c r="U32" i="67"/>
  <c r="AP32" i="67" s="1"/>
  <c r="Q32" i="67"/>
  <c r="AN32" i="67" s="1"/>
  <c r="B32" i="67"/>
  <c r="AL31" i="67"/>
  <c r="AE31" i="67"/>
  <c r="AU31" i="67" s="1"/>
  <c r="AC31" i="67"/>
  <c r="AT31" i="67" s="1"/>
  <c r="Y31" i="67"/>
  <c r="AR31" i="67" s="1"/>
  <c r="U31" i="67"/>
  <c r="AP31" i="67" s="1"/>
  <c r="B31" i="67"/>
  <c r="AL30" i="67"/>
  <c r="AE30" i="67"/>
  <c r="AU30" i="67" s="1"/>
  <c r="AC30" i="67"/>
  <c r="AT30" i="67" s="1"/>
  <c r="Y30" i="67"/>
  <c r="AR30" i="67" s="1"/>
  <c r="W30" i="67"/>
  <c r="AQ30" i="67" s="1"/>
  <c r="Q30" i="67"/>
  <c r="AN30" i="67" s="1"/>
  <c r="B30" i="67"/>
  <c r="AL29" i="67"/>
  <c r="AG29" i="67"/>
  <c r="AV29" i="67" s="1"/>
  <c r="AA29" i="67"/>
  <c r="AS29" i="67" s="1"/>
  <c r="W29" i="67"/>
  <c r="AQ29" i="67" s="1"/>
  <c r="S29" i="67"/>
  <c r="AO29" i="67" s="1"/>
  <c r="Q29" i="67"/>
  <c r="AN29" i="67" s="1"/>
  <c r="O29" i="67"/>
  <c r="AM29" i="67" s="1"/>
  <c r="D44" i="43" s="1"/>
  <c r="B29" i="67"/>
  <c r="AL28" i="67"/>
  <c r="AG28" i="67"/>
  <c r="AV28" i="67" s="1"/>
  <c r="AE28" i="67"/>
  <c r="AU28" i="67" s="1"/>
  <c r="AA28" i="67"/>
  <c r="AS28" i="67" s="1"/>
  <c r="B28" i="67"/>
  <c r="AL27" i="67"/>
  <c r="W27" i="67"/>
  <c r="AQ27" i="67" s="1"/>
  <c r="U27" i="67"/>
  <c r="AP27" i="67" s="1"/>
  <c r="Q27" i="67"/>
  <c r="AN27" i="67" s="1"/>
  <c r="B27" i="67"/>
  <c r="AL26" i="67"/>
  <c r="AG26" i="67"/>
  <c r="AV26" i="67" s="1"/>
  <c r="AE26" i="67"/>
  <c r="AU26" i="67" s="1"/>
  <c r="Y26" i="67"/>
  <c r="AR26" i="67" s="1"/>
  <c r="U26" i="67"/>
  <c r="AP26" i="67" s="1"/>
  <c r="Q26" i="67"/>
  <c r="AN26" i="67" s="1"/>
  <c r="O26" i="67"/>
  <c r="AM26" i="67" s="1"/>
  <c r="D41" i="43" s="1"/>
  <c r="B26" i="67"/>
  <c r="AL25" i="67"/>
  <c r="AC25" i="67"/>
  <c r="AT25" i="67" s="1"/>
  <c r="AA25" i="67"/>
  <c r="AS25" i="67" s="1"/>
  <c r="Y25" i="67"/>
  <c r="AR25" i="67" s="1"/>
  <c r="O25" i="67"/>
  <c r="AM25" i="67" s="1"/>
  <c r="D40" i="43" s="1"/>
  <c r="B25" i="67"/>
  <c r="AL24" i="67"/>
  <c r="U24" i="67"/>
  <c r="AP24" i="67" s="1"/>
  <c r="Q24" i="67"/>
  <c r="AN24" i="67" s="1"/>
  <c r="B24" i="67"/>
  <c r="AS23" i="67"/>
  <c r="AL23" i="67"/>
  <c r="AE23" i="67"/>
  <c r="AU23" i="67" s="1"/>
  <c r="AC23" i="67"/>
  <c r="AT23" i="67" s="1"/>
  <c r="AA23" i="67"/>
  <c r="Y23" i="67"/>
  <c r="AR23" i="67" s="1"/>
  <c r="U23" i="67"/>
  <c r="AP23" i="67" s="1"/>
  <c r="S23" i="67"/>
  <c r="AO23" i="67" s="1"/>
  <c r="B23" i="67"/>
  <c r="AL22" i="67"/>
  <c r="AE22" i="67"/>
  <c r="AU22" i="67" s="1"/>
  <c r="AC22" i="67"/>
  <c r="AT22" i="67" s="1"/>
  <c r="Y22" i="67"/>
  <c r="AR22" i="67" s="1"/>
  <c r="Q22" i="67"/>
  <c r="AN22" i="67" s="1"/>
  <c r="B22" i="67"/>
  <c r="AL21" i="67"/>
  <c r="AG21" i="67"/>
  <c r="AV21" i="67" s="1"/>
  <c r="AA21" i="67"/>
  <c r="AS21" i="67" s="1"/>
  <c r="W21" i="67"/>
  <c r="AQ21" i="67" s="1"/>
  <c r="S21" i="67"/>
  <c r="AO21" i="67" s="1"/>
  <c r="Q21" i="67"/>
  <c r="AN21" i="67" s="1"/>
  <c r="O21" i="67"/>
  <c r="AM21" i="67" s="1"/>
  <c r="D36" i="43" s="1"/>
  <c r="B21" i="67"/>
  <c r="AL17" i="67"/>
  <c r="L17" i="67"/>
  <c r="K17" i="67"/>
  <c r="J17" i="67"/>
  <c r="I17" i="67"/>
  <c r="H17" i="67"/>
  <c r="G17" i="67"/>
  <c r="F17" i="67"/>
  <c r="E17" i="67"/>
  <c r="D17" i="67"/>
  <c r="C17" i="67"/>
  <c r="AL16" i="67"/>
  <c r="AE16" i="67"/>
  <c r="AU16" i="67" s="1"/>
  <c r="Q16" i="67"/>
  <c r="AN16" i="67" s="1"/>
  <c r="O16" i="67"/>
  <c r="AM16" i="67" s="1"/>
  <c r="D31" i="43" s="1"/>
  <c r="B16" i="67"/>
  <c r="AL15" i="67"/>
  <c r="AG15" i="67"/>
  <c r="AV15" i="67" s="1"/>
  <c r="AC15" i="67"/>
  <c r="AT15" i="67" s="1"/>
  <c r="Y15" i="67"/>
  <c r="AR15" i="67" s="1"/>
  <c r="W15" i="67"/>
  <c r="AQ15" i="67" s="1"/>
  <c r="U15" i="67"/>
  <c r="AP15" i="67" s="1"/>
  <c r="S15" i="67"/>
  <c r="AO15" i="67" s="1"/>
  <c r="B15" i="67"/>
  <c r="AL14" i="67"/>
  <c r="AG14" i="67"/>
  <c r="AV14" i="67" s="1"/>
  <c r="AE14" i="67"/>
  <c r="AU14" i="67" s="1"/>
  <c r="AC14" i="67"/>
  <c r="AT14" i="67" s="1"/>
  <c r="AA14" i="67"/>
  <c r="AS14" i="67" s="1"/>
  <c r="O14" i="67"/>
  <c r="AM14" i="67" s="1"/>
  <c r="D29" i="43" s="1"/>
  <c r="B14" i="67"/>
  <c r="AL13" i="67"/>
  <c r="AG13" i="67"/>
  <c r="AV13" i="67" s="1"/>
  <c r="O13" i="67"/>
  <c r="AM13" i="67" s="1"/>
  <c r="D28" i="43" s="1"/>
  <c r="B13" i="67"/>
  <c r="AL12" i="67"/>
  <c r="AC12" i="67"/>
  <c r="AT12" i="67" s="1"/>
  <c r="Y12" i="67"/>
  <c r="AR12" i="67" s="1"/>
  <c r="W12" i="67"/>
  <c r="AQ12" i="67" s="1"/>
  <c r="Q12" i="67"/>
  <c r="AN12" i="67" s="1"/>
  <c r="B12" i="67"/>
  <c r="AL11" i="67"/>
  <c r="Y11" i="67"/>
  <c r="AR11" i="67" s="1"/>
  <c r="Q11" i="67"/>
  <c r="AN11" i="67" s="1"/>
  <c r="B11" i="67"/>
  <c r="AL10" i="67"/>
  <c r="AG10" i="67"/>
  <c r="AV10" i="67" s="1"/>
  <c r="AE10" i="67"/>
  <c r="AU10" i="67" s="1"/>
  <c r="AC10" i="67"/>
  <c r="AT10" i="67" s="1"/>
  <c r="Y10" i="67"/>
  <c r="AR10" i="67" s="1"/>
  <c r="S10" i="67"/>
  <c r="AO10" i="67" s="1"/>
  <c r="O10" i="67"/>
  <c r="AM10" i="67" s="1"/>
  <c r="D25" i="43" s="1"/>
  <c r="B10" i="67"/>
  <c r="AQ9" i="67"/>
  <c r="AL9" i="67"/>
  <c r="AG9" i="67"/>
  <c r="AV9" i="67" s="1"/>
  <c r="AC9" i="67"/>
  <c r="AT9" i="67" s="1"/>
  <c r="AA9" i="67"/>
  <c r="AS9" i="67" s="1"/>
  <c r="Y9" i="67"/>
  <c r="AR9" i="67" s="1"/>
  <c r="W9" i="67"/>
  <c r="S9" i="67"/>
  <c r="AO9" i="67" s="1"/>
  <c r="B9" i="67"/>
  <c r="AL8" i="67"/>
  <c r="AE8" i="67"/>
  <c r="AU8" i="67" s="1"/>
  <c r="U8" i="67"/>
  <c r="AP8" i="67" s="1"/>
  <c r="B8" i="67"/>
  <c r="AL7" i="67"/>
  <c r="AG7" i="67"/>
  <c r="AV7" i="67" s="1"/>
  <c r="AC7" i="67"/>
  <c r="AT7" i="67" s="1"/>
  <c r="Y7" i="67"/>
  <c r="AR7" i="67" s="1"/>
  <c r="W7" i="67"/>
  <c r="AQ7" i="67" s="1"/>
  <c r="S7" i="67"/>
  <c r="AO7" i="67" s="1"/>
  <c r="Q7" i="67"/>
  <c r="AN7" i="67" s="1"/>
  <c r="B7" i="67"/>
  <c r="AL6" i="67"/>
  <c r="AG6" i="67"/>
  <c r="AV6" i="67" s="1"/>
  <c r="AE6" i="67"/>
  <c r="AU6" i="67" s="1"/>
  <c r="AC6" i="67"/>
  <c r="AT6" i="67" s="1"/>
  <c r="AA6" i="67"/>
  <c r="AS6" i="67" s="1"/>
  <c r="W6" i="67"/>
  <c r="AQ6" i="67" s="1"/>
  <c r="Q6" i="67"/>
  <c r="AN6" i="67" s="1"/>
  <c r="O6" i="67"/>
  <c r="AM6" i="67" s="1"/>
  <c r="D21" i="43" s="1"/>
  <c r="B6" i="67"/>
  <c r="AL5" i="67"/>
  <c r="AG5" i="67"/>
  <c r="AV5" i="67" s="1"/>
  <c r="AC5" i="67"/>
  <c r="AT5" i="67" s="1"/>
  <c r="O5" i="67"/>
  <c r="AM5" i="67" s="1"/>
  <c r="D20" i="43" s="1"/>
  <c r="B5" i="67"/>
  <c r="AL4" i="67"/>
  <c r="AC4" i="67"/>
  <c r="AT4" i="67" s="1"/>
  <c r="AA4" i="67"/>
  <c r="AS4" i="67" s="1"/>
  <c r="Y4" i="67"/>
  <c r="AR4" i="67" s="1"/>
  <c r="W4" i="67"/>
  <c r="S4" i="67"/>
  <c r="AO4" i="67" s="1"/>
  <c r="Q4" i="67"/>
  <c r="AN4" i="67" s="1"/>
  <c r="B4" i="67"/>
  <c r="AQ4" i="66"/>
  <c r="AL51" i="66"/>
  <c r="L51" i="66"/>
  <c r="K51" i="66"/>
  <c r="J51" i="66"/>
  <c r="I51" i="66"/>
  <c r="H51" i="66"/>
  <c r="G51" i="66"/>
  <c r="F51" i="66"/>
  <c r="E51" i="66"/>
  <c r="D51" i="66"/>
  <c r="C51" i="66"/>
  <c r="AL50" i="66"/>
  <c r="AE50" i="66"/>
  <c r="AU50" i="66" s="1"/>
  <c r="AA50" i="66"/>
  <c r="AS50" i="66" s="1"/>
  <c r="Y50" i="66"/>
  <c r="AR50" i="66" s="1"/>
  <c r="W50" i="66"/>
  <c r="AQ50" i="66" s="1"/>
  <c r="U50" i="66"/>
  <c r="AP50" i="66" s="1"/>
  <c r="S50" i="66"/>
  <c r="AO50" i="66" s="1"/>
  <c r="B50" i="66"/>
  <c r="AL49" i="66"/>
  <c r="AG49" i="66"/>
  <c r="AV49" i="66" s="1"/>
  <c r="AE49" i="66"/>
  <c r="AU49" i="66" s="1"/>
  <c r="AC49" i="66"/>
  <c r="AT49" i="66" s="1"/>
  <c r="Y49" i="66"/>
  <c r="AR49" i="66" s="1"/>
  <c r="U49" i="66"/>
  <c r="AP49" i="66" s="1"/>
  <c r="S49" i="66"/>
  <c r="AO49" i="66" s="1"/>
  <c r="Q49" i="66"/>
  <c r="AN49" i="66" s="1"/>
  <c r="O49" i="66"/>
  <c r="AM49" i="66" s="1"/>
  <c r="E64" i="43" s="1"/>
  <c r="B49" i="66"/>
  <c r="AL48" i="66"/>
  <c r="AC48" i="66"/>
  <c r="AT48" i="66" s="1"/>
  <c r="AA48" i="66"/>
  <c r="AS48" i="66" s="1"/>
  <c r="U48" i="66"/>
  <c r="AP48" i="66" s="1"/>
  <c r="S48" i="66"/>
  <c r="AO48" i="66" s="1"/>
  <c r="B48" i="66"/>
  <c r="AL47" i="66"/>
  <c r="AE47" i="66"/>
  <c r="AU47" i="66" s="1"/>
  <c r="AC47" i="66"/>
  <c r="AT47" i="66" s="1"/>
  <c r="Y47" i="66"/>
  <c r="AR47" i="66" s="1"/>
  <c r="W47" i="66"/>
  <c r="AQ47" i="66" s="1"/>
  <c r="U47" i="66"/>
  <c r="AP47" i="66" s="1"/>
  <c r="S47" i="66"/>
  <c r="AO47" i="66" s="1"/>
  <c r="Q47" i="66"/>
  <c r="AN47" i="66" s="1"/>
  <c r="B47" i="66"/>
  <c r="AL46" i="66"/>
  <c r="AG46" i="66"/>
  <c r="AV46" i="66" s="1"/>
  <c r="AE46" i="66"/>
  <c r="AU46" i="66" s="1"/>
  <c r="AC46" i="66"/>
  <c r="AT46" i="66" s="1"/>
  <c r="AA46" i="66"/>
  <c r="AS46" i="66" s="1"/>
  <c r="S46" i="66"/>
  <c r="AO46" i="66" s="1"/>
  <c r="Q46" i="66"/>
  <c r="AN46" i="66" s="1"/>
  <c r="O46" i="66"/>
  <c r="AM46" i="66" s="1"/>
  <c r="E61" i="43" s="1"/>
  <c r="B46" i="66"/>
  <c r="AL45" i="66"/>
  <c r="AG45" i="66"/>
  <c r="AV45" i="66" s="1"/>
  <c r="W45" i="66"/>
  <c r="AQ45" i="66" s="1"/>
  <c r="B45" i="66"/>
  <c r="AL44" i="66"/>
  <c r="AG44" i="66"/>
  <c r="AV44" i="66" s="1"/>
  <c r="AE44" i="66"/>
  <c r="AU44" i="66" s="1"/>
  <c r="AC44" i="66"/>
  <c r="AT44" i="66" s="1"/>
  <c r="Q44" i="66"/>
  <c r="AN44" i="66" s="1"/>
  <c r="O44" i="66"/>
  <c r="AM44" i="66" s="1"/>
  <c r="E59" i="43" s="1"/>
  <c r="B44" i="66"/>
  <c r="AL43" i="66"/>
  <c r="AG43" i="66"/>
  <c r="AV43" i="66" s="1"/>
  <c r="AA43" i="66"/>
  <c r="AS43" i="66" s="1"/>
  <c r="Y43" i="66"/>
  <c r="AR43" i="66" s="1"/>
  <c r="W43" i="66"/>
  <c r="AQ43" i="66" s="1"/>
  <c r="U43" i="66"/>
  <c r="AP43" i="66" s="1"/>
  <c r="Q43" i="66"/>
  <c r="AN43" i="66" s="1"/>
  <c r="B43" i="66"/>
  <c r="AL42" i="66"/>
  <c r="AE42" i="66"/>
  <c r="AU42" i="66" s="1"/>
  <c r="AA42" i="66"/>
  <c r="AS42" i="66" s="1"/>
  <c r="W42" i="66"/>
  <c r="AQ42" i="66" s="1"/>
  <c r="U42" i="66"/>
  <c r="AP42" i="66" s="1"/>
  <c r="B42" i="66"/>
  <c r="AL41" i="66"/>
  <c r="AG41" i="66"/>
  <c r="AV41" i="66" s="1"/>
  <c r="AE41" i="66"/>
  <c r="AU41" i="66" s="1"/>
  <c r="AC41" i="66"/>
  <c r="AT41" i="66" s="1"/>
  <c r="Y41" i="66"/>
  <c r="AR41" i="66" s="1"/>
  <c r="U41" i="66"/>
  <c r="AP41" i="66" s="1"/>
  <c r="S41" i="66"/>
  <c r="AO41" i="66" s="1"/>
  <c r="Q41" i="66"/>
  <c r="AN41" i="66" s="1"/>
  <c r="O41" i="66"/>
  <c r="AM41" i="66" s="1"/>
  <c r="E56" i="43" s="1"/>
  <c r="B41" i="66"/>
  <c r="AL40" i="66"/>
  <c r="AC40" i="66"/>
  <c r="AT40" i="66" s="1"/>
  <c r="AA40" i="66"/>
  <c r="AS40" i="66" s="1"/>
  <c r="Y40" i="66"/>
  <c r="AR40" i="66" s="1"/>
  <c r="U40" i="66"/>
  <c r="AP40" i="66" s="1"/>
  <c r="S40" i="66"/>
  <c r="AO40" i="66" s="1"/>
  <c r="B40" i="66"/>
  <c r="AL39" i="66"/>
  <c r="AE39" i="66"/>
  <c r="AU39" i="66" s="1"/>
  <c r="AC39" i="66"/>
  <c r="AT39" i="66" s="1"/>
  <c r="Y39" i="66"/>
  <c r="AR39" i="66" s="1"/>
  <c r="W39" i="66"/>
  <c r="AQ39" i="66" s="1"/>
  <c r="U39" i="66"/>
  <c r="AP39" i="66" s="1"/>
  <c r="S39" i="66"/>
  <c r="AO39" i="66" s="1"/>
  <c r="Q39" i="66"/>
  <c r="AN39" i="66" s="1"/>
  <c r="O39" i="66"/>
  <c r="AM39" i="66" s="1"/>
  <c r="E54" i="43" s="1"/>
  <c r="B39" i="66"/>
  <c r="AL38" i="66"/>
  <c r="AG38" i="66"/>
  <c r="AV38" i="66" s="1"/>
  <c r="AE38" i="66"/>
  <c r="AU38" i="66" s="1"/>
  <c r="AA38" i="66"/>
  <c r="AS38" i="66" s="1"/>
  <c r="W38" i="66"/>
  <c r="AQ38" i="66" s="1"/>
  <c r="S38" i="66"/>
  <c r="Q38" i="66"/>
  <c r="O38" i="66"/>
  <c r="B38" i="66"/>
  <c r="AL34" i="66"/>
  <c r="L34" i="66"/>
  <c r="K34" i="66"/>
  <c r="J34" i="66"/>
  <c r="I34" i="66"/>
  <c r="H34" i="66"/>
  <c r="G34" i="66"/>
  <c r="F34" i="66"/>
  <c r="E34" i="66"/>
  <c r="D34" i="66"/>
  <c r="C34" i="66"/>
  <c r="AL33" i="66"/>
  <c r="AG33" i="66"/>
  <c r="AV33" i="66" s="1"/>
  <c r="AE33" i="66"/>
  <c r="AU33" i="66" s="1"/>
  <c r="AC33" i="66"/>
  <c r="AT33" i="66" s="1"/>
  <c r="W33" i="66"/>
  <c r="AQ33" i="66" s="1"/>
  <c r="U33" i="66"/>
  <c r="AP33" i="66" s="1"/>
  <c r="Q33" i="66"/>
  <c r="AN33" i="66" s="1"/>
  <c r="B33" i="66"/>
  <c r="AL32" i="66"/>
  <c r="AG32" i="66"/>
  <c r="AV32" i="66" s="1"/>
  <c r="AA32" i="66"/>
  <c r="AS32" i="66" s="1"/>
  <c r="Y32" i="66"/>
  <c r="AR32" i="66" s="1"/>
  <c r="U32" i="66"/>
  <c r="AP32" i="66" s="1"/>
  <c r="S32" i="66"/>
  <c r="AO32" i="66" s="1"/>
  <c r="O32" i="66"/>
  <c r="AM32" i="66" s="1"/>
  <c r="E47" i="43" s="1"/>
  <c r="B32" i="66"/>
  <c r="AL31" i="66"/>
  <c r="AG31" i="66"/>
  <c r="AV31" i="66" s="1"/>
  <c r="AE31" i="66"/>
  <c r="AU31" i="66" s="1"/>
  <c r="AA31" i="66"/>
  <c r="AS31" i="66" s="1"/>
  <c r="W31" i="66"/>
  <c r="AQ31" i="66" s="1"/>
  <c r="S31" i="66"/>
  <c r="AO31" i="66" s="1"/>
  <c r="Q31" i="66"/>
  <c r="AN31" i="66" s="1"/>
  <c r="O31" i="66"/>
  <c r="AM31" i="66" s="1"/>
  <c r="E46" i="43" s="1"/>
  <c r="B31" i="66"/>
  <c r="AL30" i="66"/>
  <c r="AG30" i="66"/>
  <c r="AV30" i="66" s="1"/>
  <c r="AE30" i="66"/>
  <c r="AU30" i="66" s="1"/>
  <c r="AC30" i="66"/>
  <c r="AT30" i="66" s="1"/>
  <c r="Y30" i="66"/>
  <c r="AR30" i="66" s="1"/>
  <c r="W30" i="66"/>
  <c r="AQ30" i="66" s="1"/>
  <c r="U30" i="66"/>
  <c r="AP30" i="66" s="1"/>
  <c r="O30" i="66"/>
  <c r="AM30" i="66" s="1"/>
  <c r="E45" i="43" s="1"/>
  <c r="B30" i="66"/>
  <c r="AL29" i="66"/>
  <c r="AC29" i="66"/>
  <c r="AT29" i="66" s="1"/>
  <c r="Y29" i="66"/>
  <c r="AR29" i="66" s="1"/>
  <c r="U29" i="66"/>
  <c r="AP29" i="66" s="1"/>
  <c r="S29" i="66"/>
  <c r="AO29" i="66" s="1"/>
  <c r="Q29" i="66"/>
  <c r="AN29" i="66" s="1"/>
  <c r="O29" i="66"/>
  <c r="AM29" i="66" s="1"/>
  <c r="E44" i="43" s="1"/>
  <c r="B29" i="66"/>
  <c r="AL28" i="66"/>
  <c r="AG28" i="66"/>
  <c r="AV28" i="66" s="1"/>
  <c r="B28" i="66"/>
  <c r="AL27" i="66"/>
  <c r="AG27" i="66"/>
  <c r="AV27" i="66" s="1"/>
  <c r="AC27" i="66"/>
  <c r="AT27" i="66" s="1"/>
  <c r="Y27" i="66"/>
  <c r="AR27" i="66" s="1"/>
  <c r="U27" i="66"/>
  <c r="AP27" i="66" s="1"/>
  <c r="S27" i="66"/>
  <c r="AO27" i="66" s="1"/>
  <c r="B27" i="66"/>
  <c r="AL26" i="66"/>
  <c r="AE26" i="66"/>
  <c r="AU26" i="66" s="1"/>
  <c r="AA26" i="66"/>
  <c r="AS26" i="66" s="1"/>
  <c r="S26" i="66"/>
  <c r="AO26" i="66" s="1"/>
  <c r="Q26" i="66"/>
  <c r="AN26" i="66" s="1"/>
  <c r="O26" i="66"/>
  <c r="AM26" i="66" s="1"/>
  <c r="E41" i="43" s="1"/>
  <c r="B26" i="66"/>
  <c r="AL25" i="66"/>
  <c r="AG25" i="66"/>
  <c r="AV25" i="66" s="1"/>
  <c r="AE25" i="66"/>
  <c r="AU25" i="66" s="1"/>
  <c r="AC25" i="66"/>
  <c r="AT25" i="66" s="1"/>
  <c r="W25" i="66"/>
  <c r="AQ25" i="66" s="1"/>
  <c r="U25" i="66"/>
  <c r="AP25" i="66" s="1"/>
  <c r="Q25" i="66"/>
  <c r="AN25" i="66" s="1"/>
  <c r="B25" i="66"/>
  <c r="AL24" i="66"/>
  <c r="AG24" i="66"/>
  <c r="AV24" i="66" s="1"/>
  <c r="AC24" i="66"/>
  <c r="AT24" i="66" s="1"/>
  <c r="AA24" i="66"/>
  <c r="AS24" i="66" s="1"/>
  <c r="Y24" i="66"/>
  <c r="AR24" i="66" s="1"/>
  <c r="U24" i="66"/>
  <c r="AP24" i="66" s="1"/>
  <c r="S24" i="66"/>
  <c r="AO24" i="66" s="1"/>
  <c r="O24" i="66"/>
  <c r="AM24" i="66" s="1"/>
  <c r="E39" i="43" s="1"/>
  <c r="B24" i="66"/>
  <c r="AL23" i="66"/>
  <c r="AG23" i="66"/>
  <c r="AV23" i="66" s="1"/>
  <c r="AE23" i="66"/>
  <c r="AU23" i="66" s="1"/>
  <c r="AA23" i="66"/>
  <c r="AS23" i="66" s="1"/>
  <c r="W23" i="66"/>
  <c r="AQ23" i="66" s="1"/>
  <c r="S23" i="66"/>
  <c r="AO23" i="66" s="1"/>
  <c r="Q23" i="66"/>
  <c r="AN23" i="66" s="1"/>
  <c r="O23" i="66"/>
  <c r="AM23" i="66" s="1"/>
  <c r="E38" i="43" s="1"/>
  <c r="B23" i="66"/>
  <c r="AL22" i="66"/>
  <c r="AG22" i="66"/>
  <c r="AV22" i="66" s="1"/>
  <c r="AE22" i="66"/>
  <c r="AU22" i="66" s="1"/>
  <c r="AC22" i="66"/>
  <c r="AT22" i="66" s="1"/>
  <c r="Y22" i="66"/>
  <c r="AR22" i="66" s="1"/>
  <c r="W22" i="66"/>
  <c r="AQ22" i="66" s="1"/>
  <c r="U22" i="66"/>
  <c r="AP22" i="66" s="1"/>
  <c r="B22" i="66"/>
  <c r="AL21" i="66"/>
  <c r="AC21" i="66"/>
  <c r="AT21" i="66" s="1"/>
  <c r="Y21" i="66"/>
  <c r="AR21" i="66" s="1"/>
  <c r="U21" i="66"/>
  <c r="AP21" i="66" s="1"/>
  <c r="S21" i="66"/>
  <c r="Q21" i="66"/>
  <c r="O21" i="66"/>
  <c r="AM21" i="66" s="1"/>
  <c r="E36" i="43" s="1"/>
  <c r="B21" i="66"/>
  <c r="AL17" i="66"/>
  <c r="L17" i="66"/>
  <c r="K17" i="66"/>
  <c r="J17" i="66"/>
  <c r="I17" i="66"/>
  <c r="H17" i="66"/>
  <c r="G17" i="66"/>
  <c r="F17" i="66"/>
  <c r="E17" i="66"/>
  <c r="D17" i="66"/>
  <c r="C17" i="66"/>
  <c r="AL16" i="66"/>
  <c r="AG16" i="66"/>
  <c r="AV16" i="66" s="1"/>
  <c r="AE16" i="66"/>
  <c r="AU16" i="66" s="1"/>
  <c r="AC16" i="66"/>
  <c r="AT16" i="66" s="1"/>
  <c r="AA16" i="66"/>
  <c r="AS16" i="66" s="1"/>
  <c r="Y16" i="66"/>
  <c r="AR16" i="66" s="1"/>
  <c r="W16" i="66"/>
  <c r="AQ16" i="66" s="1"/>
  <c r="U16" i="66"/>
  <c r="AP16" i="66" s="1"/>
  <c r="Q16" i="66"/>
  <c r="AN16" i="66" s="1"/>
  <c r="O16" i="66"/>
  <c r="AM16" i="66" s="1"/>
  <c r="E31" i="43" s="1"/>
  <c r="B16" i="66"/>
  <c r="AL15" i="66"/>
  <c r="AC15" i="66"/>
  <c r="AT15" i="66" s="1"/>
  <c r="AA15" i="66"/>
  <c r="AS15" i="66" s="1"/>
  <c r="Y15" i="66"/>
  <c r="AR15" i="66" s="1"/>
  <c r="U15" i="66"/>
  <c r="AP15" i="66" s="1"/>
  <c r="S15" i="66"/>
  <c r="AO15" i="66" s="1"/>
  <c r="B15" i="66"/>
  <c r="AL14" i="66"/>
  <c r="AG14" i="66"/>
  <c r="AV14" i="66" s="1"/>
  <c r="AE14" i="66"/>
  <c r="AU14" i="66" s="1"/>
  <c r="AA14" i="66"/>
  <c r="AS14" i="66" s="1"/>
  <c r="Y14" i="66"/>
  <c r="AR14" i="66" s="1"/>
  <c r="W14" i="66"/>
  <c r="AQ14" i="66" s="1"/>
  <c r="S14" i="66"/>
  <c r="AO14" i="66" s="1"/>
  <c r="Q14" i="66"/>
  <c r="AN14" i="66" s="1"/>
  <c r="O14" i="66"/>
  <c r="AM14" i="66" s="1"/>
  <c r="E29" i="43" s="1"/>
  <c r="B14" i="66"/>
  <c r="AL13" i="66"/>
  <c r="AE13" i="66"/>
  <c r="AU13" i="66" s="1"/>
  <c r="AC13" i="66"/>
  <c r="AT13" i="66" s="1"/>
  <c r="Y13" i="66"/>
  <c r="AR13" i="66" s="1"/>
  <c r="W13" i="66"/>
  <c r="AQ13" i="66" s="1"/>
  <c r="U13" i="66"/>
  <c r="AP13" i="66" s="1"/>
  <c r="B13" i="66"/>
  <c r="AL12" i="66"/>
  <c r="AC12" i="66"/>
  <c r="AT12" i="66" s="1"/>
  <c r="AA12" i="66"/>
  <c r="AS12" i="66" s="1"/>
  <c r="Y12" i="66"/>
  <c r="AR12" i="66" s="1"/>
  <c r="U12" i="66"/>
  <c r="AP12" i="66" s="1"/>
  <c r="S12" i="66"/>
  <c r="AO12" i="66" s="1"/>
  <c r="Q12" i="66"/>
  <c r="AN12" i="66" s="1"/>
  <c r="O12" i="66"/>
  <c r="AM12" i="66" s="1"/>
  <c r="E27" i="43" s="1"/>
  <c r="B12" i="66"/>
  <c r="AL11" i="66"/>
  <c r="AG11" i="66"/>
  <c r="AV11" i="66" s="1"/>
  <c r="B11" i="66"/>
  <c r="AL10" i="66"/>
  <c r="AE10" i="66"/>
  <c r="AU10" i="66" s="1"/>
  <c r="AA10" i="66"/>
  <c r="AS10" i="66" s="1"/>
  <c r="W10" i="66"/>
  <c r="AQ10" i="66" s="1"/>
  <c r="U10" i="66"/>
  <c r="AP10" i="66" s="1"/>
  <c r="S10" i="66"/>
  <c r="AO10" i="66" s="1"/>
  <c r="B10" i="66"/>
  <c r="AL9" i="66"/>
  <c r="AG9" i="66"/>
  <c r="AV9" i="66" s="1"/>
  <c r="AE9" i="66"/>
  <c r="AU9" i="66" s="1"/>
  <c r="AA9" i="66"/>
  <c r="AS9" i="66" s="1"/>
  <c r="Y9" i="66"/>
  <c r="AR9" i="66" s="1"/>
  <c r="S9" i="66"/>
  <c r="AO9" i="66" s="1"/>
  <c r="O9" i="66"/>
  <c r="AM9" i="66" s="1"/>
  <c r="E24" i="43" s="1"/>
  <c r="B9" i="66"/>
  <c r="AL8" i="66"/>
  <c r="AG8" i="66"/>
  <c r="AV8" i="66" s="1"/>
  <c r="AE8" i="66"/>
  <c r="AU8" i="66" s="1"/>
  <c r="AC8" i="66"/>
  <c r="AT8" i="66" s="1"/>
  <c r="W8" i="66"/>
  <c r="AQ8" i="66" s="1"/>
  <c r="U8" i="66"/>
  <c r="AP8" i="66" s="1"/>
  <c r="Q8" i="66"/>
  <c r="AN8" i="66" s="1"/>
  <c r="O8" i="66"/>
  <c r="AM8" i="66" s="1"/>
  <c r="E23" i="43" s="1"/>
  <c r="B8" i="66"/>
  <c r="AL7" i="66"/>
  <c r="AG7" i="66"/>
  <c r="AV7" i="66" s="1"/>
  <c r="AC7" i="66"/>
  <c r="AT7" i="66" s="1"/>
  <c r="AA7" i="66"/>
  <c r="AS7" i="66" s="1"/>
  <c r="U7" i="66"/>
  <c r="AP7" i="66" s="1"/>
  <c r="S7" i="66"/>
  <c r="AO7" i="66" s="1"/>
  <c r="Q7" i="66"/>
  <c r="AN7" i="66" s="1"/>
  <c r="B7" i="66"/>
  <c r="AL6" i="66"/>
  <c r="AG6" i="66"/>
  <c r="AV6" i="66" s="1"/>
  <c r="AE6" i="66"/>
  <c r="AU6" i="66" s="1"/>
  <c r="AA6" i="66"/>
  <c r="AS6" i="66" s="1"/>
  <c r="Y6" i="66"/>
  <c r="AR6" i="66" s="1"/>
  <c r="W6" i="66"/>
  <c r="AQ6" i="66" s="1"/>
  <c r="S6" i="66"/>
  <c r="AO6" i="66" s="1"/>
  <c r="Q6" i="66"/>
  <c r="AN6" i="66" s="1"/>
  <c r="O6" i="66"/>
  <c r="AM6" i="66" s="1"/>
  <c r="E21" i="43" s="1"/>
  <c r="B6" i="66"/>
  <c r="AL5" i="66"/>
  <c r="AG5" i="66"/>
  <c r="AV5" i="66" s="1"/>
  <c r="AE5" i="66"/>
  <c r="AU5" i="66" s="1"/>
  <c r="AC5" i="66"/>
  <c r="AT5" i="66" s="1"/>
  <c r="W5" i="66"/>
  <c r="AQ5" i="66" s="1"/>
  <c r="U5" i="66"/>
  <c r="AP5" i="66" s="1"/>
  <c r="B5" i="66"/>
  <c r="AL4" i="66"/>
  <c r="AC4" i="66"/>
  <c r="AT4" i="66" s="1"/>
  <c r="AA4" i="66"/>
  <c r="AS4" i="66" s="1"/>
  <c r="Y4" i="66"/>
  <c r="AR4" i="66" s="1"/>
  <c r="U4" i="66"/>
  <c r="AP4" i="66" s="1"/>
  <c r="S4" i="66"/>
  <c r="Q4" i="66"/>
  <c r="O4" i="66"/>
  <c r="B4" i="66"/>
  <c r="AF3" i="63"/>
  <c r="AD3" i="63"/>
  <c r="AB3" i="63"/>
  <c r="Z3" i="63"/>
  <c r="X3" i="63"/>
  <c r="V3" i="63"/>
  <c r="F3" i="63"/>
  <c r="Z38" i="63"/>
  <c r="Z39" i="63"/>
  <c r="AA39" i="63" s="1"/>
  <c r="AS39" i="63" s="1"/>
  <c r="Z40" i="63"/>
  <c r="Z41" i="63"/>
  <c r="Z42" i="63"/>
  <c r="Z43" i="63"/>
  <c r="AA43" i="63" s="1"/>
  <c r="AS43" i="63" s="1"/>
  <c r="Z44" i="63"/>
  <c r="Z45" i="63"/>
  <c r="AA45" i="63" s="1"/>
  <c r="AS45" i="63" s="1"/>
  <c r="Z46" i="63"/>
  <c r="Z47" i="63"/>
  <c r="Z48" i="63"/>
  <c r="AA48" i="63" s="1"/>
  <c r="AS48" i="63" s="1"/>
  <c r="Z49" i="63"/>
  <c r="Z50" i="63"/>
  <c r="AB38" i="63"/>
  <c r="AB39" i="63"/>
  <c r="AC39" i="63" s="1"/>
  <c r="AT39" i="63" s="1"/>
  <c r="AB40" i="63"/>
  <c r="AB41" i="63"/>
  <c r="AC41" i="63" s="1"/>
  <c r="AT41" i="63" s="1"/>
  <c r="AB42" i="63"/>
  <c r="AB43" i="63"/>
  <c r="AB44" i="63"/>
  <c r="AC44" i="63" s="1"/>
  <c r="AT44" i="63" s="1"/>
  <c r="AB45" i="63"/>
  <c r="AC45" i="63" s="1"/>
  <c r="AT45" i="63" s="1"/>
  <c r="AB46" i="63"/>
  <c r="AB47" i="63"/>
  <c r="AC47" i="63" s="1"/>
  <c r="AT47" i="63" s="1"/>
  <c r="AB48" i="63"/>
  <c r="AB49" i="63"/>
  <c r="AB50" i="63"/>
  <c r="AC50" i="63" s="1"/>
  <c r="AT50" i="63" s="1"/>
  <c r="AD38" i="63"/>
  <c r="AD39" i="63"/>
  <c r="AE39" i="63" s="1"/>
  <c r="AU39" i="63" s="1"/>
  <c r="AD40" i="63"/>
  <c r="AD41" i="63"/>
  <c r="AE41" i="63" s="1"/>
  <c r="AU41" i="63" s="1"/>
  <c r="AD42" i="63"/>
  <c r="AE42" i="63" s="1"/>
  <c r="AU42" i="63" s="1"/>
  <c r="AD43" i="63"/>
  <c r="AD44" i="63"/>
  <c r="AE44" i="63" s="1"/>
  <c r="AU44" i="63" s="1"/>
  <c r="AD45" i="63"/>
  <c r="AE45" i="63" s="1"/>
  <c r="AU45" i="63" s="1"/>
  <c r="AD46" i="63"/>
  <c r="AD47" i="63"/>
  <c r="AE47" i="63" s="1"/>
  <c r="AU47" i="63" s="1"/>
  <c r="AD48" i="63"/>
  <c r="AD49" i="63"/>
  <c r="AE49" i="63" s="1"/>
  <c r="AU49" i="63" s="1"/>
  <c r="AD50" i="63"/>
  <c r="AE50" i="63" s="1"/>
  <c r="AU50" i="63" s="1"/>
  <c r="AF38" i="63"/>
  <c r="AG38" i="63" s="1"/>
  <c r="AV38" i="63" s="1"/>
  <c r="AF39" i="63"/>
  <c r="AF40" i="63"/>
  <c r="AF41" i="63"/>
  <c r="AG41" i="63" s="1"/>
  <c r="AV41" i="63" s="1"/>
  <c r="AF42" i="63"/>
  <c r="AG42" i="63" s="1"/>
  <c r="AV42" i="63" s="1"/>
  <c r="AF43" i="63"/>
  <c r="AG43" i="63" s="1"/>
  <c r="AV43" i="63" s="1"/>
  <c r="AF44" i="63"/>
  <c r="AF45" i="63"/>
  <c r="AG45" i="63" s="1"/>
  <c r="AV45" i="63" s="1"/>
  <c r="AF46" i="63"/>
  <c r="AF47" i="63"/>
  <c r="AF48" i="63"/>
  <c r="AF49" i="63"/>
  <c r="AG49" i="63" s="1"/>
  <c r="AV49" i="63" s="1"/>
  <c r="AF50" i="63"/>
  <c r="AD21" i="63"/>
  <c r="AE21" i="63" s="1"/>
  <c r="AU21" i="63" s="1"/>
  <c r="AD22" i="63"/>
  <c r="AE22" i="63" s="1"/>
  <c r="AU22" i="63" s="1"/>
  <c r="AD23" i="63"/>
  <c r="AE23" i="63" s="1"/>
  <c r="AU23" i="63" s="1"/>
  <c r="AD24" i="63"/>
  <c r="AD25" i="63"/>
  <c r="AD26" i="63"/>
  <c r="AE26" i="63" s="1"/>
  <c r="AU26" i="63" s="1"/>
  <c r="AD27" i="63"/>
  <c r="AE27" i="63" s="1"/>
  <c r="AU27" i="63" s="1"/>
  <c r="AD28" i="63"/>
  <c r="AE28" i="63" s="1"/>
  <c r="AU28" i="63" s="1"/>
  <c r="AD29" i="63"/>
  <c r="AE29" i="63" s="1"/>
  <c r="AU29" i="63" s="1"/>
  <c r="AD30" i="63"/>
  <c r="AE30" i="63" s="1"/>
  <c r="AU30" i="63" s="1"/>
  <c r="AD31" i="63"/>
  <c r="AE31" i="63" s="1"/>
  <c r="AU31" i="63" s="1"/>
  <c r="AD32" i="63"/>
  <c r="AD33" i="63"/>
  <c r="AF21" i="63"/>
  <c r="AF22" i="63"/>
  <c r="AG22" i="63" s="1"/>
  <c r="AV22" i="63" s="1"/>
  <c r="AF23" i="63"/>
  <c r="AF24" i="63"/>
  <c r="AG24" i="63" s="1"/>
  <c r="AV24" i="63" s="1"/>
  <c r="AF25" i="63"/>
  <c r="AG25" i="63" s="1"/>
  <c r="AV25" i="63" s="1"/>
  <c r="AF26" i="63"/>
  <c r="AF27" i="63"/>
  <c r="AF28" i="63"/>
  <c r="AG28" i="63" s="1"/>
  <c r="AV28" i="63" s="1"/>
  <c r="AF29" i="63"/>
  <c r="AF30" i="63"/>
  <c r="AG30" i="63" s="1"/>
  <c r="AV30" i="63" s="1"/>
  <c r="AF31" i="63"/>
  <c r="AF32" i="63"/>
  <c r="AF33" i="63"/>
  <c r="AG33" i="63" s="1"/>
  <c r="AV33" i="63" s="1"/>
  <c r="AF4" i="63"/>
  <c r="AF5" i="63"/>
  <c r="AG5" i="63" s="1"/>
  <c r="AV5" i="63" s="1"/>
  <c r="AF6" i="63"/>
  <c r="AF7" i="63"/>
  <c r="AG7" i="63" s="1"/>
  <c r="AV7" i="63" s="1"/>
  <c r="AF8" i="63"/>
  <c r="AF9" i="63"/>
  <c r="AG9" i="63" s="1"/>
  <c r="AV9" i="63" s="1"/>
  <c r="AF10" i="63"/>
  <c r="AF11" i="63"/>
  <c r="AG11" i="63" s="1"/>
  <c r="AV11" i="63" s="1"/>
  <c r="AF12" i="63"/>
  <c r="AF13" i="63"/>
  <c r="AG13" i="63" s="1"/>
  <c r="AV13" i="63" s="1"/>
  <c r="AF14" i="63"/>
  <c r="AF15" i="63"/>
  <c r="AG15" i="63" s="1"/>
  <c r="AV15" i="63" s="1"/>
  <c r="AF16" i="63"/>
  <c r="AG16" i="63" s="1"/>
  <c r="AV16" i="63" s="1"/>
  <c r="AD4" i="63"/>
  <c r="AE4" i="63" s="1"/>
  <c r="AD5" i="63"/>
  <c r="AD6" i="63"/>
  <c r="AE6" i="63" s="1"/>
  <c r="AU6" i="63" s="1"/>
  <c r="AD7" i="63"/>
  <c r="AE7" i="63" s="1"/>
  <c r="AU7" i="63" s="1"/>
  <c r="AD8" i="63"/>
  <c r="AD9" i="63"/>
  <c r="AE9" i="63" s="1"/>
  <c r="AU9" i="63" s="1"/>
  <c r="AD10" i="63"/>
  <c r="AD11" i="63"/>
  <c r="AE11" i="63" s="1"/>
  <c r="AU11" i="63" s="1"/>
  <c r="AD12" i="63"/>
  <c r="AE12" i="63" s="1"/>
  <c r="AU12" i="63" s="1"/>
  <c r="AD13" i="63"/>
  <c r="AD14" i="63"/>
  <c r="AE14" i="63" s="1"/>
  <c r="AU14" i="63" s="1"/>
  <c r="AD15" i="63"/>
  <c r="AE15" i="63" s="1"/>
  <c r="AU15" i="63" s="1"/>
  <c r="AD16" i="63"/>
  <c r="AE16" i="63" s="1"/>
  <c r="AU16" i="63" s="1"/>
  <c r="AB4" i="63"/>
  <c r="AB5" i="63"/>
  <c r="AC5" i="63" s="1"/>
  <c r="AT5" i="63" s="1"/>
  <c r="AB6" i="63"/>
  <c r="AC6" i="63" s="1"/>
  <c r="AT6" i="63" s="1"/>
  <c r="AB7" i="63"/>
  <c r="AB8" i="63"/>
  <c r="AC8" i="63" s="1"/>
  <c r="AT8" i="63" s="1"/>
  <c r="AB9" i="63"/>
  <c r="AC9" i="63" s="1"/>
  <c r="AT9" i="63" s="1"/>
  <c r="AB10" i="63"/>
  <c r="AB11" i="63"/>
  <c r="AC11" i="63" s="1"/>
  <c r="AT11" i="63" s="1"/>
  <c r="AB12" i="63"/>
  <c r="AB13" i="63"/>
  <c r="AC13" i="63" s="1"/>
  <c r="AT13" i="63" s="1"/>
  <c r="AB14" i="63"/>
  <c r="AB15" i="63"/>
  <c r="AB16" i="63"/>
  <c r="AC16" i="63" s="1"/>
  <c r="AT16" i="63" s="1"/>
  <c r="Z4" i="63"/>
  <c r="Z5" i="63"/>
  <c r="AA5" i="63" s="1"/>
  <c r="AS5" i="63" s="1"/>
  <c r="Z6" i="63"/>
  <c r="Z7" i="63"/>
  <c r="AA7" i="63" s="1"/>
  <c r="AS7" i="63" s="1"/>
  <c r="Z8" i="63"/>
  <c r="AA8" i="63" s="1"/>
  <c r="AS8" i="63" s="1"/>
  <c r="Z9" i="63"/>
  <c r="Z10" i="63"/>
  <c r="AA10" i="63" s="1"/>
  <c r="AS10" i="63" s="1"/>
  <c r="Z11" i="63"/>
  <c r="AA11" i="63" s="1"/>
  <c r="AS11" i="63" s="1"/>
  <c r="Z12" i="63"/>
  <c r="Z13" i="63"/>
  <c r="AA13" i="63" s="1"/>
  <c r="AS13" i="63" s="1"/>
  <c r="Z14" i="63"/>
  <c r="Z15" i="63"/>
  <c r="AA15" i="63" s="1"/>
  <c r="AS15" i="63" s="1"/>
  <c r="Z16" i="63"/>
  <c r="AA16" i="63" s="1"/>
  <c r="AS16" i="63" s="1"/>
  <c r="AB20" i="63"/>
  <c r="AB21" i="63"/>
  <c r="AC21" i="63" s="1"/>
  <c r="AB22" i="63"/>
  <c r="AB23" i="63"/>
  <c r="AC23" i="63" s="1"/>
  <c r="AT23" i="63" s="1"/>
  <c r="AB24" i="63"/>
  <c r="AB25" i="63"/>
  <c r="AC25" i="63" s="1"/>
  <c r="AT25" i="63" s="1"/>
  <c r="AB26" i="63"/>
  <c r="AB27" i="63"/>
  <c r="AB28" i="63"/>
  <c r="AC28" i="63" s="1"/>
  <c r="AT28" i="63" s="1"/>
  <c r="AB29" i="63"/>
  <c r="AC29" i="63" s="1"/>
  <c r="AT29" i="63" s="1"/>
  <c r="AB30" i="63"/>
  <c r="AB31" i="63"/>
  <c r="AC31" i="63" s="1"/>
  <c r="AT31" i="63" s="1"/>
  <c r="AB32" i="63"/>
  <c r="AB33" i="63"/>
  <c r="AC33" i="63" s="1"/>
  <c r="AT33" i="63" s="1"/>
  <c r="Z21" i="63"/>
  <c r="AA21" i="63" s="1"/>
  <c r="AS21" i="63" s="1"/>
  <c r="Z22" i="63"/>
  <c r="AA22" i="63" s="1"/>
  <c r="AS22" i="63" s="1"/>
  <c r="Z23" i="63"/>
  <c r="AA23" i="63" s="1"/>
  <c r="AS23" i="63" s="1"/>
  <c r="Z24" i="63"/>
  <c r="AA24" i="63" s="1"/>
  <c r="AS24" i="63" s="1"/>
  <c r="Z25" i="63"/>
  <c r="AA25" i="63" s="1"/>
  <c r="AS25" i="63" s="1"/>
  <c r="Z26" i="63"/>
  <c r="Z27" i="63"/>
  <c r="AA27" i="63" s="1"/>
  <c r="AS27" i="63" s="1"/>
  <c r="Z28" i="63"/>
  <c r="AA28" i="63" s="1"/>
  <c r="AS28" i="63" s="1"/>
  <c r="Z29" i="63"/>
  <c r="AA29" i="63" s="1"/>
  <c r="AS29" i="63" s="1"/>
  <c r="Z30" i="63"/>
  <c r="Z31" i="63"/>
  <c r="AA31" i="63" s="1"/>
  <c r="AS31" i="63" s="1"/>
  <c r="Z32" i="63"/>
  <c r="AA32" i="63" s="1"/>
  <c r="AS32" i="63" s="1"/>
  <c r="Z33" i="63"/>
  <c r="X21" i="63"/>
  <c r="Y21" i="63" s="1"/>
  <c r="AR21" i="63" s="1"/>
  <c r="X22" i="63"/>
  <c r="Y22" i="63" s="1"/>
  <c r="AR22" i="63" s="1"/>
  <c r="X23" i="63"/>
  <c r="Y23" i="63" s="1"/>
  <c r="AR23" i="63" s="1"/>
  <c r="X24" i="63"/>
  <c r="Y24" i="63" s="1"/>
  <c r="AR24" i="63" s="1"/>
  <c r="X25" i="63"/>
  <c r="Y25" i="63" s="1"/>
  <c r="AR25" i="63" s="1"/>
  <c r="X26" i="63"/>
  <c r="Y26" i="63" s="1"/>
  <c r="AR26" i="63" s="1"/>
  <c r="X27" i="63"/>
  <c r="Y27" i="63" s="1"/>
  <c r="AR27" i="63" s="1"/>
  <c r="X28" i="63"/>
  <c r="Y28" i="63" s="1"/>
  <c r="AR28" i="63" s="1"/>
  <c r="X29" i="63"/>
  <c r="Y29" i="63" s="1"/>
  <c r="AR29" i="63" s="1"/>
  <c r="X30" i="63"/>
  <c r="Y30" i="63" s="1"/>
  <c r="AR30" i="63" s="1"/>
  <c r="X31" i="63"/>
  <c r="X32" i="63"/>
  <c r="X33" i="63"/>
  <c r="Y33" i="63" s="1"/>
  <c r="AR33" i="63" s="1"/>
  <c r="X4" i="63"/>
  <c r="Y4" i="63" s="1"/>
  <c r="AR4" i="63" s="1"/>
  <c r="X5" i="63"/>
  <c r="Y5" i="63" s="1"/>
  <c r="AR5" i="63" s="1"/>
  <c r="X6" i="63"/>
  <c r="Y6" i="63" s="1"/>
  <c r="AR6" i="63" s="1"/>
  <c r="X7" i="63"/>
  <c r="Y7" i="63" s="1"/>
  <c r="AR7" i="63" s="1"/>
  <c r="X8" i="63"/>
  <c r="X9" i="63"/>
  <c r="X10" i="63"/>
  <c r="Y10" i="63" s="1"/>
  <c r="AR10" i="63" s="1"/>
  <c r="X11" i="63"/>
  <c r="Y11" i="63" s="1"/>
  <c r="AR11" i="63" s="1"/>
  <c r="X12" i="63"/>
  <c r="X13" i="63"/>
  <c r="Y13" i="63" s="1"/>
  <c r="AR13" i="63" s="1"/>
  <c r="X14" i="63"/>
  <c r="Y14" i="63" s="1"/>
  <c r="AR14" i="63" s="1"/>
  <c r="X15" i="63"/>
  <c r="Y15" i="63" s="1"/>
  <c r="AR15" i="63" s="1"/>
  <c r="X16" i="63"/>
  <c r="X38" i="63"/>
  <c r="Y38" i="63" s="1"/>
  <c r="AR38" i="63" s="1"/>
  <c r="X39" i="63"/>
  <c r="Y39" i="63" s="1"/>
  <c r="AR39" i="63" s="1"/>
  <c r="X40" i="63"/>
  <c r="Y40" i="63" s="1"/>
  <c r="AR40" i="63" s="1"/>
  <c r="X41" i="63"/>
  <c r="X42" i="63"/>
  <c r="Y42" i="63" s="1"/>
  <c r="AR42" i="63" s="1"/>
  <c r="X43" i="63"/>
  <c r="Y43" i="63" s="1"/>
  <c r="AR43" i="63" s="1"/>
  <c r="X44" i="63"/>
  <c r="X45" i="63"/>
  <c r="Y45" i="63" s="1"/>
  <c r="AR45" i="63" s="1"/>
  <c r="X46" i="63"/>
  <c r="Y46" i="63" s="1"/>
  <c r="AR46" i="63" s="1"/>
  <c r="X47" i="63"/>
  <c r="X48" i="63"/>
  <c r="Y48" i="63" s="1"/>
  <c r="AR48" i="63" s="1"/>
  <c r="X49" i="63"/>
  <c r="Y49" i="63" s="1"/>
  <c r="AR49" i="63" s="1"/>
  <c r="X50" i="63"/>
  <c r="Y50" i="63" s="1"/>
  <c r="AR50" i="63" s="1"/>
  <c r="V38" i="63"/>
  <c r="V39" i="63"/>
  <c r="W39" i="63" s="1"/>
  <c r="AQ39" i="63" s="1"/>
  <c r="V40" i="63"/>
  <c r="W40" i="63" s="1"/>
  <c r="AQ40" i="63" s="1"/>
  <c r="V41" i="63"/>
  <c r="V42" i="63"/>
  <c r="W42" i="63" s="1"/>
  <c r="AQ42" i="63" s="1"/>
  <c r="V43" i="63"/>
  <c r="W43" i="63" s="1"/>
  <c r="AQ43" i="63" s="1"/>
  <c r="V44" i="63"/>
  <c r="W44" i="63" s="1"/>
  <c r="AQ44" i="63" s="1"/>
  <c r="V45" i="63"/>
  <c r="W45" i="63" s="1"/>
  <c r="AQ45" i="63" s="1"/>
  <c r="V46" i="63"/>
  <c r="W46" i="63" s="1"/>
  <c r="AQ46" i="63" s="1"/>
  <c r="V47" i="63"/>
  <c r="W47" i="63" s="1"/>
  <c r="AQ47" i="63" s="1"/>
  <c r="V48" i="63"/>
  <c r="W48" i="63" s="1"/>
  <c r="AQ48" i="63" s="1"/>
  <c r="V49" i="63"/>
  <c r="W49" i="63" s="1"/>
  <c r="AQ49" i="63" s="1"/>
  <c r="V50" i="63"/>
  <c r="W50" i="63" s="1"/>
  <c r="AQ50" i="63" s="1"/>
  <c r="V21" i="63"/>
  <c r="W21" i="63" s="1"/>
  <c r="AQ21" i="63" s="1"/>
  <c r="V22" i="63"/>
  <c r="W22" i="63" s="1"/>
  <c r="AQ22" i="63" s="1"/>
  <c r="V23" i="63"/>
  <c r="W23" i="63" s="1"/>
  <c r="AQ23" i="63" s="1"/>
  <c r="V24" i="63"/>
  <c r="V25" i="63"/>
  <c r="W25" i="63" s="1"/>
  <c r="AQ25" i="63" s="1"/>
  <c r="V26" i="63"/>
  <c r="V27" i="63"/>
  <c r="W27" i="63" s="1"/>
  <c r="AQ27" i="63" s="1"/>
  <c r="V28" i="63"/>
  <c r="W28" i="63" s="1"/>
  <c r="AQ28" i="63" s="1"/>
  <c r="V29" i="63"/>
  <c r="W29" i="63" s="1"/>
  <c r="AQ29" i="63" s="1"/>
  <c r="V30" i="63"/>
  <c r="W30" i="63" s="1"/>
  <c r="AQ30" i="63" s="1"/>
  <c r="V31" i="63"/>
  <c r="W31" i="63" s="1"/>
  <c r="AQ31" i="63" s="1"/>
  <c r="V32" i="63"/>
  <c r="W32" i="63" s="1"/>
  <c r="AQ32" i="63" s="1"/>
  <c r="V33" i="63"/>
  <c r="W33" i="63" s="1"/>
  <c r="AQ33" i="63" s="1"/>
  <c r="V4" i="63"/>
  <c r="W4" i="63" s="1"/>
  <c r="V5" i="63"/>
  <c r="V6" i="63"/>
  <c r="W6" i="63" s="1"/>
  <c r="AQ6" i="63" s="1"/>
  <c r="V7" i="63"/>
  <c r="W7" i="63" s="1"/>
  <c r="AQ7" i="63" s="1"/>
  <c r="V8" i="63"/>
  <c r="V9" i="63"/>
  <c r="V10" i="63"/>
  <c r="W10" i="63" s="1"/>
  <c r="AQ10" i="63" s="1"/>
  <c r="V11" i="63"/>
  <c r="W11" i="63" s="1"/>
  <c r="AQ11" i="63" s="1"/>
  <c r="V12" i="63"/>
  <c r="W12" i="63" s="1"/>
  <c r="AQ12" i="63" s="1"/>
  <c r="V13" i="63"/>
  <c r="W13" i="63" s="1"/>
  <c r="AQ13" i="63" s="1"/>
  <c r="V14" i="63"/>
  <c r="W14" i="63" s="1"/>
  <c r="AQ14" i="63" s="1"/>
  <c r="V15" i="63"/>
  <c r="W15" i="63" s="1"/>
  <c r="AQ15" i="63" s="1"/>
  <c r="V16" i="63"/>
  <c r="L37" i="63"/>
  <c r="L20" i="63"/>
  <c r="L3" i="63"/>
  <c r="K37" i="63"/>
  <c r="K20" i="63"/>
  <c r="K3" i="63"/>
  <c r="J37" i="63"/>
  <c r="J20" i="63"/>
  <c r="J3" i="63"/>
  <c r="I37" i="63"/>
  <c r="I20" i="63"/>
  <c r="I3" i="63"/>
  <c r="H37" i="63"/>
  <c r="H20" i="63"/>
  <c r="H3" i="63"/>
  <c r="G37" i="63"/>
  <c r="G20" i="63"/>
  <c r="G3" i="63"/>
  <c r="AF37" i="63"/>
  <c r="AF20" i="63"/>
  <c r="AD37" i="63"/>
  <c r="AD20" i="63"/>
  <c r="AB37" i="63"/>
  <c r="Z37" i="63"/>
  <c r="Z20" i="63"/>
  <c r="X37" i="63"/>
  <c r="X20" i="63"/>
  <c r="V37" i="63"/>
  <c r="V20" i="63"/>
  <c r="T4" i="63"/>
  <c r="T5" i="63"/>
  <c r="T6" i="63"/>
  <c r="T7" i="63"/>
  <c r="U7" i="63" s="1"/>
  <c r="AP7" i="63" s="1"/>
  <c r="T8" i="63"/>
  <c r="T9" i="63"/>
  <c r="U9" i="63" s="1"/>
  <c r="AP9" i="63" s="1"/>
  <c r="T10" i="63"/>
  <c r="T11" i="63"/>
  <c r="U11" i="63" s="1"/>
  <c r="AP11" i="63" s="1"/>
  <c r="T12" i="63"/>
  <c r="U12" i="63" s="1"/>
  <c r="AP12" i="63" s="1"/>
  <c r="T13" i="63"/>
  <c r="U13" i="63" s="1"/>
  <c r="AP13" i="63" s="1"/>
  <c r="T14" i="63"/>
  <c r="T15" i="63"/>
  <c r="U15" i="63" s="1"/>
  <c r="AP15" i="63" s="1"/>
  <c r="T16" i="63"/>
  <c r="T3" i="63"/>
  <c r="T21" i="63"/>
  <c r="U21" i="63" s="1"/>
  <c r="T22" i="63"/>
  <c r="T23" i="63"/>
  <c r="T24" i="63"/>
  <c r="U24" i="63" s="1"/>
  <c r="AP24" i="63" s="1"/>
  <c r="T25" i="63"/>
  <c r="U25" i="63" s="1"/>
  <c r="AP25" i="63" s="1"/>
  <c r="T26" i="63"/>
  <c r="U26" i="63" s="1"/>
  <c r="AP26" i="63" s="1"/>
  <c r="T27" i="63"/>
  <c r="U27" i="63" s="1"/>
  <c r="AP27" i="63" s="1"/>
  <c r="T28" i="63"/>
  <c r="U28" i="63" s="1"/>
  <c r="AP28" i="63" s="1"/>
  <c r="T29" i="63"/>
  <c r="U29" i="63" s="1"/>
  <c r="AP29" i="63" s="1"/>
  <c r="T30" i="63"/>
  <c r="U30" i="63" s="1"/>
  <c r="AP30" i="63" s="1"/>
  <c r="T31" i="63"/>
  <c r="U31" i="63" s="1"/>
  <c r="AP31" i="63" s="1"/>
  <c r="T32" i="63"/>
  <c r="U32" i="63" s="1"/>
  <c r="AP32" i="63" s="1"/>
  <c r="T33" i="63"/>
  <c r="U33" i="63" s="1"/>
  <c r="AP33" i="63" s="1"/>
  <c r="T20" i="63"/>
  <c r="T37" i="63"/>
  <c r="T38" i="63"/>
  <c r="U38" i="63" s="1"/>
  <c r="T39" i="63"/>
  <c r="U39" i="63" s="1"/>
  <c r="AP39" i="63" s="1"/>
  <c r="T40" i="63"/>
  <c r="U40" i="63" s="1"/>
  <c r="AP40" i="63" s="1"/>
  <c r="T41" i="63"/>
  <c r="U41" i="63" s="1"/>
  <c r="AP41" i="63" s="1"/>
  <c r="T42" i="63"/>
  <c r="U42" i="63" s="1"/>
  <c r="AP42" i="63" s="1"/>
  <c r="T43" i="63"/>
  <c r="U43" i="63" s="1"/>
  <c r="AP43" i="63" s="1"/>
  <c r="T44" i="63"/>
  <c r="U44" i="63" s="1"/>
  <c r="AP44" i="63" s="1"/>
  <c r="T45" i="63"/>
  <c r="U45" i="63" s="1"/>
  <c r="AP45" i="63" s="1"/>
  <c r="T46" i="63"/>
  <c r="U46" i="63" s="1"/>
  <c r="AP46" i="63" s="1"/>
  <c r="T47" i="63"/>
  <c r="U47" i="63" s="1"/>
  <c r="AP47" i="63" s="1"/>
  <c r="T48" i="63"/>
  <c r="U48" i="63" s="1"/>
  <c r="AP48" i="63" s="1"/>
  <c r="T49" i="63"/>
  <c r="T50" i="63"/>
  <c r="U50" i="63" s="1"/>
  <c r="AP50" i="63" s="1"/>
  <c r="R39" i="63"/>
  <c r="S39" i="63" s="1"/>
  <c r="AO39" i="63" s="1"/>
  <c r="R40" i="63"/>
  <c r="S40" i="63" s="1"/>
  <c r="AO40" i="63" s="1"/>
  <c r="R41" i="63"/>
  <c r="S41" i="63" s="1"/>
  <c r="AO41" i="63" s="1"/>
  <c r="R42" i="63"/>
  <c r="R43" i="63"/>
  <c r="R44" i="63"/>
  <c r="R45" i="63"/>
  <c r="S45" i="63" s="1"/>
  <c r="AO45" i="63" s="1"/>
  <c r="R46" i="63"/>
  <c r="S46" i="63" s="1"/>
  <c r="AO46" i="63" s="1"/>
  <c r="R47" i="63"/>
  <c r="S47" i="63" s="1"/>
  <c r="AO47" i="63" s="1"/>
  <c r="R48" i="63"/>
  <c r="S48" i="63" s="1"/>
  <c r="AO48" i="63" s="1"/>
  <c r="R49" i="63"/>
  <c r="S49" i="63" s="1"/>
  <c r="AO49" i="63" s="1"/>
  <c r="R50" i="63"/>
  <c r="S50" i="63" s="1"/>
  <c r="AO50" i="63" s="1"/>
  <c r="R38" i="63"/>
  <c r="S38" i="63" s="1"/>
  <c r="R22" i="63"/>
  <c r="S22" i="63" s="1"/>
  <c r="AO22" i="63" s="1"/>
  <c r="R23" i="63"/>
  <c r="S23" i="63" s="1"/>
  <c r="AO23" i="63" s="1"/>
  <c r="R24" i="63"/>
  <c r="S24" i="63" s="1"/>
  <c r="AO24" i="63" s="1"/>
  <c r="R25" i="63"/>
  <c r="S25" i="63" s="1"/>
  <c r="AO25" i="63" s="1"/>
  <c r="R26" i="63"/>
  <c r="S26" i="63" s="1"/>
  <c r="AO26" i="63" s="1"/>
  <c r="R27" i="63"/>
  <c r="S27" i="63" s="1"/>
  <c r="AO27" i="63" s="1"/>
  <c r="R28" i="63"/>
  <c r="S28" i="63" s="1"/>
  <c r="AO28" i="63" s="1"/>
  <c r="R29" i="63"/>
  <c r="S29" i="63" s="1"/>
  <c r="AO29" i="63" s="1"/>
  <c r="R30" i="63"/>
  <c r="S30" i="63" s="1"/>
  <c r="AO30" i="63" s="1"/>
  <c r="R31" i="63"/>
  <c r="S31" i="63" s="1"/>
  <c r="AO31" i="63" s="1"/>
  <c r="R32" i="63"/>
  <c r="S32" i="63" s="1"/>
  <c r="AO32" i="63" s="1"/>
  <c r="R33" i="63"/>
  <c r="S33" i="63" s="1"/>
  <c r="AO33" i="63" s="1"/>
  <c r="R21" i="63"/>
  <c r="S21" i="63" s="1"/>
  <c r="R4" i="63"/>
  <c r="P39" i="63"/>
  <c r="Q39" i="63" s="1"/>
  <c r="AN39" i="63" s="1"/>
  <c r="P40" i="63"/>
  <c r="Q40" i="63" s="1"/>
  <c r="AN40" i="63" s="1"/>
  <c r="P41" i="63"/>
  <c r="Q41" i="63" s="1"/>
  <c r="AN41" i="63" s="1"/>
  <c r="P42" i="63"/>
  <c r="Q42" i="63" s="1"/>
  <c r="AN42" i="63" s="1"/>
  <c r="P43" i="63"/>
  <c r="Q43" i="63" s="1"/>
  <c r="AN43" i="63" s="1"/>
  <c r="P44" i="63"/>
  <c r="Q44" i="63" s="1"/>
  <c r="AN44" i="63" s="1"/>
  <c r="P45" i="63"/>
  <c r="Q45" i="63" s="1"/>
  <c r="AN45" i="63" s="1"/>
  <c r="P46" i="63"/>
  <c r="Q46" i="63" s="1"/>
  <c r="AN46" i="63" s="1"/>
  <c r="P47" i="63"/>
  <c r="Q47" i="63" s="1"/>
  <c r="AN47" i="63" s="1"/>
  <c r="P48" i="63"/>
  <c r="Q48" i="63" s="1"/>
  <c r="AN48" i="63" s="1"/>
  <c r="P49" i="63"/>
  <c r="Q49" i="63" s="1"/>
  <c r="AN49" i="63" s="1"/>
  <c r="P50" i="63"/>
  <c r="Q50" i="63" s="1"/>
  <c r="AN50" i="63" s="1"/>
  <c r="P38" i="63"/>
  <c r="Q38" i="63" s="1"/>
  <c r="AN38" i="63" s="1"/>
  <c r="P22" i="63"/>
  <c r="Q22" i="63" s="1"/>
  <c r="AN22" i="63" s="1"/>
  <c r="P23" i="63"/>
  <c r="Q23" i="63" s="1"/>
  <c r="P24" i="63"/>
  <c r="Q24" i="63" s="1"/>
  <c r="AN24" i="63" s="1"/>
  <c r="P25" i="63"/>
  <c r="Q25" i="63" s="1"/>
  <c r="AN25" i="63" s="1"/>
  <c r="P26" i="63"/>
  <c r="P27" i="63"/>
  <c r="Q27" i="63" s="1"/>
  <c r="AN27" i="63" s="1"/>
  <c r="P28" i="63"/>
  <c r="Q28" i="63" s="1"/>
  <c r="AN28" i="63" s="1"/>
  <c r="P29" i="63"/>
  <c r="Q29" i="63" s="1"/>
  <c r="AN29" i="63" s="1"/>
  <c r="P30" i="63"/>
  <c r="Q30" i="63" s="1"/>
  <c r="AN30" i="63" s="1"/>
  <c r="P31" i="63"/>
  <c r="Q31" i="63" s="1"/>
  <c r="AN31" i="63" s="1"/>
  <c r="P32" i="63"/>
  <c r="Q32" i="63" s="1"/>
  <c r="AN32" i="63" s="1"/>
  <c r="P33" i="63"/>
  <c r="Q33" i="63" s="1"/>
  <c r="AN33" i="63" s="1"/>
  <c r="P21" i="63"/>
  <c r="P4" i="63"/>
  <c r="Q4" i="63" s="1"/>
  <c r="AN4" i="63" s="1"/>
  <c r="R5" i="63"/>
  <c r="S5" i="63" s="1"/>
  <c r="AO5" i="63" s="1"/>
  <c r="R6" i="63"/>
  <c r="S6" i="63" s="1"/>
  <c r="AO6" i="63" s="1"/>
  <c r="R7" i="63"/>
  <c r="R8" i="63"/>
  <c r="S8" i="63" s="1"/>
  <c r="AO8" i="63" s="1"/>
  <c r="R9" i="63"/>
  <c r="S9" i="63" s="1"/>
  <c r="AO9" i="63" s="1"/>
  <c r="R10" i="63"/>
  <c r="S10" i="63" s="1"/>
  <c r="AO10" i="63" s="1"/>
  <c r="R11" i="63"/>
  <c r="S11" i="63" s="1"/>
  <c r="AO11" i="63" s="1"/>
  <c r="R12" i="63"/>
  <c r="S12" i="63" s="1"/>
  <c r="AO12" i="63" s="1"/>
  <c r="R13" i="63"/>
  <c r="S13" i="63" s="1"/>
  <c r="AO13" i="63" s="1"/>
  <c r="R14" i="63"/>
  <c r="S14" i="63" s="1"/>
  <c r="AO14" i="63" s="1"/>
  <c r="R15" i="63"/>
  <c r="R16" i="63"/>
  <c r="S16" i="63" s="1"/>
  <c r="AO16" i="63" s="1"/>
  <c r="P5" i="63"/>
  <c r="P6" i="63"/>
  <c r="P7" i="63"/>
  <c r="Q7" i="63" s="1"/>
  <c r="AN7" i="63" s="1"/>
  <c r="P8" i="63"/>
  <c r="Q8" i="63" s="1"/>
  <c r="AN8" i="63" s="1"/>
  <c r="P9" i="63"/>
  <c r="Q9" i="63" s="1"/>
  <c r="AN9" i="63" s="1"/>
  <c r="P10" i="63"/>
  <c r="Q10" i="63" s="1"/>
  <c r="AN10" i="63" s="1"/>
  <c r="P11" i="63"/>
  <c r="Q11" i="63" s="1"/>
  <c r="AN11" i="63" s="1"/>
  <c r="P12" i="63"/>
  <c r="Q12" i="63" s="1"/>
  <c r="AN12" i="63" s="1"/>
  <c r="P13" i="63"/>
  <c r="P14" i="63"/>
  <c r="Q14" i="63" s="1"/>
  <c r="AN14" i="63" s="1"/>
  <c r="P15" i="63"/>
  <c r="P16" i="63"/>
  <c r="Q16" i="63" s="1"/>
  <c r="AN16" i="63" s="1"/>
  <c r="S4" i="63"/>
  <c r="AO4" i="63" s="1"/>
  <c r="N39" i="63"/>
  <c r="O39" i="63" s="1"/>
  <c r="AM39" i="63" s="1"/>
  <c r="C54" i="43" s="1"/>
  <c r="N40" i="63"/>
  <c r="O40" i="63" s="1"/>
  <c r="AM40" i="63" s="1"/>
  <c r="C55" i="43" s="1"/>
  <c r="N41" i="63"/>
  <c r="O41" i="63" s="1"/>
  <c r="AM41" i="63" s="1"/>
  <c r="C56" i="43" s="1"/>
  <c r="N42" i="63"/>
  <c r="O42" i="63" s="1"/>
  <c r="AM42" i="63" s="1"/>
  <c r="C57" i="43" s="1"/>
  <c r="N43" i="63"/>
  <c r="O43" i="63" s="1"/>
  <c r="AM43" i="63" s="1"/>
  <c r="C58" i="43" s="1"/>
  <c r="N44" i="63"/>
  <c r="O44" i="63" s="1"/>
  <c r="AM44" i="63" s="1"/>
  <c r="C59" i="43" s="1"/>
  <c r="N45" i="63"/>
  <c r="O45" i="63" s="1"/>
  <c r="AM45" i="63" s="1"/>
  <c r="C60" i="43" s="1"/>
  <c r="N46" i="63"/>
  <c r="O46" i="63" s="1"/>
  <c r="AM46" i="63" s="1"/>
  <c r="C61" i="43" s="1"/>
  <c r="N47" i="63"/>
  <c r="O47" i="63" s="1"/>
  <c r="AM47" i="63" s="1"/>
  <c r="C62" i="43" s="1"/>
  <c r="N48" i="63"/>
  <c r="O48" i="63" s="1"/>
  <c r="AM48" i="63" s="1"/>
  <c r="C63" i="43" s="1"/>
  <c r="N49" i="63"/>
  <c r="N50" i="63"/>
  <c r="O50" i="63" s="1"/>
  <c r="AM50" i="63" s="1"/>
  <c r="C65" i="43" s="1"/>
  <c r="N38" i="63"/>
  <c r="O38" i="63" s="1"/>
  <c r="N22" i="63"/>
  <c r="N23" i="63"/>
  <c r="N24" i="63"/>
  <c r="O24" i="63" s="1"/>
  <c r="AM24" i="63" s="1"/>
  <c r="C39" i="43" s="1"/>
  <c r="N25" i="63"/>
  <c r="O25" i="63" s="1"/>
  <c r="AM25" i="63" s="1"/>
  <c r="C40" i="43" s="1"/>
  <c r="N26" i="63"/>
  <c r="O26" i="63" s="1"/>
  <c r="AM26" i="63" s="1"/>
  <c r="C41" i="43" s="1"/>
  <c r="N27" i="63"/>
  <c r="O27" i="63" s="1"/>
  <c r="AM27" i="63" s="1"/>
  <c r="C42" i="43" s="1"/>
  <c r="N28" i="63"/>
  <c r="N29" i="63"/>
  <c r="O29" i="63" s="1"/>
  <c r="AM29" i="63" s="1"/>
  <c r="C44" i="43" s="1"/>
  <c r="N30" i="63"/>
  <c r="O30" i="63" s="1"/>
  <c r="AM30" i="63" s="1"/>
  <c r="C45" i="43" s="1"/>
  <c r="N31" i="63"/>
  <c r="N32" i="63"/>
  <c r="O32" i="63" s="1"/>
  <c r="AM32" i="63" s="1"/>
  <c r="C47" i="43" s="1"/>
  <c r="N33" i="63"/>
  <c r="O33" i="63" s="1"/>
  <c r="AM33" i="63" s="1"/>
  <c r="C48" i="43" s="1"/>
  <c r="N21" i="63"/>
  <c r="O21" i="63" s="1"/>
  <c r="AM21" i="63" s="1"/>
  <c r="C36" i="43" s="1"/>
  <c r="N4" i="63"/>
  <c r="O4" i="63" s="1"/>
  <c r="N5" i="63"/>
  <c r="O5" i="63" s="1"/>
  <c r="AM5" i="63" s="1"/>
  <c r="C20" i="43" s="1"/>
  <c r="N6" i="63"/>
  <c r="N7" i="63"/>
  <c r="O7" i="63" s="1"/>
  <c r="AM7" i="63" s="1"/>
  <c r="C22" i="43" s="1"/>
  <c r="N8" i="63"/>
  <c r="O8" i="63" s="1"/>
  <c r="AM8" i="63" s="1"/>
  <c r="C23" i="43" s="1"/>
  <c r="N9" i="63"/>
  <c r="O9" i="63" s="1"/>
  <c r="AM9" i="63" s="1"/>
  <c r="C24" i="43" s="1"/>
  <c r="N10" i="63"/>
  <c r="O10" i="63" s="1"/>
  <c r="AM10" i="63" s="1"/>
  <c r="C25" i="43" s="1"/>
  <c r="N11" i="63"/>
  <c r="O11" i="63" s="1"/>
  <c r="AM11" i="63" s="1"/>
  <c r="C26" i="43" s="1"/>
  <c r="N12" i="63"/>
  <c r="O12" i="63" s="1"/>
  <c r="AM12" i="63" s="1"/>
  <c r="C27" i="43" s="1"/>
  <c r="N13" i="63"/>
  <c r="O13" i="63" s="1"/>
  <c r="AM13" i="63" s="1"/>
  <c r="C28" i="43" s="1"/>
  <c r="N14" i="63"/>
  <c r="O14" i="63" s="1"/>
  <c r="AM14" i="63" s="1"/>
  <c r="C29" i="43" s="1"/>
  <c r="N15" i="63"/>
  <c r="N16" i="63"/>
  <c r="O16" i="63" s="1"/>
  <c r="AM16" i="63" s="1"/>
  <c r="C31" i="43" s="1"/>
  <c r="F37" i="63"/>
  <c r="F20" i="63"/>
  <c r="S42" i="63"/>
  <c r="AO42" i="63" s="1"/>
  <c r="S43" i="63"/>
  <c r="AO43" i="63" s="1"/>
  <c r="AL51" i="63"/>
  <c r="L51" i="63"/>
  <c r="K51" i="63"/>
  <c r="J51" i="63"/>
  <c r="I51" i="63"/>
  <c r="H51" i="63"/>
  <c r="G51" i="63"/>
  <c r="F51" i="63"/>
  <c r="E51" i="63"/>
  <c r="D51" i="63"/>
  <c r="C51" i="63"/>
  <c r="AL50" i="63"/>
  <c r="AG50" i="63"/>
  <c r="AV50" i="63" s="1"/>
  <c r="AA50" i="63"/>
  <c r="AS50" i="63" s="1"/>
  <c r="B50" i="63"/>
  <c r="AL49" i="63"/>
  <c r="AC49" i="63"/>
  <c r="AT49" i="63" s="1"/>
  <c r="AA49" i="63"/>
  <c r="AS49" i="63" s="1"/>
  <c r="U49" i="63"/>
  <c r="AP49" i="63" s="1"/>
  <c r="O49" i="63"/>
  <c r="AM49" i="63" s="1"/>
  <c r="C64" i="43" s="1"/>
  <c r="B49" i="63"/>
  <c r="AL48" i="63"/>
  <c r="AG48" i="63"/>
  <c r="AV48" i="63" s="1"/>
  <c r="AE48" i="63"/>
  <c r="AU48" i="63" s="1"/>
  <c r="AC48" i="63"/>
  <c r="AT48" i="63" s="1"/>
  <c r="B48" i="63"/>
  <c r="AL47" i="63"/>
  <c r="AG47" i="63"/>
  <c r="AV47" i="63" s="1"/>
  <c r="AA47" i="63"/>
  <c r="AS47" i="63" s="1"/>
  <c r="Y47" i="63"/>
  <c r="AR47" i="63" s="1"/>
  <c r="B47" i="63"/>
  <c r="AL46" i="63"/>
  <c r="AG46" i="63"/>
  <c r="AV46" i="63" s="1"/>
  <c r="AE46" i="63"/>
  <c r="AU46" i="63" s="1"/>
  <c r="AC46" i="63"/>
  <c r="AT46" i="63" s="1"/>
  <c r="AA46" i="63"/>
  <c r="AS46" i="63" s="1"/>
  <c r="B46" i="63"/>
  <c r="AL45" i="63"/>
  <c r="B45" i="63"/>
  <c r="AL44" i="63"/>
  <c r="AG44" i="63"/>
  <c r="AV44" i="63" s="1"/>
  <c r="AA44" i="63"/>
  <c r="AS44" i="63" s="1"/>
  <c r="Y44" i="63"/>
  <c r="AR44" i="63" s="1"/>
  <c r="S44" i="63"/>
  <c r="AO44" i="63" s="1"/>
  <c r="B44" i="63"/>
  <c r="AL43" i="63"/>
  <c r="AE43" i="63"/>
  <c r="AU43" i="63" s="1"/>
  <c r="AC43" i="63"/>
  <c r="AT43" i="63" s="1"/>
  <c r="B43" i="63"/>
  <c r="AL42" i="63"/>
  <c r="AC42" i="63"/>
  <c r="AT42" i="63" s="1"/>
  <c r="AA42" i="63"/>
  <c r="AS42" i="63" s="1"/>
  <c r="B42" i="63"/>
  <c r="AL41" i="63"/>
  <c r="AA41" i="63"/>
  <c r="AS41" i="63" s="1"/>
  <c r="Y41" i="63"/>
  <c r="AR41" i="63" s="1"/>
  <c r="W41" i="63"/>
  <c r="AQ41" i="63" s="1"/>
  <c r="B41" i="63"/>
  <c r="AL40" i="63"/>
  <c r="AG40" i="63"/>
  <c r="AV40" i="63" s="1"/>
  <c r="AE40" i="63"/>
  <c r="AU40" i="63" s="1"/>
  <c r="AC40" i="63"/>
  <c r="AT40" i="63" s="1"/>
  <c r="AA40" i="63"/>
  <c r="AS40" i="63" s="1"/>
  <c r="B40" i="63"/>
  <c r="AL39" i="63"/>
  <c r="AG39" i="63"/>
  <c r="AV39" i="63" s="1"/>
  <c r="B39" i="63"/>
  <c r="AL38" i="63"/>
  <c r="AE38" i="63"/>
  <c r="AC38" i="63"/>
  <c r="AA38" i="63"/>
  <c r="W38" i="63"/>
  <c r="B38" i="63"/>
  <c r="AL34" i="63"/>
  <c r="L34" i="63"/>
  <c r="K34" i="63"/>
  <c r="J34" i="63"/>
  <c r="I34" i="63"/>
  <c r="H34" i="63"/>
  <c r="G34" i="63"/>
  <c r="F34" i="63"/>
  <c r="E34" i="63"/>
  <c r="D34" i="63"/>
  <c r="C34" i="63"/>
  <c r="AL33" i="63"/>
  <c r="AE33" i="63"/>
  <c r="AU33" i="63" s="1"/>
  <c r="AA33" i="63"/>
  <c r="AS33" i="63" s="1"/>
  <c r="B33" i="63"/>
  <c r="AL32" i="63"/>
  <c r="AG32" i="63"/>
  <c r="AV32" i="63" s="1"/>
  <c r="AE32" i="63"/>
  <c r="AU32" i="63" s="1"/>
  <c r="AC32" i="63"/>
  <c r="AT32" i="63" s="1"/>
  <c r="Y32" i="63"/>
  <c r="AR32" i="63" s="1"/>
  <c r="B32" i="63"/>
  <c r="AL31" i="63"/>
  <c r="AG31" i="63"/>
  <c r="AV31" i="63" s="1"/>
  <c r="Y31" i="63"/>
  <c r="AR31" i="63" s="1"/>
  <c r="O31" i="63"/>
  <c r="AM31" i="63" s="1"/>
  <c r="C46" i="43" s="1"/>
  <c r="B31" i="63"/>
  <c r="AL30" i="63"/>
  <c r="AC30" i="63"/>
  <c r="AT30" i="63" s="1"/>
  <c r="AA30" i="63"/>
  <c r="AS30" i="63" s="1"/>
  <c r="B30" i="63"/>
  <c r="AL29" i="63"/>
  <c r="AG29" i="63"/>
  <c r="AV29" i="63" s="1"/>
  <c r="B29" i="63"/>
  <c r="AL28" i="63"/>
  <c r="O28" i="63"/>
  <c r="AM28" i="63" s="1"/>
  <c r="C43" i="43" s="1"/>
  <c r="B28" i="63"/>
  <c r="AL27" i="63"/>
  <c r="AG27" i="63"/>
  <c r="AV27" i="63" s="1"/>
  <c r="AC27" i="63"/>
  <c r="AT27" i="63" s="1"/>
  <c r="B27" i="63"/>
  <c r="AL26" i="63"/>
  <c r="AG26" i="63"/>
  <c r="AV26" i="63" s="1"/>
  <c r="AC26" i="63"/>
  <c r="AT26" i="63" s="1"/>
  <c r="AA26" i="63"/>
  <c r="AS26" i="63" s="1"/>
  <c r="W26" i="63"/>
  <c r="AQ26" i="63" s="1"/>
  <c r="Q26" i="63"/>
  <c r="AN26" i="63" s="1"/>
  <c r="B26" i="63"/>
  <c r="AL25" i="63"/>
  <c r="AE25" i="63"/>
  <c r="AU25" i="63" s="1"/>
  <c r="B25" i="63"/>
  <c r="AL24" i="63"/>
  <c r="AE24" i="63"/>
  <c r="AU24" i="63" s="1"/>
  <c r="AC24" i="63"/>
  <c r="AT24" i="63" s="1"/>
  <c r="W24" i="63"/>
  <c r="AQ24" i="63" s="1"/>
  <c r="B24" i="63"/>
  <c r="AL23" i="63"/>
  <c r="AG23" i="63"/>
  <c r="AV23" i="63" s="1"/>
  <c r="U23" i="63"/>
  <c r="AP23" i="63" s="1"/>
  <c r="O23" i="63"/>
  <c r="AM23" i="63" s="1"/>
  <c r="C38" i="43" s="1"/>
  <c r="B23" i="63"/>
  <c r="AL22" i="63"/>
  <c r="AC22" i="63"/>
  <c r="AT22" i="63" s="1"/>
  <c r="U22" i="63"/>
  <c r="AP22" i="63" s="1"/>
  <c r="O22" i="63"/>
  <c r="AM22" i="63" s="1"/>
  <c r="C37" i="43" s="1"/>
  <c r="B22" i="63"/>
  <c r="AL21" i="63"/>
  <c r="AG21" i="63"/>
  <c r="Q21" i="63"/>
  <c r="AN21" i="63" s="1"/>
  <c r="B21" i="63"/>
  <c r="AL17" i="63"/>
  <c r="L17" i="63"/>
  <c r="K17" i="63"/>
  <c r="J17" i="63"/>
  <c r="I17" i="63"/>
  <c r="H17" i="63"/>
  <c r="G17" i="63"/>
  <c r="F17" i="63"/>
  <c r="E17" i="63"/>
  <c r="D17" i="63"/>
  <c r="C17" i="63"/>
  <c r="AL16" i="63"/>
  <c r="Y16" i="63"/>
  <c r="AR16" i="63" s="1"/>
  <c r="W16" i="63"/>
  <c r="AQ16" i="63" s="1"/>
  <c r="U16" i="63"/>
  <c r="AP16" i="63" s="1"/>
  <c r="B16" i="63"/>
  <c r="AL15" i="63"/>
  <c r="AC15" i="63"/>
  <c r="AT15" i="63" s="1"/>
  <c r="S15" i="63"/>
  <c r="AO15" i="63" s="1"/>
  <c r="Q15" i="63"/>
  <c r="AN15" i="63" s="1"/>
  <c r="O15" i="63"/>
  <c r="AM15" i="63" s="1"/>
  <c r="C30" i="43" s="1"/>
  <c r="B15" i="63"/>
  <c r="AL14" i="63"/>
  <c r="AG14" i="63"/>
  <c r="AV14" i="63" s="1"/>
  <c r="AC14" i="63"/>
  <c r="AT14" i="63" s="1"/>
  <c r="AA14" i="63"/>
  <c r="AS14" i="63" s="1"/>
  <c r="U14" i="63"/>
  <c r="AP14" i="63" s="1"/>
  <c r="B14" i="63"/>
  <c r="AL13" i="63"/>
  <c r="AE13" i="63"/>
  <c r="AU13" i="63" s="1"/>
  <c r="Q13" i="63"/>
  <c r="AN13" i="63" s="1"/>
  <c r="B13" i="63"/>
  <c r="AL12" i="63"/>
  <c r="AG12" i="63"/>
  <c r="AV12" i="63" s="1"/>
  <c r="AC12" i="63"/>
  <c r="AT12" i="63" s="1"/>
  <c r="AA12" i="63"/>
  <c r="AS12" i="63" s="1"/>
  <c r="Y12" i="63"/>
  <c r="AR12" i="63" s="1"/>
  <c r="B12" i="63"/>
  <c r="AL11" i="63"/>
  <c r="B11" i="63"/>
  <c r="AL10" i="63"/>
  <c r="AG10" i="63"/>
  <c r="AV10" i="63" s="1"/>
  <c r="AE10" i="63"/>
  <c r="AU10" i="63" s="1"/>
  <c r="AC10" i="63"/>
  <c r="AT10" i="63" s="1"/>
  <c r="U10" i="63"/>
  <c r="AP10" i="63" s="1"/>
  <c r="B10" i="63"/>
  <c r="AL9" i="63"/>
  <c r="AA9" i="63"/>
  <c r="AS9" i="63" s="1"/>
  <c r="Y9" i="63"/>
  <c r="AR9" i="63" s="1"/>
  <c r="W9" i="63"/>
  <c r="AQ9" i="63" s="1"/>
  <c r="B9" i="63"/>
  <c r="AL8" i="63"/>
  <c r="AG8" i="63"/>
  <c r="AV8" i="63" s="1"/>
  <c r="AE8" i="63"/>
  <c r="AU8" i="63" s="1"/>
  <c r="Y8" i="63"/>
  <c r="AR8" i="63" s="1"/>
  <c r="W8" i="63"/>
  <c r="AQ8" i="63" s="1"/>
  <c r="U8" i="63"/>
  <c r="AP8" i="63" s="1"/>
  <c r="B8" i="63"/>
  <c r="AL7" i="63"/>
  <c r="AC7" i="63"/>
  <c r="AT7" i="63" s="1"/>
  <c r="S7" i="63"/>
  <c r="AO7" i="63" s="1"/>
  <c r="B7" i="63"/>
  <c r="AL6" i="63"/>
  <c r="AG6" i="63"/>
  <c r="AV6" i="63" s="1"/>
  <c r="AA6" i="63"/>
  <c r="AS6" i="63" s="1"/>
  <c r="U6" i="63"/>
  <c r="AP6" i="63" s="1"/>
  <c r="Q6" i="63"/>
  <c r="AN6" i="63" s="1"/>
  <c r="O6" i="63"/>
  <c r="AM6" i="63" s="1"/>
  <c r="C21" i="43" s="1"/>
  <c r="B6" i="63"/>
  <c r="AL5" i="63"/>
  <c r="AE5" i="63"/>
  <c r="AU5" i="63" s="1"/>
  <c r="W5" i="63"/>
  <c r="AQ5" i="63" s="1"/>
  <c r="U5" i="63"/>
  <c r="AP5" i="63" s="1"/>
  <c r="Q5" i="63"/>
  <c r="AN5" i="63" s="1"/>
  <c r="B5" i="63"/>
  <c r="AL4" i="63"/>
  <c r="AG4" i="63"/>
  <c r="AC4" i="63"/>
  <c r="AT4" i="63" s="1"/>
  <c r="AA4" i="63"/>
  <c r="AS4" i="63" s="1"/>
  <c r="U4" i="63"/>
  <c r="AP4" i="63" s="1"/>
  <c r="B4" i="63"/>
  <c r="AR3" i="57"/>
  <c r="AR20" i="57"/>
  <c r="AR37" i="57"/>
  <c r="G37" i="57"/>
  <c r="AS37" i="57"/>
  <c r="AS20" i="57"/>
  <c r="AS3" i="57"/>
  <c r="H3" i="57"/>
  <c r="AT3" i="57"/>
  <c r="AT20" i="57"/>
  <c r="AT37" i="57"/>
  <c r="I37" i="57"/>
  <c r="AU37" i="57"/>
  <c r="AU20" i="57"/>
  <c r="AU3" i="57"/>
  <c r="J3" i="57"/>
  <c r="AV3" i="57"/>
  <c r="AV20" i="57"/>
  <c r="AV37" i="57"/>
  <c r="K37" i="57"/>
  <c r="AW37" i="57"/>
  <c r="AW20" i="57"/>
  <c r="AW3" i="57"/>
  <c r="AQ3" i="57"/>
  <c r="AQ20" i="57"/>
  <c r="AQ37" i="57"/>
  <c r="F37" i="57"/>
  <c r="L37" i="57"/>
  <c r="L20" i="57"/>
  <c r="L3" i="57"/>
  <c r="K20" i="57"/>
  <c r="K3" i="57"/>
  <c r="J37" i="57"/>
  <c r="J20" i="57"/>
  <c r="I20" i="57"/>
  <c r="I3" i="57"/>
  <c r="F20" i="57"/>
  <c r="G20" i="57"/>
  <c r="H37" i="57"/>
  <c r="H20" i="57"/>
  <c r="G3" i="57"/>
  <c r="F3" i="57"/>
  <c r="T3" i="57"/>
  <c r="V3" i="57"/>
  <c r="X3" i="57"/>
  <c r="Z3" i="57"/>
  <c r="AB3" i="57"/>
  <c r="AD3" i="57"/>
  <c r="AF3" i="57"/>
  <c r="N4" i="57"/>
  <c r="O4" i="57" s="1"/>
  <c r="P4" i="57"/>
  <c r="Q4" i="57" s="1"/>
  <c r="R4" i="57"/>
  <c r="S4" i="57" s="1"/>
  <c r="AP4" i="57" s="1"/>
  <c r="T4" i="57"/>
  <c r="U4" i="57" s="1"/>
  <c r="AQ4" i="57" s="1"/>
  <c r="V4" i="57"/>
  <c r="W4" i="57" s="1"/>
  <c r="X4" i="57"/>
  <c r="Y4" i="57" s="1"/>
  <c r="Z4" i="57"/>
  <c r="AA4" i="57" s="1"/>
  <c r="AT4" i="57" s="1"/>
  <c r="AB4" i="57"/>
  <c r="AC4" i="57" s="1"/>
  <c r="AD4" i="57"/>
  <c r="AE4" i="57" s="1"/>
  <c r="AF4" i="57"/>
  <c r="AG4" i="57" s="1"/>
  <c r="N5" i="57"/>
  <c r="O5" i="57" s="1"/>
  <c r="AN5" i="57" s="1"/>
  <c r="B20" i="43" s="1"/>
  <c r="P5" i="57"/>
  <c r="Q5" i="57" s="1"/>
  <c r="AO5" i="57" s="1"/>
  <c r="R5" i="57"/>
  <c r="S5" i="57" s="1"/>
  <c r="T5" i="57"/>
  <c r="U5" i="57" s="1"/>
  <c r="AQ5" i="57" s="1"/>
  <c r="V5" i="57"/>
  <c r="W5" i="57" s="1"/>
  <c r="AR5" i="57" s="1"/>
  <c r="X5" i="57"/>
  <c r="Y5" i="57" s="1"/>
  <c r="AS5" i="57" s="1"/>
  <c r="Z5" i="57"/>
  <c r="AA5" i="57" s="1"/>
  <c r="AB5" i="57"/>
  <c r="AC5" i="57" s="1"/>
  <c r="AU5" i="57" s="1"/>
  <c r="AD5" i="57"/>
  <c r="AE5" i="57" s="1"/>
  <c r="AV5" i="57" s="1"/>
  <c r="AF5" i="57"/>
  <c r="AG5" i="57" s="1"/>
  <c r="AW5" i="57" s="1"/>
  <c r="N6" i="57"/>
  <c r="O6" i="57" s="1"/>
  <c r="P6" i="57"/>
  <c r="Q6" i="57" s="1"/>
  <c r="AO6" i="57" s="1"/>
  <c r="R6" i="57"/>
  <c r="S6" i="57" s="1"/>
  <c r="AP6" i="57" s="1"/>
  <c r="T6" i="57"/>
  <c r="U6" i="57" s="1"/>
  <c r="V6" i="57"/>
  <c r="W6" i="57" s="1"/>
  <c r="AR6" i="57" s="1"/>
  <c r="X6" i="57"/>
  <c r="Y6" i="57" s="1"/>
  <c r="AS6" i="57" s="1"/>
  <c r="Z6" i="57"/>
  <c r="AA6" i="57" s="1"/>
  <c r="AT6" i="57" s="1"/>
  <c r="AB6" i="57"/>
  <c r="AC6" i="57" s="1"/>
  <c r="AU6" i="57" s="1"/>
  <c r="AD6" i="57"/>
  <c r="AE6" i="57" s="1"/>
  <c r="AV6" i="57" s="1"/>
  <c r="AF6" i="57"/>
  <c r="AG6" i="57" s="1"/>
  <c r="AW6" i="57" s="1"/>
  <c r="N7" i="57"/>
  <c r="O7" i="57" s="1"/>
  <c r="AN7" i="57" s="1"/>
  <c r="B22" i="43" s="1"/>
  <c r="P7" i="57"/>
  <c r="Q7" i="57" s="1"/>
  <c r="AO7" i="57" s="1"/>
  <c r="R7" i="57"/>
  <c r="S7" i="57" s="1"/>
  <c r="T7" i="57"/>
  <c r="U7" i="57" s="1"/>
  <c r="AQ7" i="57" s="1"/>
  <c r="V7" i="57"/>
  <c r="W7" i="57" s="1"/>
  <c r="AR7" i="57" s="1"/>
  <c r="X7" i="57"/>
  <c r="Y7" i="57" s="1"/>
  <c r="Z7" i="57"/>
  <c r="AA7" i="57" s="1"/>
  <c r="AB7" i="57"/>
  <c r="AC7" i="57" s="1"/>
  <c r="AU7" i="57" s="1"/>
  <c r="AD7" i="57"/>
  <c r="AE7" i="57" s="1"/>
  <c r="AV7" i="57" s="1"/>
  <c r="AF7" i="57"/>
  <c r="AG7" i="57" s="1"/>
  <c r="N8" i="57"/>
  <c r="O8" i="57" s="1"/>
  <c r="P8" i="57"/>
  <c r="Q8" i="57" s="1"/>
  <c r="R8" i="57"/>
  <c r="S8" i="57" s="1"/>
  <c r="AP8" i="57" s="1"/>
  <c r="T8" i="57"/>
  <c r="U8" i="57" s="1"/>
  <c r="AQ8" i="57" s="1"/>
  <c r="V8" i="57"/>
  <c r="W8" i="57" s="1"/>
  <c r="X8" i="57"/>
  <c r="Y8" i="57" s="1"/>
  <c r="AS8" i="57" s="1"/>
  <c r="Z8" i="57"/>
  <c r="AA8" i="57" s="1"/>
  <c r="AT8" i="57" s="1"/>
  <c r="AB8" i="57"/>
  <c r="AC8" i="57" s="1"/>
  <c r="AD8" i="57"/>
  <c r="AE8" i="57" s="1"/>
  <c r="AV8" i="57" s="1"/>
  <c r="AF8" i="57"/>
  <c r="AG8" i="57" s="1"/>
  <c r="AW8" i="57" s="1"/>
  <c r="N9" i="57"/>
  <c r="O9" i="57" s="1"/>
  <c r="AN9" i="57" s="1"/>
  <c r="B24" i="43" s="1"/>
  <c r="P9" i="57"/>
  <c r="Q9" i="57" s="1"/>
  <c r="AO9" i="57" s="1"/>
  <c r="R9" i="57"/>
  <c r="S9" i="57" s="1"/>
  <c r="T9" i="57"/>
  <c r="U9" i="57" s="1"/>
  <c r="AQ9" i="57" s="1"/>
  <c r="V9" i="57"/>
  <c r="W9" i="57" s="1"/>
  <c r="AR9" i="57" s="1"/>
  <c r="X9" i="57"/>
  <c r="Y9" i="57" s="1"/>
  <c r="Z9" i="57"/>
  <c r="AA9" i="57" s="1"/>
  <c r="AB9" i="57"/>
  <c r="AC9" i="57" s="1"/>
  <c r="AU9" i="57" s="1"/>
  <c r="AD9" i="57"/>
  <c r="AE9" i="57" s="1"/>
  <c r="AV9" i="57" s="1"/>
  <c r="AF9" i="57"/>
  <c r="AG9" i="57" s="1"/>
  <c r="AW9" i="57" s="1"/>
  <c r="N10" i="57"/>
  <c r="O10" i="57" s="1"/>
  <c r="P10" i="57"/>
  <c r="Q10" i="57" s="1"/>
  <c r="AO10" i="57" s="1"/>
  <c r="R10" i="57"/>
  <c r="S10" i="57" s="1"/>
  <c r="AP10" i="57" s="1"/>
  <c r="T10" i="57"/>
  <c r="U10" i="57" s="1"/>
  <c r="AQ10" i="57" s="1"/>
  <c r="V10" i="57"/>
  <c r="W10" i="57" s="1"/>
  <c r="AR10" i="57" s="1"/>
  <c r="X10" i="57"/>
  <c r="Y10" i="57" s="1"/>
  <c r="AS10" i="57" s="1"/>
  <c r="Z10" i="57"/>
  <c r="AA10" i="57" s="1"/>
  <c r="AT10" i="57" s="1"/>
  <c r="AB10" i="57"/>
  <c r="AC10" i="57" s="1"/>
  <c r="AU10" i="57" s="1"/>
  <c r="AD10" i="57"/>
  <c r="AE10" i="57" s="1"/>
  <c r="AV10" i="57" s="1"/>
  <c r="AF10" i="57"/>
  <c r="AG10" i="57" s="1"/>
  <c r="AW10" i="57" s="1"/>
  <c r="N11" i="57"/>
  <c r="O11" i="57" s="1"/>
  <c r="P11" i="57"/>
  <c r="Q11" i="57" s="1"/>
  <c r="AO11" i="57" s="1"/>
  <c r="R11" i="57"/>
  <c r="S11" i="57" s="1"/>
  <c r="T11" i="57"/>
  <c r="U11" i="57" s="1"/>
  <c r="AQ11" i="57" s="1"/>
  <c r="V11" i="57"/>
  <c r="W11" i="57" s="1"/>
  <c r="AR11" i="57" s="1"/>
  <c r="X11" i="57"/>
  <c r="Y11" i="57" s="1"/>
  <c r="AS11" i="57" s="1"/>
  <c r="Z11" i="57"/>
  <c r="AA11" i="57" s="1"/>
  <c r="AT11" i="57" s="1"/>
  <c r="AB11" i="57"/>
  <c r="AC11" i="57" s="1"/>
  <c r="AU11" i="57" s="1"/>
  <c r="AD11" i="57"/>
  <c r="AE11" i="57" s="1"/>
  <c r="AV11" i="57" s="1"/>
  <c r="AF11" i="57"/>
  <c r="AG11" i="57" s="1"/>
  <c r="N12" i="57"/>
  <c r="O12" i="57" s="1"/>
  <c r="AN12" i="57" s="1"/>
  <c r="B27" i="43" s="1"/>
  <c r="P12" i="57"/>
  <c r="Q12" i="57" s="1"/>
  <c r="AO12" i="57" s="1"/>
  <c r="R12" i="57"/>
  <c r="S12" i="57" s="1"/>
  <c r="AP12" i="57" s="1"/>
  <c r="T12" i="57"/>
  <c r="U12" i="57" s="1"/>
  <c r="AQ12" i="57" s="1"/>
  <c r="V12" i="57"/>
  <c r="W12" i="57" s="1"/>
  <c r="AR12" i="57" s="1"/>
  <c r="X12" i="57"/>
  <c r="Y12" i="57" s="1"/>
  <c r="AS12" i="57" s="1"/>
  <c r="Z12" i="57"/>
  <c r="AA12" i="57" s="1"/>
  <c r="AT12" i="57" s="1"/>
  <c r="AB12" i="57"/>
  <c r="AC12" i="57" s="1"/>
  <c r="AD12" i="57"/>
  <c r="AE12" i="57" s="1"/>
  <c r="AF12" i="57"/>
  <c r="AG12" i="57" s="1"/>
  <c r="AW12" i="57" s="1"/>
  <c r="N13" i="57"/>
  <c r="O13" i="57" s="1"/>
  <c r="AN13" i="57" s="1"/>
  <c r="B28" i="43" s="1"/>
  <c r="P13" i="57"/>
  <c r="Q13" i="57" s="1"/>
  <c r="AO13" i="57" s="1"/>
  <c r="R13" i="57"/>
  <c r="S13" i="57" s="1"/>
  <c r="AP13" i="57" s="1"/>
  <c r="T13" i="57"/>
  <c r="U13" i="57" s="1"/>
  <c r="AQ13" i="57" s="1"/>
  <c r="V13" i="57"/>
  <c r="W13" i="57" s="1"/>
  <c r="AR13" i="57" s="1"/>
  <c r="X13" i="57"/>
  <c r="Y13" i="57" s="1"/>
  <c r="Z13" i="57"/>
  <c r="AA13" i="57" s="1"/>
  <c r="AT13" i="57" s="1"/>
  <c r="AB13" i="57"/>
  <c r="AC13" i="57" s="1"/>
  <c r="AU13" i="57" s="1"/>
  <c r="AD13" i="57"/>
  <c r="AE13" i="57" s="1"/>
  <c r="AV13" i="57" s="1"/>
  <c r="AF13" i="57"/>
  <c r="AG13" i="57" s="1"/>
  <c r="AW13" i="57" s="1"/>
  <c r="N14" i="57"/>
  <c r="O14" i="57" s="1"/>
  <c r="AN14" i="57" s="1"/>
  <c r="B29" i="43" s="1"/>
  <c r="P14" i="57"/>
  <c r="Q14" i="57" s="1"/>
  <c r="R14" i="57"/>
  <c r="S14" i="57" s="1"/>
  <c r="AP14" i="57" s="1"/>
  <c r="T14" i="57"/>
  <c r="U14" i="57" s="1"/>
  <c r="V14" i="57"/>
  <c r="W14" i="57" s="1"/>
  <c r="X14" i="57"/>
  <c r="Y14" i="57" s="1"/>
  <c r="AS14" i="57" s="1"/>
  <c r="Z14" i="57"/>
  <c r="AA14" i="57" s="1"/>
  <c r="AT14" i="57" s="1"/>
  <c r="AB14" i="57"/>
  <c r="AC14" i="57" s="1"/>
  <c r="AU14" i="57" s="1"/>
  <c r="AD14" i="57"/>
  <c r="AE14" i="57" s="1"/>
  <c r="AV14" i="57" s="1"/>
  <c r="AF14" i="57"/>
  <c r="AG14" i="57" s="1"/>
  <c r="AW14" i="57" s="1"/>
  <c r="N15" i="57"/>
  <c r="O15" i="57" s="1"/>
  <c r="AN15" i="57" s="1"/>
  <c r="B30" i="43" s="1"/>
  <c r="P15" i="57"/>
  <c r="Q15" i="57" s="1"/>
  <c r="R15" i="57"/>
  <c r="S15" i="57" s="1"/>
  <c r="T15" i="57"/>
  <c r="U15" i="57" s="1"/>
  <c r="AQ15" i="57" s="1"/>
  <c r="V15" i="57"/>
  <c r="W15" i="57" s="1"/>
  <c r="X15" i="57"/>
  <c r="Y15" i="57" s="1"/>
  <c r="AS15" i="57" s="1"/>
  <c r="Z15" i="57"/>
  <c r="AA15" i="57" s="1"/>
  <c r="AB15" i="57"/>
  <c r="AC15" i="57" s="1"/>
  <c r="AU15" i="57" s="1"/>
  <c r="AD15" i="57"/>
  <c r="AE15" i="57" s="1"/>
  <c r="AV15" i="57" s="1"/>
  <c r="AF15" i="57"/>
  <c r="AG15" i="57" s="1"/>
  <c r="AW15" i="57" s="1"/>
  <c r="N16" i="57"/>
  <c r="O16" i="57" s="1"/>
  <c r="AN16" i="57" s="1"/>
  <c r="B31" i="43" s="1"/>
  <c r="P16" i="57"/>
  <c r="Q16" i="57" s="1"/>
  <c r="AO16" i="57" s="1"/>
  <c r="R16" i="57"/>
  <c r="S16" i="57" s="1"/>
  <c r="AP16" i="57" s="1"/>
  <c r="T16" i="57"/>
  <c r="U16" i="57" s="1"/>
  <c r="AQ16" i="57" s="1"/>
  <c r="V16" i="57"/>
  <c r="W16" i="57" s="1"/>
  <c r="AR16" i="57" s="1"/>
  <c r="X16" i="57"/>
  <c r="Y16" i="57" s="1"/>
  <c r="AS16" i="57" s="1"/>
  <c r="Z16" i="57"/>
  <c r="AA16" i="57" s="1"/>
  <c r="AT16" i="57" s="1"/>
  <c r="AB16" i="57"/>
  <c r="AC16" i="57" s="1"/>
  <c r="AU16" i="57" s="1"/>
  <c r="AD16" i="57"/>
  <c r="AE16" i="57" s="1"/>
  <c r="AV16" i="57" s="1"/>
  <c r="AF16" i="57"/>
  <c r="AG16" i="57" s="1"/>
  <c r="AW16" i="57" s="1"/>
  <c r="N17" i="57"/>
  <c r="P17" i="57"/>
  <c r="T20" i="57"/>
  <c r="V20" i="57"/>
  <c r="X20" i="57"/>
  <c r="Z20" i="57"/>
  <c r="AB20" i="57"/>
  <c r="AD20" i="57"/>
  <c r="AF20" i="57"/>
  <c r="N21" i="57"/>
  <c r="O21" i="57" s="1"/>
  <c r="AN21" i="57" s="1"/>
  <c r="B36" i="43" s="1"/>
  <c r="P21" i="57"/>
  <c r="Q21" i="57" s="1"/>
  <c r="R21" i="57"/>
  <c r="S21" i="57" s="1"/>
  <c r="AP21" i="57" s="1"/>
  <c r="T21" i="57"/>
  <c r="U21" i="57" s="1"/>
  <c r="V21" i="57"/>
  <c r="W21" i="57" s="1"/>
  <c r="X21" i="57"/>
  <c r="Y21" i="57" s="1"/>
  <c r="AS21" i="57" s="1"/>
  <c r="Z21" i="57"/>
  <c r="AA21" i="57" s="1"/>
  <c r="AB21" i="57"/>
  <c r="AC21" i="57" s="1"/>
  <c r="AD21" i="57"/>
  <c r="AE21" i="57" s="1"/>
  <c r="AV21" i="57" s="1"/>
  <c r="AF21" i="57"/>
  <c r="AG21" i="57" s="1"/>
  <c r="N22" i="57"/>
  <c r="O22" i="57" s="1"/>
  <c r="AN22" i="57" s="1"/>
  <c r="B37" i="43" s="1"/>
  <c r="P22" i="57"/>
  <c r="Q22" i="57" s="1"/>
  <c r="AO22" i="57" s="1"/>
  <c r="R22" i="57"/>
  <c r="S22" i="57" s="1"/>
  <c r="T22" i="57"/>
  <c r="U22" i="57" s="1"/>
  <c r="AQ22" i="57" s="1"/>
  <c r="V22" i="57"/>
  <c r="W22" i="57" s="1"/>
  <c r="AR22" i="57" s="1"/>
  <c r="X22" i="57"/>
  <c r="Y22" i="57" s="1"/>
  <c r="Z22" i="57"/>
  <c r="AA22" i="57" s="1"/>
  <c r="AT22" i="57" s="1"/>
  <c r="AB22" i="57"/>
  <c r="AC22" i="57" s="1"/>
  <c r="AD22" i="57"/>
  <c r="AE22" i="57" s="1"/>
  <c r="AV22" i="57" s="1"/>
  <c r="AF22" i="57"/>
  <c r="AG22" i="57" s="1"/>
  <c r="AW22" i="57" s="1"/>
  <c r="N23" i="57"/>
  <c r="O23" i="57" s="1"/>
  <c r="P23" i="57"/>
  <c r="Q23" i="57" s="1"/>
  <c r="AO23" i="57" s="1"/>
  <c r="R23" i="57"/>
  <c r="S23" i="57" s="1"/>
  <c r="AP23" i="57" s="1"/>
  <c r="T23" i="57"/>
  <c r="U23" i="57" s="1"/>
  <c r="AQ23" i="57" s="1"/>
  <c r="V23" i="57"/>
  <c r="W23" i="57" s="1"/>
  <c r="AR23" i="57" s="1"/>
  <c r="X23" i="57"/>
  <c r="Y23" i="57" s="1"/>
  <c r="Z23" i="57"/>
  <c r="AA23" i="57" s="1"/>
  <c r="AT23" i="57" s="1"/>
  <c r="AB23" i="57"/>
  <c r="AC23" i="57" s="1"/>
  <c r="AU23" i="57" s="1"/>
  <c r="AD23" i="57"/>
  <c r="AE23" i="57" s="1"/>
  <c r="AV23" i="57" s="1"/>
  <c r="AF23" i="57"/>
  <c r="AG23" i="57" s="1"/>
  <c r="AW23" i="57" s="1"/>
  <c r="N24" i="57"/>
  <c r="O24" i="57" s="1"/>
  <c r="AN24" i="57" s="1"/>
  <c r="B39" i="43" s="1"/>
  <c r="P24" i="57"/>
  <c r="Q24" i="57" s="1"/>
  <c r="AO24" i="57" s="1"/>
  <c r="R24" i="57"/>
  <c r="S24" i="57" s="1"/>
  <c r="AP24" i="57" s="1"/>
  <c r="T24" i="57"/>
  <c r="U24" i="57" s="1"/>
  <c r="V24" i="57"/>
  <c r="W24" i="57" s="1"/>
  <c r="X24" i="57"/>
  <c r="Y24" i="57" s="1"/>
  <c r="AS24" i="57" s="1"/>
  <c r="Z24" i="57"/>
  <c r="AA24" i="57" s="1"/>
  <c r="AB24" i="57"/>
  <c r="AC24" i="57" s="1"/>
  <c r="AU24" i="57" s="1"/>
  <c r="AD24" i="57"/>
  <c r="AE24" i="57" s="1"/>
  <c r="AV24" i="57" s="1"/>
  <c r="AF24" i="57"/>
  <c r="AG24" i="57" s="1"/>
  <c r="AW24" i="57" s="1"/>
  <c r="N25" i="57"/>
  <c r="O25" i="57" s="1"/>
  <c r="AN25" i="57" s="1"/>
  <c r="B40" i="43" s="1"/>
  <c r="P25" i="57"/>
  <c r="Q25" i="57" s="1"/>
  <c r="AO25" i="57" s="1"/>
  <c r="R25" i="57"/>
  <c r="S25" i="57" s="1"/>
  <c r="AP25" i="57" s="1"/>
  <c r="T25" i="57"/>
  <c r="U25" i="57" s="1"/>
  <c r="AQ25" i="57" s="1"/>
  <c r="V25" i="57"/>
  <c r="W25" i="57" s="1"/>
  <c r="X25" i="57"/>
  <c r="Y25" i="57" s="1"/>
  <c r="AS25" i="57" s="1"/>
  <c r="Z25" i="57"/>
  <c r="AA25" i="57" s="1"/>
  <c r="AT25" i="57" s="1"/>
  <c r="AB25" i="57"/>
  <c r="AC25" i="57" s="1"/>
  <c r="AU25" i="57" s="1"/>
  <c r="AD25" i="57"/>
  <c r="AE25" i="57" s="1"/>
  <c r="AV25" i="57" s="1"/>
  <c r="AF25" i="57"/>
  <c r="AG25" i="57" s="1"/>
  <c r="N26" i="57"/>
  <c r="O26" i="57" s="1"/>
  <c r="AN26" i="57" s="1"/>
  <c r="B41" i="43" s="1"/>
  <c r="P26" i="57"/>
  <c r="Q26" i="57" s="1"/>
  <c r="AO26" i="57" s="1"/>
  <c r="R26" i="57"/>
  <c r="S26" i="57" s="1"/>
  <c r="T26" i="57"/>
  <c r="U26" i="57" s="1"/>
  <c r="AQ26" i="57" s="1"/>
  <c r="V26" i="57"/>
  <c r="W26" i="57" s="1"/>
  <c r="AR26" i="57" s="1"/>
  <c r="X26" i="57"/>
  <c r="Y26" i="57" s="1"/>
  <c r="AS26" i="57" s="1"/>
  <c r="Z26" i="57"/>
  <c r="AA26" i="57" s="1"/>
  <c r="AT26" i="57" s="1"/>
  <c r="AB26" i="57"/>
  <c r="AC26" i="57" s="1"/>
  <c r="AU26" i="57" s="1"/>
  <c r="AD26" i="57"/>
  <c r="AE26" i="57" s="1"/>
  <c r="AV26" i="57" s="1"/>
  <c r="AF26" i="57"/>
  <c r="AG26" i="57" s="1"/>
  <c r="AW26" i="57" s="1"/>
  <c r="N27" i="57"/>
  <c r="O27" i="57" s="1"/>
  <c r="AN27" i="57" s="1"/>
  <c r="B42" i="43" s="1"/>
  <c r="P27" i="57"/>
  <c r="Q27" i="57" s="1"/>
  <c r="AO27" i="57" s="1"/>
  <c r="R27" i="57"/>
  <c r="S27" i="57" s="1"/>
  <c r="AP27" i="57" s="1"/>
  <c r="T27" i="57"/>
  <c r="U27" i="57" s="1"/>
  <c r="AQ27" i="57" s="1"/>
  <c r="V27" i="57"/>
  <c r="W27" i="57" s="1"/>
  <c r="AR27" i="57" s="1"/>
  <c r="X27" i="57"/>
  <c r="Y27" i="57" s="1"/>
  <c r="AS27" i="57" s="1"/>
  <c r="Z27" i="57"/>
  <c r="AA27" i="57" s="1"/>
  <c r="AT27" i="57" s="1"/>
  <c r="AB27" i="57"/>
  <c r="AC27" i="57" s="1"/>
  <c r="AU27" i="57" s="1"/>
  <c r="AD27" i="57"/>
  <c r="AE27" i="57" s="1"/>
  <c r="AF27" i="57"/>
  <c r="AG27" i="57" s="1"/>
  <c r="AW27" i="57" s="1"/>
  <c r="N28" i="57"/>
  <c r="O28" i="57" s="1"/>
  <c r="P28" i="57"/>
  <c r="Q28" i="57" s="1"/>
  <c r="AO28" i="57" s="1"/>
  <c r="R28" i="57"/>
  <c r="S28" i="57" s="1"/>
  <c r="AP28" i="57" s="1"/>
  <c r="T28" i="57"/>
  <c r="U28" i="57" s="1"/>
  <c r="AQ28" i="57" s="1"/>
  <c r="V28" i="57"/>
  <c r="W28" i="57" s="1"/>
  <c r="AR28" i="57" s="1"/>
  <c r="X28" i="57"/>
  <c r="Y28" i="57" s="1"/>
  <c r="AS28" i="57" s="1"/>
  <c r="Z28" i="57"/>
  <c r="AA28" i="57" s="1"/>
  <c r="AT28" i="57" s="1"/>
  <c r="AB28" i="57"/>
  <c r="AC28" i="57" s="1"/>
  <c r="AU28" i="57" s="1"/>
  <c r="AD28" i="57"/>
  <c r="AE28" i="57" s="1"/>
  <c r="AV28" i="57" s="1"/>
  <c r="AF28" i="57"/>
  <c r="AG28" i="57" s="1"/>
  <c r="AW28" i="57" s="1"/>
  <c r="N29" i="57"/>
  <c r="O29" i="57" s="1"/>
  <c r="AN29" i="57" s="1"/>
  <c r="B44" i="43" s="1"/>
  <c r="P29" i="57"/>
  <c r="Q29" i="57" s="1"/>
  <c r="AO29" i="57" s="1"/>
  <c r="R29" i="57"/>
  <c r="S29" i="57" s="1"/>
  <c r="AP29" i="57" s="1"/>
  <c r="T29" i="57"/>
  <c r="U29" i="57" s="1"/>
  <c r="AQ29" i="57" s="1"/>
  <c r="V29" i="57"/>
  <c r="W29" i="57" s="1"/>
  <c r="AR29" i="57" s="1"/>
  <c r="X29" i="57"/>
  <c r="Y29" i="57" s="1"/>
  <c r="AS29" i="57" s="1"/>
  <c r="Z29" i="57"/>
  <c r="AA29" i="57" s="1"/>
  <c r="AT29" i="57" s="1"/>
  <c r="AB29" i="57"/>
  <c r="AC29" i="57" s="1"/>
  <c r="AU29" i="57" s="1"/>
  <c r="AD29" i="57"/>
  <c r="AE29" i="57" s="1"/>
  <c r="AV29" i="57" s="1"/>
  <c r="AF29" i="57"/>
  <c r="AG29" i="57" s="1"/>
  <c r="N30" i="57"/>
  <c r="O30" i="57" s="1"/>
  <c r="AN30" i="57" s="1"/>
  <c r="B45" i="43" s="1"/>
  <c r="P30" i="57"/>
  <c r="Q30" i="57" s="1"/>
  <c r="AO30" i="57" s="1"/>
  <c r="R30" i="57"/>
  <c r="S30" i="57" s="1"/>
  <c r="T30" i="57"/>
  <c r="U30" i="57" s="1"/>
  <c r="AQ30" i="57" s="1"/>
  <c r="V30" i="57"/>
  <c r="W30" i="57" s="1"/>
  <c r="AR30" i="57" s="1"/>
  <c r="X30" i="57"/>
  <c r="Y30" i="57" s="1"/>
  <c r="AS30" i="57" s="1"/>
  <c r="Z30" i="57"/>
  <c r="AA30" i="57" s="1"/>
  <c r="AT30" i="57" s="1"/>
  <c r="AB30" i="57"/>
  <c r="AC30" i="57" s="1"/>
  <c r="AD30" i="57"/>
  <c r="AE30" i="57" s="1"/>
  <c r="AV30" i="57" s="1"/>
  <c r="AF30" i="57"/>
  <c r="AG30" i="57" s="1"/>
  <c r="AW30" i="57" s="1"/>
  <c r="N31" i="57"/>
  <c r="O31" i="57" s="1"/>
  <c r="AN31" i="57" s="1"/>
  <c r="B46" i="43" s="1"/>
  <c r="P31" i="57"/>
  <c r="Q31" i="57" s="1"/>
  <c r="AO31" i="57" s="1"/>
  <c r="R31" i="57"/>
  <c r="S31" i="57" s="1"/>
  <c r="T31" i="57"/>
  <c r="U31" i="57" s="1"/>
  <c r="AQ31" i="57" s="1"/>
  <c r="V31" i="57"/>
  <c r="W31" i="57" s="1"/>
  <c r="AR31" i="57" s="1"/>
  <c r="X31" i="57"/>
  <c r="Y31" i="57" s="1"/>
  <c r="AS31" i="57" s="1"/>
  <c r="Z31" i="57"/>
  <c r="AA31" i="57" s="1"/>
  <c r="AT31" i="57" s="1"/>
  <c r="AB31" i="57"/>
  <c r="AC31" i="57" s="1"/>
  <c r="AU31" i="57" s="1"/>
  <c r="AD31" i="57"/>
  <c r="AE31" i="57" s="1"/>
  <c r="AV31" i="57" s="1"/>
  <c r="AF31" i="57"/>
  <c r="AG31" i="57" s="1"/>
  <c r="AW31" i="57" s="1"/>
  <c r="N32" i="57"/>
  <c r="O32" i="57" s="1"/>
  <c r="AN32" i="57" s="1"/>
  <c r="B47" i="43" s="1"/>
  <c r="P32" i="57"/>
  <c r="Q32" i="57" s="1"/>
  <c r="AO32" i="57" s="1"/>
  <c r="R32" i="57"/>
  <c r="S32" i="57" s="1"/>
  <c r="AP32" i="57" s="1"/>
  <c r="T32" i="57"/>
  <c r="U32" i="57" s="1"/>
  <c r="AQ32" i="57" s="1"/>
  <c r="V32" i="57"/>
  <c r="W32" i="57" s="1"/>
  <c r="AR32" i="57" s="1"/>
  <c r="X32" i="57"/>
  <c r="Y32" i="57" s="1"/>
  <c r="AS32" i="57" s="1"/>
  <c r="Z32" i="57"/>
  <c r="AA32" i="57" s="1"/>
  <c r="AT32" i="57" s="1"/>
  <c r="AB32" i="57"/>
  <c r="AC32" i="57" s="1"/>
  <c r="AU32" i="57" s="1"/>
  <c r="AD32" i="57"/>
  <c r="AE32" i="57" s="1"/>
  <c r="AV32" i="57" s="1"/>
  <c r="AF32" i="57"/>
  <c r="AG32" i="57" s="1"/>
  <c r="AW32" i="57" s="1"/>
  <c r="N33" i="57"/>
  <c r="O33" i="57" s="1"/>
  <c r="AN33" i="57" s="1"/>
  <c r="B48" i="43" s="1"/>
  <c r="P33" i="57"/>
  <c r="Q33" i="57" s="1"/>
  <c r="AO33" i="57" s="1"/>
  <c r="R33" i="57"/>
  <c r="S33" i="57" s="1"/>
  <c r="AP33" i="57" s="1"/>
  <c r="T33" i="57"/>
  <c r="U33" i="57" s="1"/>
  <c r="AQ33" i="57" s="1"/>
  <c r="V33" i="57"/>
  <c r="W33" i="57"/>
  <c r="AR33" i="57" s="1"/>
  <c r="X33" i="57"/>
  <c r="Y33" i="57" s="1"/>
  <c r="AS33" i="57" s="1"/>
  <c r="Z33" i="57"/>
  <c r="AA33" i="57" s="1"/>
  <c r="AT33" i="57" s="1"/>
  <c r="AB33" i="57"/>
  <c r="AC33" i="57" s="1"/>
  <c r="AU33" i="57" s="1"/>
  <c r="AD33" i="57"/>
  <c r="AE33" i="57" s="1"/>
  <c r="AV33" i="57" s="1"/>
  <c r="AF33" i="57"/>
  <c r="AG33" i="57" s="1"/>
  <c r="AW33" i="57" s="1"/>
  <c r="N34" i="57"/>
  <c r="AB34" i="57"/>
  <c r="T37" i="57"/>
  <c r="V37" i="57"/>
  <c r="X37" i="57"/>
  <c r="Z37" i="57"/>
  <c r="AB37" i="57"/>
  <c r="AD37" i="57"/>
  <c r="AF37" i="57"/>
  <c r="N38" i="57"/>
  <c r="O38" i="57" s="1"/>
  <c r="P38" i="57"/>
  <c r="Q38" i="57" s="1"/>
  <c r="R38" i="57"/>
  <c r="S38" i="57" s="1"/>
  <c r="T38" i="57"/>
  <c r="U38" i="57" s="1"/>
  <c r="V38" i="57"/>
  <c r="W38" i="57" s="1"/>
  <c r="X38" i="57"/>
  <c r="Y38" i="57" s="1"/>
  <c r="Z38" i="57"/>
  <c r="AA38" i="57" s="1"/>
  <c r="AB38" i="57"/>
  <c r="AC38" i="57" s="1"/>
  <c r="AU38" i="57" s="1"/>
  <c r="AD38" i="57"/>
  <c r="AE38" i="57" s="1"/>
  <c r="AF38" i="57"/>
  <c r="AG38" i="57" s="1"/>
  <c r="N39" i="57"/>
  <c r="O39" i="57" s="1"/>
  <c r="AN39" i="57" s="1"/>
  <c r="B54" i="43" s="1"/>
  <c r="P39" i="57"/>
  <c r="Q39" i="57" s="1"/>
  <c r="AO39" i="57" s="1"/>
  <c r="R39" i="57"/>
  <c r="S39" i="57" s="1"/>
  <c r="T39" i="57"/>
  <c r="U39" i="57" s="1"/>
  <c r="AQ39" i="57" s="1"/>
  <c r="V39" i="57"/>
  <c r="W39" i="57" s="1"/>
  <c r="AR39" i="57" s="1"/>
  <c r="X39" i="57"/>
  <c r="Y39" i="57" s="1"/>
  <c r="AS39" i="57" s="1"/>
  <c r="Z39" i="57"/>
  <c r="AA39" i="57" s="1"/>
  <c r="AT39" i="57" s="1"/>
  <c r="AB39" i="57"/>
  <c r="AC39" i="57" s="1"/>
  <c r="AU39" i="57" s="1"/>
  <c r="AD39" i="57"/>
  <c r="AE39" i="57" s="1"/>
  <c r="AV39" i="57" s="1"/>
  <c r="AF39" i="57"/>
  <c r="AG39" i="57" s="1"/>
  <c r="AW39" i="57" s="1"/>
  <c r="N40" i="57"/>
  <c r="O40" i="57" s="1"/>
  <c r="AN40" i="57" s="1"/>
  <c r="B55" i="43" s="1"/>
  <c r="P40" i="57"/>
  <c r="Q40" i="57" s="1"/>
  <c r="AO40" i="57" s="1"/>
  <c r="R40" i="57"/>
  <c r="S40" i="57" s="1"/>
  <c r="AP40" i="57" s="1"/>
  <c r="T40" i="57"/>
  <c r="U40" i="57" s="1"/>
  <c r="AQ40" i="57" s="1"/>
  <c r="V40" i="57"/>
  <c r="W40" i="57" s="1"/>
  <c r="AR40" i="57" s="1"/>
  <c r="X40" i="57"/>
  <c r="Y40" i="57" s="1"/>
  <c r="AS40" i="57" s="1"/>
  <c r="Z40" i="57"/>
  <c r="AA40" i="57" s="1"/>
  <c r="AT40" i="57" s="1"/>
  <c r="AB40" i="57"/>
  <c r="AC40" i="57" s="1"/>
  <c r="AU40" i="57" s="1"/>
  <c r="AD40" i="57"/>
  <c r="AE40" i="57" s="1"/>
  <c r="AV40" i="57" s="1"/>
  <c r="AF40" i="57"/>
  <c r="AG40" i="57" s="1"/>
  <c r="AW40" i="57" s="1"/>
  <c r="N41" i="57"/>
  <c r="O41" i="57" s="1"/>
  <c r="AN41" i="57" s="1"/>
  <c r="B56" i="43" s="1"/>
  <c r="P41" i="57"/>
  <c r="Q41" i="57" s="1"/>
  <c r="AO41" i="57" s="1"/>
  <c r="R41" i="57"/>
  <c r="S41" i="57" s="1"/>
  <c r="AP41" i="57" s="1"/>
  <c r="T41" i="57"/>
  <c r="U41" i="57" s="1"/>
  <c r="AQ41" i="57" s="1"/>
  <c r="V41" i="57"/>
  <c r="W41" i="57" s="1"/>
  <c r="AR41" i="57" s="1"/>
  <c r="X41" i="57"/>
  <c r="Y41" i="57" s="1"/>
  <c r="AS41" i="57" s="1"/>
  <c r="Z41" i="57"/>
  <c r="AA41" i="57" s="1"/>
  <c r="AB41" i="57"/>
  <c r="AC41" i="57" s="1"/>
  <c r="AU41" i="57" s="1"/>
  <c r="AD41" i="57"/>
  <c r="AE41" i="57" s="1"/>
  <c r="AV41" i="57" s="1"/>
  <c r="AF41" i="57"/>
  <c r="AG41" i="57" s="1"/>
  <c r="AW41" i="57" s="1"/>
  <c r="N42" i="57"/>
  <c r="O42" i="57" s="1"/>
  <c r="AN42" i="57" s="1"/>
  <c r="B57" i="43" s="1"/>
  <c r="P42" i="57"/>
  <c r="Q42" i="57" s="1"/>
  <c r="AO42" i="57" s="1"/>
  <c r="R42" i="57"/>
  <c r="S42" i="57" s="1"/>
  <c r="AP42" i="57" s="1"/>
  <c r="T42" i="57"/>
  <c r="U42" i="57" s="1"/>
  <c r="V42" i="57"/>
  <c r="W42" i="57" s="1"/>
  <c r="X42" i="57"/>
  <c r="Y42" i="57" s="1"/>
  <c r="AS42" i="57" s="1"/>
  <c r="Z42" i="57"/>
  <c r="AA42" i="57" s="1"/>
  <c r="AB42" i="57"/>
  <c r="AC42" i="57" s="1"/>
  <c r="AU42" i="57" s="1"/>
  <c r="AD42" i="57"/>
  <c r="AE42" i="57" s="1"/>
  <c r="AF42" i="57"/>
  <c r="AG42" i="57" s="1"/>
  <c r="AW42" i="57" s="1"/>
  <c r="N43" i="57"/>
  <c r="O43" i="57" s="1"/>
  <c r="AN43" i="57" s="1"/>
  <c r="B58" i="43" s="1"/>
  <c r="P43" i="57"/>
  <c r="Q43" i="57" s="1"/>
  <c r="AO43" i="57" s="1"/>
  <c r="R43" i="57"/>
  <c r="S43" i="57" s="1"/>
  <c r="AP43" i="57" s="1"/>
  <c r="T43" i="57"/>
  <c r="U43" i="57" s="1"/>
  <c r="AQ43" i="57" s="1"/>
  <c r="V43" i="57"/>
  <c r="W43" i="57" s="1"/>
  <c r="AR43" i="57" s="1"/>
  <c r="X43" i="57"/>
  <c r="Y43" i="57" s="1"/>
  <c r="AS43" i="57" s="1"/>
  <c r="Z43" i="57"/>
  <c r="AA43" i="57" s="1"/>
  <c r="AT43" i="57" s="1"/>
  <c r="AB43" i="57"/>
  <c r="AC43" i="57" s="1"/>
  <c r="AU43" i="57" s="1"/>
  <c r="AD43" i="57"/>
  <c r="AE43" i="57" s="1"/>
  <c r="AV43" i="57" s="1"/>
  <c r="AF43" i="57"/>
  <c r="AG43" i="57" s="1"/>
  <c r="AW43" i="57" s="1"/>
  <c r="N44" i="57"/>
  <c r="O44" i="57" s="1"/>
  <c r="P44" i="57"/>
  <c r="Q44" i="57" s="1"/>
  <c r="AO44" i="57" s="1"/>
  <c r="R44" i="57"/>
  <c r="S44" i="57" s="1"/>
  <c r="AP44" i="57" s="1"/>
  <c r="T44" i="57"/>
  <c r="U44" i="57" s="1"/>
  <c r="AQ44" i="57" s="1"/>
  <c r="V44" i="57"/>
  <c r="W44" i="57" s="1"/>
  <c r="AR44" i="57" s="1"/>
  <c r="X44" i="57"/>
  <c r="Y44" i="57" s="1"/>
  <c r="AS44" i="57" s="1"/>
  <c r="Z44" i="57"/>
  <c r="AA44" i="57" s="1"/>
  <c r="AT44" i="57" s="1"/>
  <c r="AB44" i="57"/>
  <c r="AC44" i="57" s="1"/>
  <c r="AU44" i="57" s="1"/>
  <c r="AD44" i="57"/>
  <c r="AE44" i="57" s="1"/>
  <c r="AV44" i="57" s="1"/>
  <c r="AF44" i="57"/>
  <c r="AG44" i="57" s="1"/>
  <c r="AW44" i="57" s="1"/>
  <c r="N45" i="57"/>
  <c r="O45" i="57" s="1"/>
  <c r="P45" i="57"/>
  <c r="Q45" i="57" s="1"/>
  <c r="AO45" i="57" s="1"/>
  <c r="R45" i="57"/>
  <c r="S45" i="57" s="1"/>
  <c r="AP45" i="57" s="1"/>
  <c r="T45" i="57"/>
  <c r="U45" i="57" s="1"/>
  <c r="AQ45" i="57" s="1"/>
  <c r="V45" i="57"/>
  <c r="W45" i="57" s="1"/>
  <c r="AR45" i="57" s="1"/>
  <c r="X45" i="57"/>
  <c r="Y45" i="57" s="1"/>
  <c r="AS45" i="57" s="1"/>
  <c r="Z45" i="57"/>
  <c r="AA45" i="57" s="1"/>
  <c r="AT45" i="57" s="1"/>
  <c r="AB45" i="57"/>
  <c r="AC45" i="57" s="1"/>
  <c r="AU45" i="57" s="1"/>
  <c r="AD45" i="57"/>
  <c r="AE45" i="57" s="1"/>
  <c r="AV45" i="57" s="1"/>
  <c r="AF45" i="57"/>
  <c r="AG45" i="57" s="1"/>
  <c r="AW45" i="57" s="1"/>
  <c r="N46" i="57"/>
  <c r="O46" i="57" s="1"/>
  <c r="AN46" i="57" s="1"/>
  <c r="B61" i="43" s="1"/>
  <c r="P46" i="57"/>
  <c r="Q46" i="57" s="1"/>
  <c r="AO46" i="57" s="1"/>
  <c r="R46" i="57"/>
  <c r="S46" i="57" s="1"/>
  <c r="AP46" i="57" s="1"/>
  <c r="T46" i="57"/>
  <c r="U46" i="57" s="1"/>
  <c r="AQ46" i="57" s="1"/>
  <c r="V46" i="57"/>
  <c r="W46" i="57" s="1"/>
  <c r="AR46" i="57" s="1"/>
  <c r="X46" i="57"/>
  <c r="Y46" i="57" s="1"/>
  <c r="AS46" i="57" s="1"/>
  <c r="Z46" i="57"/>
  <c r="AA46" i="57" s="1"/>
  <c r="AT46" i="57" s="1"/>
  <c r="AB46" i="57"/>
  <c r="AC46" i="57" s="1"/>
  <c r="AU46" i="57" s="1"/>
  <c r="AD46" i="57"/>
  <c r="AE46" i="57" s="1"/>
  <c r="AV46" i="57" s="1"/>
  <c r="AF46" i="57"/>
  <c r="AG46" i="57" s="1"/>
  <c r="AW46" i="57" s="1"/>
  <c r="N47" i="57"/>
  <c r="O47" i="57" s="1"/>
  <c r="AN47" i="57" s="1"/>
  <c r="B62" i="43" s="1"/>
  <c r="P47" i="57"/>
  <c r="Q47" i="57" s="1"/>
  <c r="AO47" i="57" s="1"/>
  <c r="R47" i="57"/>
  <c r="S47" i="57" s="1"/>
  <c r="AP47" i="57" s="1"/>
  <c r="T47" i="57"/>
  <c r="U47" i="57" s="1"/>
  <c r="AQ47" i="57" s="1"/>
  <c r="V47" i="57"/>
  <c r="W47" i="57" s="1"/>
  <c r="AR47" i="57" s="1"/>
  <c r="X47" i="57"/>
  <c r="Y47" i="57" s="1"/>
  <c r="AS47" i="57" s="1"/>
  <c r="Z47" i="57"/>
  <c r="AA47" i="57" s="1"/>
  <c r="AT47" i="57" s="1"/>
  <c r="AB47" i="57"/>
  <c r="AC47" i="57" s="1"/>
  <c r="AU47" i="57" s="1"/>
  <c r="AD47" i="57"/>
  <c r="AE47" i="57" s="1"/>
  <c r="AV47" i="57" s="1"/>
  <c r="AF47" i="57"/>
  <c r="AG47" i="57" s="1"/>
  <c r="AW47" i="57" s="1"/>
  <c r="N48" i="57"/>
  <c r="O48" i="57" s="1"/>
  <c r="AN48" i="57" s="1"/>
  <c r="B63" i="43" s="1"/>
  <c r="P48" i="57"/>
  <c r="Q48" i="57" s="1"/>
  <c r="AO48" i="57" s="1"/>
  <c r="R48" i="57"/>
  <c r="S48" i="57" s="1"/>
  <c r="AP48" i="57" s="1"/>
  <c r="T48" i="57"/>
  <c r="U48" i="57" s="1"/>
  <c r="V48" i="57"/>
  <c r="W48" i="57" s="1"/>
  <c r="AR48" i="57" s="1"/>
  <c r="X48" i="57"/>
  <c r="Y48" i="57" s="1"/>
  <c r="AS48" i="57" s="1"/>
  <c r="Z48" i="57"/>
  <c r="AA48" i="57" s="1"/>
  <c r="AT48" i="57" s="1"/>
  <c r="AB48" i="57"/>
  <c r="AC48" i="57" s="1"/>
  <c r="AU48" i="57" s="1"/>
  <c r="AD48" i="57"/>
  <c r="AE48" i="57" s="1"/>
  <c r="AV48" i="57" s="1"/>
  <c r="AF48" i="57"/>
  <c r="AG48" i="57" s="1"/>
  <c r="AW48" i="57" s="1"/>
  <c r="N49" i="57"/>
  <c r="O49" i="57" s="1"/>
  <c r="AN49" i="57" s="1"/>
  <c r="B64" i="43" s="1"/>
  <c r="P49" i="57"/>
  <c r="Q49" i="57" s="1"/>
  <c r="AO49" i="57" s="1"/>
  <c r="R49" i="57"/>
  <c r="S49" i="57" s="1"/>
  <c r="AP49" i="57" s="1"/>
  <c r="T49" i="57"/>
  <c r="U49" i="57" s="1"/>
  <c r="V49" i="57"/>
  <c r="W49" i="57" s="1"/>
  <c r="AR49" i="57" s="1"/>
  <c r="X49" i="57"/>
  <c r="Y49" i="57" s="1"/>
  <c r="AS49" i="57" s="1"/>
  <c r="Z49" i="57"/>
  <c r="AA49" i="57" s="1"/>
  <c r="AT49" i="57" s="1"/>
  <c r="AB49" i="57"/>
  <c r="AC49" i="57" s="1"/>
  <c r="AD49" i="57"/>
  <c r="AE49" i="57" s="1"/>
  <c r="AV49" i="57" s="1"/>
  <c r="AF49" i="57"/>
  <c r="AG49" i="57" s="1"/>
  <c r="AW49" i="57" s="1"/>
  <c r="N50" i="57"/>
  <c r="O50" i="57" s="1"/>
  <c r="AN50" i="57" s="1"/>
  <c r="B65" i="43" s="1"/>
  <c r="P50" i="57"/>
  <c r="Q50" i="57" s="1"/>
  <c r="AO50" i="57" s="1"/>
  <c r="R50" i="57"/>
  <c r="S50" i="57" s="1"/>
  <c r="AP50" i="57" s="1"/>
  <c r="T50" i="57"/>
  <c r="U50" i="57" s="1"/>
  <c r="AQ50" i="57" s="1"/>
  <c r="V50" i="57"/>
  <c r="W50" i="57" s="1"/>
  <c r="AR50" i="57" s="1"/>
  <c r="X50" i="57"/>
  <c r="Y50" i="57" s="1"/>
  <c r="AS50" i="57" s="1"/>
  <c r="Z50" i="57"/>
  <c r="AA50" i="57" s="1"/>
  <c r="AT50" i="57" s="1"/>
  <c r="AB50" i="57"/>
  <c r="AC50" i="57" s="1"/>
  <c r="AU50" i="57" s="1"/>
  <c r="AD50" i="57"/>
  <c r="AE50" i="57" s="1"/>
  <c r="AV50" i="57" s="1"/>
  <c r="AF50" i="57"/>
  <c r="AG50" i="57" s="1"/>
  <c r="AW50" i="57" s="1"/>
  <c r="N51" i="57"/>
  <c r="AN44" i="57"/>
  <c r="B59" i="43" s="1"/>
  <c r="AW11" i="57"/>
  <c r="AT9" i="57"/>
  <c r="B39" i="57"/>
  <c r="B40" i="57"/>
  <c r="B41" i="57"/>
  <c r="B42" i="57"/>
  <c r="B43" i="57"/>
  <c r="B44" i="57"/>
  <c r="B45" i="57"/>
  <c r="B46" i="57"/>
  <c r="B47" i="57"/>
  <c r="B48" i="57"/>
  <c r="B49" i="57"/>
  <c r="B50" i="57"/>
  <c r="B38" i="57"/>
  <c r="B22" i="57"/>
  <c r="B23" i="57"/>
  <c r="B24" i="57"/>
  <c r="B25" i="57"/>
  <c r="B26" i="57"/>
  <c r="B27" i="57"/>
  <c r="B28" i="57"/>
  <c r="B29" i="57"/>
  <c r="B30" i="57"/>
  <c r="B31" i="57"/>
  <c r="B32" i="57"/>
  <c r="B33" i="57"/>
  <c r="B21" i="57"/>
  <c r="B5" i="57"/>
  <c r="B6" i="57"/>
  <c r="B7" i="57"/>
  <c r="B8" i="57"/>
  <c r="B9" i="57"/>
  <c r="B10" i="57"/>
  <c r="B11" i="57"/>
  <c r="B12" i="57"/>
  <c r="B13" i="57"/>
  <c r="B14" i="57"/>
  <c r="B15" i="57"/>
  <c r="B16" i="57"/>
  <c r="B4" i="57"/>
  <c r="AM51" i="57"/>
  <c r="L51" i="57"/>
  <c r="K51" i="57"/>
  <c r="J51" i="57"/>
  <c r="I51" i="57"/>
  <c r="H51" i="57"/>
  <c r="G51" i="57"/>
  <c r="F51" i="57"/>
  <c r="E51" i="57"/>
  <c r="D51" i="57"/>
  <c r="C51" i="57"/>
  <c r="AM50" i="57"/>
  <c r="AM49" i="57"/>
  <c r="AM48" i="57"/>
  <c r="AQ48" i="57"/>
  <c r="AM47" i="57"/>
  <c r="AM46" i="57"/>
  <c r="AM45" i="57"/>
  <c r="AM44" i="57"/>
  <c r="AM43" i="57"/>
  <c r="AM42" i="57"/>
  <c r="AQ42" i="57"/>
  <c r="AM41" i="57"/>
  <c r="AT41" i="57"/>
  <c r="AM40" i="57"/>
  <c r="AM39" i="57"/>
  <c r="AP39" i="57"/>
  <c r="AM38" i="57"/>
  <c r="AM34" i="57"/>
  <c r="L34" i="57"/>
  <c r="K34" i="57"/>
  <c r="J34" i="57"/>
  <c r="I34" i="57"/>
  <c r="H34" i="57"/>
  <c r="G34" i="57"/>
  <c r="F34" i="57"/>
  <c r="E34" i="57"/>
  <c r="D34" i="57"/>
  <c r="C34" i="57"/>
  <c r="AM33" i="57"/>
  <c r="AM32" i="57"/>
  <c r="AM31" i="57"/>
  <c r="AP31" i="57"/>
  <c r="AM30" i="57"/>
  <c r="AU30" i="57"/>
  <c r="AP30" i="57"/>
  <c r="AM29" i="57"/>
  <c r="AW29" i="57"/>
  <c r="AM28" i="57"/>
  <c r="AM27" i="57"/>
  <c r="AV27" i="57"/>
  <c r="AM26" i="57"/>
  <c r="AP26" i="57"/>
  <c r="AM25" i="57"/>
  <c r="AW25" i="57"/>
  <c r="AR25" i="57"/>
  <c r="AM24" i="57"/>
  <c r="AT24" i="57"/>
  <c r="AR24" i="57"/>
  <c r="AQ24" i="57"/>
  <c r="AM23" i="57"/>
  <c r="AS23" i="57"/>
  <c r="AN23" i="57"/>
  <c r="B38" i="43" s="1"/>
  <c r="AM22" i="57"/>
  <c r="AU22" i="57"/>
  <c r="AS22" i="57"/>
  <c r="AM21" i="57"/>
  <c r="AM17" i="57"/>
  <c r="L17" i="57"/>
  <c r="K17" i="57"/>
  <c r="J17" i="57"/>
  <c r="I17" i="57"/>
  <c r="H17" i="57"/>
  <c r="G17" i="57"/>
  <c r="F17" i="57"/>
  <c r="E17" i="57"/>
  <c r="D17" i="57"/>
  <c r="C17" i="57"/>
  <c r="AM16" i="57"/>
  <c r="AM15" i="57"/>
  <c r="AT15" i="57"/>
  <c r="AR15" i="57"/>
  <c r="AP15" i="57"/>
  <c r="AO15" i="57"/>
  <c r="AM14" i="57"/>
  <c r="AQ14" i="57"/>
  <c r="AO14" i="57"/>
  <c r="AM13" i="57"/>
  <c r="AS13" i="57"/>
  <c r="AM12" i="57"/>
  <c r="AU12" i="57"/>
  <c r="AM11" i="57"/>
  <c r="AP11" i="57"/>
  <c r="AN11" i="57"/>
  <c r="B26" i="43" s="1"/>
  <c r="AM10" i="57"/>
  <c r="AN10" i="57"/>
  <c r="B25" i="43" s="1"/>
  <c r="AM9" i="57"/>
  <c r="AS9" i="57"/>
  <c r="AM8" i="57"/>
  <c r="AR8" i="57"/>
  <c r="AN8" i="57"/>
  <c r="B23" i="43" s="1"/>
  <c r="AM7" i="57"/>
  <c r="AW7" i="57"/>
  <c r="AT7" i="57"/>
  <c r="AP7" i="57"/>
  <c r="AM6" i="57"/>
  <c r="AN6" i="57"/>
  <c r="B21" i="43" s="1"/>
  <c r="AM5" i="57"/>
  <c r="AT5" i="57"/>
  <c r="AP5" i="57"/>
  <c r="AM4" i="57"/>
  <c r="B39" i="47"/>
  <c r="B40" i="47"/>
  <c r="B41" i="47"/>
  <c r="B42" i="47"/>
  <c r="B43" i="47"/>
  <c r="B44" i="47"/>
  <c r="B45" i="47"/>
  <c r="B46" i="47"/>
  <c r="B47" i="47"/>
  <c r="B48" i="47"/>
  <c r="B49" i="47"/>
  <c r="B50" i="47"/>
  <c r="B38" i="47"/>
  <c r="B22" i="47"/>
  <c r="B23" i="47"/>
  <c r="B24" i="47"/>
  <c r="B25" i="47"/>
  <c r="B26" i="47"/>
  <c r="B27" i="47"/>
  <c r="B28" i="47"/>
  <c r="B29" i="47"/>
  <c r="B30" i="47"/>
  <c r="B31" i="47"/>
  <c r="B32" i="47"/>
  <c r="B33" i="47"/>
  <c r="B21" i="47"/>
  <c r="B5" i="47"/>
  <c r="B6" i="47"/>
  <c r="B7" i="47"/>
  <c r="B8" i="47"/>
  <c r="B9" i="47"/>
  <c r="B10" i="47"/>
  <c r="B11" i="47"/>
  <c r="B12" i="47"/>
  <c r="B13" i="47"/>
  <c r="B14" i="47"/>
  <c r="B15" i="47"/>
  <c r="B16" i="47"/>
  <c r="B4" i="47"/>
  <c r="AI38" i="47"/>
  <c r="AI39" i="47"/>
  <c r="AI40" i="47"/>
  <c r="AI41" i="47"/>
  <c r="AI42" i="47"/>
  <c r="AI43" i="47"/>
  <c r="AI44" i="47"/>
  <c r="AI45" i="47"/>
  <c r="AI46" i="47"/>
  <c r="AI47" i="47"/>
  <c r="AI48" i="47"/>
  <c r="AI49" i="47"/>
  <c r="AI50" i="47"/>
  <c r="AK38" i="47"/>
  <c r="AK39" i="47"/>
  <c r="AK40" i="47"/>
  <c r="AK41" i="47"/>
  <c r="AK42" i="47"/>
  <c r="AK43" i="47"/>
  <c r="AK44" i="47"/>
  <c r="AK45" i="47"/>
  <c r="AK46" i="47"/>
  <c r="AK47" i="47"/>
  <c r="AK48" i="47"/>
  <c r="AK49" i="47"/>
  <c r="AK50" i="47"/>
  <c r="AM38" i="47"/>
  <c r="AM39" i="47"/>
  <c r="AM40" i="47"/>
  <c r="AM41" i="47"/>
  <c r="AM42" i="47"/>
  <c r="AM43" i="47"/>
  <c r="AM44" i="47"/>
  <c r="AM45" i="47"/>
  <c r="AM46" i="47"/>
  <c r="AM47" i="47"/>
  <c r="AM48" i="47"/>
  <c r="AM49" i="47"/>
  <c r="AM50" i="47"/>
  <c r="AO38" i="47"/>
  <c r="AO39" i="47"/>
  <c r="AO40" i="47"/>
  <c r="AO41" i="47"/>
  <c r="AO42" i="47"/>
  <c r="AO43" i="47"/>
  <c r="AO44" i="47"/>
  <c r="AO45" i="47"/>
  <c r="AO46" i="47"/>
  <c r="AO47" i="47"/>
  <c r="AO48" i="47"/>
  <c r="AO49" i="47"/>
  <c r="AO50" i="47"/>
  <c r="AQ38" i="47"/>
  <c r="AQ39" i="47"/>
  <c r="AQ40" i="47"/>
  <c r="AQ41" i="47"/>
  <c r="AQ42" i="47"/>
  <c r="AQ43" i="47"/>
  <c r="AQ44" i="47"/>
  <c r="AQ45" i="47"/>
  <c r="AQ46" i="47"/>
  <c r="AQ47" i="47"/>
  <c r="AQ48" i="47"/>
  <c r="AQ49" i="47"/>
  <c r="AQ50" i="47"/>
  <c r="AS38" i="47"/>
  <c r="AS39" i="47"/>
  <c r="AS40" i="47"/>
  <c r="AS41" i="47"/>
  <c r="AS42" i="47"/>
  <c r="AS43" i="47"/>
  <c r="AS44" i="47"/>
  <c r="AS45" i="47"/>
  <c r="AS46" i="47"/>
  <c r="AS47" i="47"/>
  <c r="AS48" i="47"/>
  <c r="AS49" i="47"/>
  <c r="AS50" i="47"/>
  <c r="AU38" i="47"/>
  <c r="AU39" i="47"/>
  <c r="AU40" i="47"/>
  <c r="AU41" i="47"/>
  <c r="AU42" i="47"/>
  <c r="AU43" i="47"/>
  <c r="AU44" i="47"/>
  <c r="AU45" i="47"/>
  <c r="AU46" i="47"/>
  <c r="AU47" i="47"/>
  <c r="AU48" i="47"/>
  <c r="AU49" i="47"/>
  <c r="AU50" i="47"/>
  <c r="AW38" i="47"/>
  <c r="AW39" i="47"/>
  <c r="AW40" i="47"/>
  <c r="AW41" i="47"/>
  <c r="AW42" i="47"/>
  <c r="AW43" i="47"/>
  <c r="AW44" i="47"/>
  <c r="AW45" i="47"/>
  <c r="AW46" i="47"/>
  <c r="AW47" i="47"/>
  <c r="AW48" i="47"/>
  <c r="AW49" i="47"/>
  <c r="AW50" i="47"/>
  <c r="AY38" i="47"/>
  <c r="AY39" i="47"/>
  <c r="AY40" i="47"/>
  <c r="AY41" i="47"/>
  <c r="AY42" i="47"/>
  <c r="AY43" i="47"/>
  <c r="AY44" i="47"/>
  <c r="AY45" i="47"/>
  <c r="AY46" i="47"/>
  <c r="AY47" i="47"/>
  <c r="AY48" i="47"/>
  <c r="AY49" i="47"/>
  <c r="AY50" i="47"/>
  <c r="BA38" i="47"/>
  <c r="BA39" i="47"/>
  <c r="BA40" i="47"/>
  <c r="BA41" i="47"/>
  <c r="BA42" i="47"/>
  <c r="BA43" i="47"/>
  <c r="BA44" i="47"/>
  <c r="BA45" i="47"/>
  <c r="BA46" i="47"/>
  <c r="BA47" i="47"/>
  <c r="BA48" i="47"/>
  <c r="BA49" i="47"/>
  <c r="BA50" i="47"/>
  <c r="BC38" i="47"/>
  <c r="BC39" i="47"/>
  <c r="BC40" i="47"/>
  <c r="BC41" i="47"/>
  <c r="BC42" i="47"/>
  <c r="BC43" i="47"/>
  <c r="BC44" i="47"/>
  <c r="BC45" i="47"/>
  <c r="BC46" i="47"/>
  <c r="BC47" i="47"/>
  <c r="BC48" i="47"/>
  <c r="BC49" i="47"/>
  <c r="BC50" i="47"/>
  <c r="BE38" i="47"/>
  <c r="BE39" i="47"/>
  <c r="BE40" i="47"/>
  <c r="BE41" i="47"/>
  <c r="BE42" i="47"/>
  <c r="BE43" i="47"/>
  <c r="BE44" i="47"/>
  <c r="BE45" i="47"/>
  <c r="BE46" i="47"/>
  <c r="BE47" i="47"/>
  <c r="BE48" i="47"/>
  <c r="BE49" i="47"/>
  <c r="BE50" i="47"/>
  <c r="BG38" i="47"/>
  <c r="BG39" i="47"/>
  <c r="BG40" i="47"/>
  <c r="BG41" i="47"/>
  <c r="BG42" i="47"/>
  <c r="BG43" i="47"/>
  <c r="BG44" i="47"/>
  <c r="BG45" i="47"/>
  <c r="BG46" i="47"/>
  <c r="BG47" i="47"/>
  <c r="BG48" i="47"/>
  <c r="BG49" i="47"/>
  <c r="BG50" i="47"/>
  <c r="BI38" i="47"/>
  <c r="BI39" i="47"/>
  <c r="BI40" i="47"/>
  <c r="BI41" i="47"/>
  <c r="BI42" i="47"/>
  <c r="BI43" i="47"/>
  <c r="BI44" i="47"/>
  <c r="BI45" i="47"/>
  <c r="BI46" i="47"/>
  <c r="BI47" i="47"/>
  <c r="BI48" i="47"/>
  <c r="BI49" i="47"/>
  <c r="BI50" i="47"/>
  <c r="BK38" i="47"/>
  <c r="BK39" i="47"/>
  <c r="BK40" i="47"/>
  <c r="BK41" i="47"/>
  <c r="BK42" i="47"/>
  <c r="BK43" i="47"/>
  <c r="BK44" i="47"/>
  <c r="BK45" i="47"/>
  <c r="BK46" i="47"/>
  <c r="BK47" i="47"/>
  <c r="BK48" i="47"/>
  <c r="BK49" i="47"/>
  <c r="BK50" i="47"/>
  <c r="BM38" i="47"/>
  <c r="BM39" i="47"/>
  <c r="BM40" i="47"/>
  <c r="BM41" i="47"/>
  <c r="BM42" i="47"/>
  <c r="BM43" i="47"/>
  <c r="BM44" i="47"/>
  <c r="BM45" i="47"/>
  <c r="BM46" i="47"/>
  <c r="BM47" i="47"/>
  <c r="BM48" i="47"/>
  <c r="BM49" i="47"/>
  <c r="BM50" i="47"/>
  <c r="BO38" i="47"/>
  <c r="BO39" i="47"/>
  <c r="BO40" i="47"/>
  <c r="BO41" i="47"/>
  <c r="BO42" i="47"/>
  <c r="BO43" i="47"/>
  <c r="BO44" i="47"/>
  <c r="BO45" i="47"/>
  <c r="BO46" i="47"/>
  <c r="BO47" i="47"/>
  <c r="BO48" i="47"/>
  <c r="BO49" i="47"/>
  <c r="BO50" i="47"/>
  <c r="BQ38" i="47"/>
  <c r="BQ39" i="47"/>
  <c r="BQ40" i="47"/>
  <c r="BQ41" i="47"/>
  <c r="BQ42" i="47"/>
  <c r="BQ43" i="47"/>
  <c r="BQ44" i="47"/>
  <c r="BQ45" i="47"/>
  <c r="BQ46" i="47"/>
  <c r="BQ47" i="47"/>
  <c r="BQ48" i="47"/>
  <c r="BQ49" i="47"/>
  <c r="BQ50" i="47"/>
  <c r="BS38" i="47"/>
  <c r="BS39" i="47"/>
  <c r="BS40" i="47"/>
  <c r="BS41" i="47"/>
  <c r="BS42" i="47"/>
  <c r="BS43" i="47"/>
  <c r="BS44" i="47"/>
  <c r="BS45" i="47"/>
  <c r="BS46" i="47"/>
  <c r="BS47" i="47"/>
  <c r="BS48" i="47"/>
  <c r="BS49" i="47"/>
  <c r="BS50" i="47"/>
  <c r="BU38" i="47"/>
  <c r="BU39" i="47"/>
  <c r="BU40" i="47"/>
  <c r="BU41" i="47"/>
  <c r="BU42" i="47"/>
  <c r="BU43" i="47"/>
  <c r="BU44" i="47"/>
  <c r="BU45" i="47"/>
  <c r="BU46" i="47"/>
  <c r="BU47" i="47"/>
  <c r="BU48" i="47"/>
  <c r="BU49" i="47"/>
  <c r="BU50" i="47"/>
  <c r="BU37" i="47"/>
  <c r="BS37" i="47"/>
  <c r="BQ37" i="47"/>
  <c r="BO37" i="47"/>
  <c r="BM37" i="47"/>
  <c r="BK37" i="47"/>
  <c r="BI37" i="47"/>
  <c r="BG37" i="47"/>
  <c r="BE37" i="47"/>
  <c r="BC37" i="47"/>
  <c r="BA37" i="47"/>
  <c r="AY37" i="47"/>
  <c r="AW37" i="47"/>
  <c r="AU37" i="47"/>
  <c r="AS37" i="47"/>
  <c r="AQ37" i="47"/>
  <c r="AO37" i="47"/>
  <c r="AM37" i="47"/>
  <c r="AK37" i="47"/>
  <c r="AI37" i="47"/>
  <c r="BU22" i="47"/>
  <c r="BU23" i="47"/>
  <c r="BU24" i="47"/>
  <c r="BU25" i="47"/>
  <c r="BU26" i="47"/>
  <c r="BU27" i="47"/>
  <c r="BU28" i="47"/>
  <c r="BU29" i="47"/>
  <c r="BU30" i="47"/>
  <c r="BU31" i="47"/>
  <c r="BU32" i="47"/>
  <c r="BU33" i="47"/>
  <c r="BU21" i="47"/>
  <c r="BS22" i="47"/>
  <c r="BS23" i="47"/>
  <c r="BS24" i="47"/>
  <c r="BS25" i="47"/>
  <c r="BS26" i="47"/>
  <c r="BS27" i="47"/>
  <c r="BS28" i="47"/>
  <c r="BS29" i="47"/>
  <c r="BS30" i="47"/>
  <c r="BS31" i="47"/>
  <c r="BS32" i="47"/>
  <c r="BS33" i="47"/>
  <c r="BS21" i="47"/>
  <c r="BQ22" i="47"/>
  <c r="BQ23" i="47"/>
  <c r="BQ24" i="47"/>
  <c r="BQ25" i="47"/>
  <c r="BQ26" i="47"/>
  <c r="BQ27" i="47"/>
  <c r="BQ28" i="47"/>
  <c r="BQ29" i="47"/>
  <c r="BQ30" i="47"/>
  <c r="BQ31" i="47"/>
  <c r="BQ32" i="47"/>
  <c r="BQ33" i="47"/>
  <c r="BQ21" i="47"/>
  <c r="BO22" i="47"/>
  <c r="BO23" i="47"/>
  <c r="BO24" i="47"/>
  <c r="BO25" i="47"/>
  <c r="BO26" i="47"/>
  <c r="BO27" i="47"/>
  <c r="BO28" i="47"/>
  <c r="BO29" i="47"/>
  <c r="BO30" i="47"/>
  <c r="BO31" i="47"/>
  <c r="BO32" i="47"/>
  <c r="BO33" i="47"/>
  <c r="BO21" i="47"/>
  <c r="BM22" i="47"/>
  <c r="BM23" i="47"/>
  <c r="BM24" i="47"/>
  <c r="BM25" i="47"/>
  <c r="BM26" i="47"/>
  <c r="BM27" i="47"/>
  <c r="BM28" i="47"/>
  <c r="BM29" i="47"/>
  <c r="BM30" i="47"/>
  <c r="BM31" i="47"/>
  <c r="BM32" i="47"/>
  <c r="BM33" i="47"/>
  <c r="BM21" i="47"/>
  <c r="BK22" i="47"/>
  <c r="BK23" i="47"/>
  <c r="BK24" i="47"/>
  <c r="BK25" i="47"/>
  <c r="BK26" i="47"/>
  <c r="BK27" i="47"/>
  <c r="BK28" i="47"/>
  <c r="BK29" i="47"/>
  <c r="BK30" i="47"/>
  <c r="BK31" i="47"/>
  <c r="BK32" i="47"/>
  <c r="BK33" i="47"/>
  <c r="BK21" i="47"/>
  <c r="BI22" i="47"/>
  <c r="BI23" i="47"/>
  <c r="BI24" i="47"/>
  <c r="BI25" i="47"/>
  <c r="BI26" i="47"/>
  <c r="BI27" i="47"/>
  <c r="BI28" i="47"/>
  <c r="BI29" i="47"/>
  <c r="BI30" i="47"/>
  <c r="BI31" i="47"/>
  <c r="BI32" i="47"/>
  <c r="BI33" i="47"/>
  <c r="BI21" i="47"/>
  <c r="BG22" i="47"/>
  <c r="BG23" i="47"/>
  <c r="BG24" i="47"/>
  <c r="BG25" i="47"/>
  <c r="BG26" i="47"/>
  <c r="BG27" i="47"/>
  <c r="BG28" i="47"/>
  <c r="BG29" i="47"/>
  <c r="BG30" i="47"/>
  <c r="BG31" i="47"/>
  <c r="BG32" i="47"/>
  <c r="BG33" i="47"/>
  <c r="BG21" i="47"/>
  <c r="BE22" i="47"/>
  <c r="BE23" i="47"/>
  <c r="BE24" i="47"/>
  <c r="BE25" i="47"/>
  <c r="BE26" i="47"/>
  <c r="BE27" i="47"/>
  <c r="BE28" i="47"/>
  <c r="BE29" i="47"/>
  <c r="BE30" i="47"/>
  <c r="BE31" i="47"/>
  <c r="BE32" i="47"/>
  <c r="BE33" i="47"/>
  <c r="BE21" i="47"/>
  <c r="BC22" i="47"/>
  <c r="BC23" i="47"/>
  <c r="BC24" i="47"/>
  <c r="BC25" i="47"/>
  <c r="BC26" i="47"/>
  <c r="BC27" i="47"/>
  <c r="BC28" i="47"/>
  <c r="BC29" i="47"/>
  <c r="BC30" i="47"/>
  <c r="BC31" i="47"/>
  <c r="BC32" i="47"/>
  <c r="BC33" i="47"/>
  <c r="BC21" i="47"/>
  <c r="BA22" i="47"/>
  <c r="BA23" i="47"/>
  <c r="BA24" i="47"/>
  <c r="BA25" i="47"/>
  <c r="BA26" i="47"/>
  <c r="BA27" i="47"/>
  <c r="BA28" i="47"/>
  <c r="BA29" i="47"/>
  <c r="BA30" i="47"/>
  <c r="BA31" i="47"/>
  <c r="BA32" i="47"/>
  <c r="BA33" i="47"/>
  <c r="BA21" i="47"/>
  <c r="AY22" i="47"/>
  <c r="AY23" i="47"/>
  <c r="AY24" i="47"/>
  <c r="AY25" i="47"/>
  <c r="AY26" i="47"/>
  <c r="AY27" i="47"/>
  <c r="AY28" i="47"/>
  <c r="AY29" i="47"/>
  <c r="AY30" i="47"/>
  <c r="AY31" i="47"/>
  <c r="AY32" i="47"/>
  <c r="AY33" i="47"/>
  <c r="AY21" i="47"/>
  <c r="AW22" i="47"/>
  <c r="AW23" i="47"/>
  <c r="AW24" i="47"/>
  <c r="AW25" i="47"/>
  <c r="AW26" i="47"/>
  <c r="AW27" i="47"/>
  <c r="AW28" i="47"/>
  <c r="AW29" i="47"/>
  <c r="AW30" i="47"/>
  <c r="AW31" i="47"/>
  <c r="AW32" i="47"/>
  <c r="AW33" i="47"/>
  <c r="AW21" i="47"/>
  <c r="AU22" i="47"/>
  <c r="AU23" i="47"/>
  <c r="AU24" i="47"/>
  <c r="AU25" i="47"/>
  <c r="AU26" i="47"/>
  <c r="AU27" i="47"/>
  <c r="AU28" i="47"/>
  <c r="AU29" i="47"/>
  <c r="AU30" i="47"/>
  <c r="AU31" i="47"/>
  <c r="AU32" i="47"/>
  <c r="AU33" i="47"/>
  <c r="AU21" i="47"/>
  <c r="A14" i="43"/>
  <c r="E35" i="43" s="1"/>
  <c r="A13" i="43"/>
  <c r="D81" i="43" s="1"/>
  <c r="A12" i="43"/>
  <c r="C35" i="43" s="1"/>
  <c r="A11" i="43"/>
  <c r="U94" i="10"/>
  <c r="AF34" i="57" s="1"/>
  <c r="S94" i="10"/>
  <c r="AD34" i="57" s="1"/>
  <c r="Q94" i="10"/>
  <c r="AB51" i="57" s="1"/>
  <c r="O94" i="10"/>
  <c r="Z17" i="57" s="1"/>
  <c r="M94" i="10"/>
  <c r="X34" i="57" s="1"/>
  <c r="K94" i="10"/>
  <c r="V34" i="57" s="1"/>
  <c r="I94" i="10"/>
  <c r="T17" i="57" s="1"/>
  <c r="G94" i="10"/>
  <c r="E94" i="10"/>
  <c r="P34" i="57" s="1"/>
  <c r="U76" i="10"/>
  <c r="AF17" i="63" s="1"/>
  <c r="S76" i="10"/>
  <c r="AD51" i="63" s="1"/>
  <c r="Q76" i="10"/>
  <c r="AB34" i="63" s="1"/>
  <c r="O76" i="10"/>
  <c r="Z17" i="63" s="1"/>
  <c r="M76" i="10"/>
  <c r="X17" i="63" s="1"/>
  <c r="K76" i="10"/>
  <c r="I76" i="10"/>
  <c r="G76" i="10"/>
  <c r="R34" i="63" s="1"/>
  <c r="E76" i="10"/>
  <c r="P51" i="63" s="1"/>
  <c r="C76" i="10"/>
  <c r="U58" i="10"/>
  <c r="AF51" i="67" s="1"/>
  <c r="S58" i="10"/>
  <c r="Q58" i="10"/>
  <c r="AB34" i="67" s="1"/>
  <c r="O58" i="10"/>
  <c r="M58" i="10"/>
  <c r="K58" i="10"/>
  <c r="V34" i="67" s="1"/>
  <c r="I58" i="10"/>
  <c r="T17" i="67" s="1"/>
  <c r="G58" i="10"/>
  <c r="R34" i="67" s="1"/>
  <c r="E58" i="10"/>
  <c r="C58" i="10"/>
  <c r="U40" i="10"/>
  <c r="S40" i="10"/>
  <c r="Q40" i="10"/>
  <c r="AB34" i="66" s="1"/>
  <c r="O40" i="10"/>
  <c r="Z17" i="66" s="1"/>
  <c r="M40" i="10"/>
  <c r="X34" i="66" s="1"/>
  <c r="K40" i="10"/>
  <c r="I40" i="10"/>
  <c r="T51" i="66" s="1"/>
  <c r="G40" i="10"/>
  <c r="R34" i="66" s="1"/>
  <c r="E40" i="10"/>
  <c r="C40" i="10"/>
  <c r="N51" i="66" s="1"/>
  <c r="F18" i="43"/>
  <c r="F35" i="43"/>
  <c r="F93" i="43"/>
  <c r="F81" i="43"/>
  <c r="F69" i="43"/>
  <c r="F52" i="43"/>
  <c r="A15" i="43"/>
  <c r="A9" i="10"/>
  <c r="A99" i="43"/>
  <c r="A98" i="43"/>
  <c r="A97" i="43"/>
  <c r="A96" i="43"/>
  <c r="A95" i="43"/>
  <c r="A94" i="43"/>
  <c r="A87" i="43"/>
  <c r="A86" i="43"/>
  <c r="A85" i="43"/>
  <c r="A84" i="43"/>
  <c r="A83" i="43"/>
  <c r="A82" i="43"/>
  <c r="A75" i="43"/>
  <c r="A74" i="43"/>
  <c r="A73" i="43"/>
  <c r="A72" i="43"/>
  <c r="A71" i="43"/>
  <c r="A70" i="43"/>
  <c r="CA39" i="47"/>
  <c r="CA40" i="47"/>
  <c r="CA41" i="47"/>
  <c r="CA42" i="47"/>
  <c r="CA43" i="47"/>
  <c r="CA44" i="47"/>
  <c r="CA45" i="47"/>
  <c r="CA46" i="47"/>
  <c r="CA47" i="47"/>
  <c r="CA48" i="47"/>
  <c r="CA49" i="47"/>
  <c r="CA50" i="47"/>
  <c r="CA51" i="47"/>
  <c r="CA38" i="47"/>
  <c r="CA22" i="47"/>
  <c r="CA23" i="47"/>
  <c r="CA24" i="47"/>
  <c r="CA25" i="47"/>
  <c r="CA26" i="47"/>
  <c r="CA27" i="47"/>
  <c r="CA28" i="47"/>
  <c r="CA29" i="47"/>
  <c r="CA30" i="47"/>
  <c r="CA31" i="47"/>
  <c r="CA32" i="47"/>
  <c r="CA33" i="47"/>
  <c r="CA34" i="47"/>
  <c r="CA21" i="47"/>
  <c r="CA5" i="47"/>
  <c r="CA6" i="47"/>
  <c r="CA7" i="47"/>
  <c r="CA8" i="47"/>
  <c r="CA9" i="47"/>
  <c r="CA10" i="47"/>
  <c r="CA11" i="47"/>
  <c r="CA12" i="47"/>
  <c r="CA13" i="47"/>
  <c r="CA14" i="47"/>
  <c r="CA15" i="47"/>
  <c r="CA16" i="47"/>
  <c r="CA17" i="47"/>
  <c r="CA4" i="47"/>
  <c r="AF51" i="57" l="1"/>
  <c r="Z51" i="57"/>
  <c r="Z51" i="63"/>
  <c r="T51" i="57"/>
  <c r="P51" i="57"/>
  <c r="AF17" i="57"/>
  <c r="AD17" i="63"/>
  <c r="AD34" i="63"/>
  <c r="T17" i="66"/>
  <c r="T34" i="66"/>
  <c r="R17" i="63"/>
  <c r="AB17" i="63"/>
  <c r="AB51" i="67"/>
  <c r="C18" i="43"/>
  <c r="C81" i="43"/>
  <c r="T21" i="70"/>
  <c r="U21" i="70" s="1"/>
  <c r="AL21" i="70" s="1"/>
  <c r="T13" i="70"/>
  <c r="U13" i="70" s="1"/>
  <c r="AL13" i="70" s="1"/>
  <c r="T5" i="70"/>
  <c r="U5" i="70" s="1"/>
  <c r="AL5" i="70" s="1"/>
  <c r="AB17" i="66"/>
  <c r="N15" i="70"/>
  <c r="O15" i="70" s="1"/>
  <c r="AI15" i="70" s="1"/>
  <c r="AW13" i="70" s="1"/>
  <c r="N7" i="70"/>
  <c r="O7" i="70" s="1"/>
  <c r="AI7" i="70" s="1"/>
  <c r="AW4" i="70" s="1"/>
  <c r="N23" i="70"/>
  <c r="O23" i="70" s="1"/>
  <c r="AI23" i="70" s="1"/>
  <c r="AW21" i="70" s="1"/>
  <c r="AD7" i="70"/>
  <c r="AE7" i="70" s="1"/>
  <c r="AQ7" i="70" s="1"/>
  <c r="AD15" i="70"/>
  <c r="AE15" i="70" s="1"/>
  <c r="AQ15" i="70" s="1"/>
  <c r="AD23" i="70"/>
  <c r="AE23" i="70" s="1"/>
  <c r="AQ23" i="70" s="1"/>
  <c r="Z6" i="70"/>
  <c r="AA6" i="70" s="1"/>
  <c r="AO6" i="70" s="1"/>
  <c r="Z14" i="70"/>
  <c r="AA14" i="70" s="1"/>
  <c r="AO14" i="70" s="1"/>
  <c r="Z22" i="70"/>
  <c r="AA22" i="70" s="1"/>
  <c r="AO22" i="70" s="1"/>
  <c r="V21" i="70"/>
  <c r="W21" i="70" s="1"/>
  <c r="AM21" i="70" s="1"/>
  <c r="V13" i="70"/>
  <c r="W13" i="70" s="1"/>
  <c r="AM13" i="70" s="1"/>
  <c r="V5" i="70"/>
  <c r="W5" i="70" s="1"/>
  <c r="AM5" i="70" s="1"/>
  <c r="T4" i="70"/>
  <c r="U4" i="70" s="1"/>
  <c r="AL4" i="70" s="1"/>
  <c r="T20" i="70"/>
  <c r="U20" i="70" s="1"/>
  <c r="AL20" i="70" s="1"/>
  <c r="T12" i="70"/>
  <c r="U12" i="70" s="1"/>
  <c r="AL12" i="70" s="1"/>
  <c r="AD51" i="57"/>
  <c r="AD17" i="57"/>
  <c r="V17" i="63"/>
  <c r="T51" i="67"/>
  <c r="AD34" i="66"/>
  <c r="Z51" i="66"/>
  <c r="R51" i="66"/>
  <c r="R20" i="70"/>
  <c r="S20" i="70" s="1"/>
  <c r="AK20" i="70" s="1"/>
  <c r="R12" i="70"/>
  <c r="S12" i="70" s="1"/>
  <c r="AK12" i="70" s="1"/>
  <c r="R4" i="70"/>
  <c r="S4" i="70" s="1"/>
  <c r="AK4" i="70" s="1"/>
  <c r="P23" i="70"/>
  <c r="Q23" i="70" s="1"/>
  <c r="AJ23" i="70" s="1"/>
  <c r="P15" i="70"/>
  <c r="Q15" i="70" s="1"/>
  <c r="AJ15" i="70" s="1"/>
  <c r="P7" i="70"/>
  <c r="Q7" i="70" s="1"/>
  <c r="AJ7" i="70" s="1"/>
  <c r="AF23" i="70"/>
  <c r="AG23" i="70" s="1"/>
  <c r="AR23" i="70" s="1"/>
  <c r="AF15" i="70"/>
  <c r="AG15" i="70" s="1"/>
  <c r="AR15" i="70" s="1"/>
  <c r="AF7" i="70"/>
  <c r="AG7" i="70" s="1"/>
  <c r="AR7" i="70" s="1"/>
  <c r="AB14" i="70"/>
  <c r="AC14" i="70" s="1"/>
  <c r="AP14" i="70" s="1"/>
  <c r="AB22" i="70"/>
  <c r="AC22" i="70" s="1"/>
  <c r="AP22" i="70" s="1"/>
  <c r="AB6" i="70"/>
  <c r="AC6" i="70" s="1"/>
  <c r="AP6" i="70" s="1"/>
  <c r="X13" i="70"/>
  <c r="Y13" i="70" s="1"/>
  <c r="AN13" i="70" s="1"/>
  <c r="X5" i="70"/>
  <c r="Y5" i="70" s="1"/>
  <c r="AN5" i="70" s="1"/>
  <c r="X21" i="70"/>
  <c r="Y21" i="70" s="1"/>
  <c r="AN21" i="70" s="1"/>
  <c r="V4" i="70"/>
  <c r="W4" i="70" s="1"/>
  <c r="AM4" i="70" s="1"/>
  <c r="V12" i="70"/>
  <c r="W12" i="70" s="1"/>
  <c r="AM12" i="70" s="1"/>
  <c r="V20" i="70"/>
  <c r="W20" i="70" s="1"/>
  <c r="AM20" i="70" s="1"/>
  <c r="T34" i="57"/>
  <c r="R51" i="63"/>
  <c r="AF34" i="63"/>
  <c r="AB51" i="63"/>
  <c r="R17" i="67"/>
  <c r="T34" i="67"/>
  <c r="V17" i="67"/>
  <c r="AB17" i="67"/>
  <c r="AF17" i="67"/>
  <c r="N34" i="66"/>
  <c r="R17" i="66"/>
  <c r="R23" i="70"/>
  <c r="S23" i="70" s="1"/>
  <c r="AK23" i="70" s="1"/>
  <c r="R15" i="70"/>
  <c r="S15" i="70" s="1"/>
  <c r="AK15" i="70" s="1"/>
  <c r="R7" i="70"/>
  <c r="S7" i="70" s="1"/>
  <c r="AK7" i="70" s="1"/>
  <c r="Z21" i="70"/>
  <c r="AA21" i="70" s="1"/>
  <c r="AO21" i="70" s="1"/>
  <c r="Z5" i="70"/>
  <c r="AA5" i="70" s="1"/>
  <c r="AO5" i="70" s="1"/>
  <c r="Z13" i="70"/>
  <c r="AA13" i="70" s="1"/>
  <c r="AO13" i="70" s="1"/>
  <c r="P17" i="63"/>
  <c r="X51" i="63"/>
  <c r="R51" i="67"/>
  <c r="Z51" i="67"/>
  <c r="AF34" i="66"/>
  <c r="AB51" i="66"/>
  <c r="N22" i="70"/>
  <c r="O22" i="70" s="1"/>
  <c r="AI22" i="70" s="1"/>
  <c r="AV21" i="70" s="1"/>
  <c r="N14" i="70"/>
  <c r="O14" i="70" s="1"/>
  <c r="AI14" i="70" s="1"/>
  <c r="AV13" i="70" s="1"/>
  <c r="N6" i="70"/>
  <c r="O6" i="70" s="1"/>
  <c r="AI6" i="70" s="1"/>
  <c r="AV4" i="70" s="1"/>
  <c r="AD22" i="70"/>
  <c r="AE22" i="70" s="1"/>
  <c r="AQ22" i="70" s="1"/>
  <c r="AD14" i="70"/>
  <c r="AE14" i="70" s="1"/>
  <c r="AQ14" i="70" s="1"/>
  <c r="AD6" i="70"/>
  <c r="AE6" i="70" s="1"/>
  <c r="AQ6" i="70" s="1"/>
  <c r="X12" i="70"/>
  <c r="Y12" i="70" s="1"/>
  <c r="AN12" i="70" s="1"/>
  <c r="X4" i="70"/>
  <c r="Y4" i="70" s="1"/>
  <c r="AN4" i="70" s="1"/>
  <c r="X20" i="70"/>
  <c r="Y20" i="70" s="1"/>
  <c r="AN20" i="70" s="1"/>
  <c r="R34" i="57"/>
  <c r="T23" i="70"/>
  <c r="U23" i="70" s="1"/>
  <c r="AL23" i="70" s="1"/>
  <c r="T15" i="70"/>
  <c r="U15" i="70" s="1"/>
  <c r="AL15" i="70" s="1"/>
  <c r="T7" i="70"/>
  <c r="U7" i="70" s="1"/>
  <c r="AL7" i="70" s="1"/>
  <c r="P22" i="70"/>
  <c r="Q22" i="70" s="1"/>
  <c r="AJ22" i="70" s="1"/>
  <c r="P14" i="70"/>
  <c r="Q14" i="70" s="1"/>
  <c r="AJ14" i="70" s="1"/>
  <c r="P6" i="70"/>
  <c r="Q6" i="70" s="1"/>
  <c r="AJ6" i="70" s="1"/>
  <c r="AF22" i="70"/>
  <c r="AG22" i="70" s="1"/>
  <c r="AR22" i="70" s="1"/>
  <c r="AF14" i="70"/>
  <c r="AG14" i="70" s="1"/>
  <c r="AR14" i="70" s="1"/>
  <c r="AF6" i="70"/>
  <c r="AG6" i="70" s="1"/>
  <c r="AR6" i="70" s="1"/>
  <c r="AB21" i="70"/>
  <c r="AC21" i="70" s="1"/>
  <c r="AP21" i="70" s="1"/>
  <c r="AB13" i="70"/>
  <c r="AC13" i="70" s="1"/>
  <c r="AP13" i="70" s="1"/>
  <c r="AB5" i="70"/>
  <c r="AC5" i="70" s="1"/>
  <c r="AP5" i="70" s="1"/>
  <c r="Z20" i="70"/>
  <c r="AA20" i="70" s="1"/>
  <c r="AO20" i="70" s="1"/>
  <c r="Z12" i="70"/>
  <c r="AA12" i="70" s="1"/>
  <c r="AO12" i="70" s="1"/>
  <c r="Z4" i="70"/>
  <c r="AA4" i="70" s="1"/>
  <c r="AO4" i="70" s="1"/>
  <c r="X51" i="57"/>
  <c r="X17" i="57"/>
  <c r="P17" i="67"/>
  <c r="P51" i="67"/>
  <c r="V51" i="67"/>
  <c r="Z17" i="67"/>
  <c r="Z34" i="67"/>
  <c r="AF34" i="67"/>
  <c r="N17" i="66"/>
  <c r="P17" i="66"/>
  <c r="X17" i="66"/>
  <c r="AF17" i="66"/>
  <c r="P34" i="66"/>
  <c r="X22" i="70"/>
  <c r="Y22" i="70" s="1"/>
  <c r="AN22" i="70" s="1"/>
  <c r="X6" i="70"/>
  <c r="Y6" i="70" s="1"/>
  <c r="AN6" i="70" s="1"/>
  <c r="X14" i="70"/>
  <c r="Y14" i="70" s="1"/>
  <c r="AN14" i="70" s="1"/>
  <c r="V23" i="70"/>
  <c r="W23" i="70" s="1"/>
  <c r="AM23" i="70" s="1"/>
  <c r="V7" i="70"/>
  <c r="W7" i="70" s="1"/>
  <c r="AM7" i="70" s="1"/>
  <c r="V15" i="70"/>
  <c r="W15" i="70" s="1"/>
  <c r="AM15" i="70" s="1"/>
  <c r="R22" i="70"/>
  <c r="S22" i="70" s="1"/>
  <c r="AK22" i="70" s="1"/>
  <c r="R14" i="70"/>
  <c r="S14" i="70" s="1"/>
  <c r="AK14" i="70" s="1"/>
  <c r="R6" i="70"/>
  <c r="S6" i="70" s="1"/>
  <c r="AK6" i="70" s="1"/>
  <c r="N5" i="70"/>
  <c r="O5" i="70" s="1"/>
  <c r="AI5" i="70" s="1"/>
  <c r="AU4" i="70" s="1"/>
  <c r="N13" i="70"/>
  <c r="O13" i="70" s="1"/>
  <c r="AI13" i="70" s="1"/>
  <c r="AU13" i="70" s="1"/>
  <c r="N21" i="70"/>
  <c r="O21" i="70" s="1"/>
  <c r="AI21" i="70" s="1"/>
  <c r="AU21" i="70" s="1"/>
  <c r="AD21" i="70"/>
  <c r="AE21" i="70" s="1"/>
  <c r="AQ21" i="70" s="1"/>
  <c r="AD13" i="70"/>
  <c r="AE13" i="70" s="1"/>
  <c r="AQ13" i="70" s="1"/>
  <c r="AD5" i="70"/>
  <c r="AE5" i="70" s="1"/>
  <c r="AQ5" i="70" s="1"/>
  <c r="AB12" i="70"/>
  <c r="AC12" i="70" s="1"/>
  <c r="AP12" i="70" s="1"/>
  <c r="AB4" i="70"/>
  <c r="AC4" i="70" s="1"/>
  <c r="AP4" i="70" s="1"/>
  <c r="AB20" i="70"/>
  <c r="AC20" i="70" s="1"/>
  <c r="AP20" i="70" s="1"/>
  <c r="V51" i="57"/>
  <c r="V17" i="57"/>
  <c r="N51" i="63"/>
  <c r="V51" i="63"/>
  <c r="Z34" i="63"/>
  <c r="N51" i="67"/>
  <c r="P34" i="67"/>
  <c r="X51" i="67"/>
  <c r="AD51" i="67"/>
  <c r="AD51" i="66"/>
  <c r="V51" i="66"/>
  <c r="AB15" i="70"/>
  <c r="AC15" i="70" s="1"/>
  <c r="AP15" i="70" s="1"/>
  <c r="AB23" i="70"/>
  <c r="AC23" i="70" s="1"/>
  <c r="AP23" i="70" s="1"/>
  <c r="AB7" i="70"/>
  <c r="AC7" i="70" s="1"/>
  <c r="AP7" i="70" s="1"/>
  <c r="AF5" i="70"/>
  <c r="AG5" i="70" s="1"/>
  <c r="AR5" i="70" s="1"/>
  <c r="AF13" i="70"/>
  <c r="AG13" i="70" s="1"/>
  <c r="AR13" i="70" s="1"/>
  <c r="AF21" i="70"/>
  <c r="AG21" i="70" s="1"/>
  <c r="AR21" i="70" s="1"/>
  <c r="N17" i="67"/>
  <c r="X34" i="67"/>
  <c r="AD17" i="67"/>
  <c r="AD34" i="67"/>
  <c r="V17" i="66"/>
  <c r="AD17" i="66"/>
  <c r="V34" i="66"/>
  <c r="X23" i="70"/>
  <c r="Y23" i="70" s="1"/>
  <c r="AN23" i="70" s="1"/>
  <c r="X7" i="70"/>
  <c r="Y7" i="70" s="1"/>
  <c r="AN7" i="70" s="1"/>
  <c r="X15" i="70"/>
  <c r="Y15" i="70" s="1"/>
  <c r="AN15" i="70" s="1"/>
  <c r="T14" i="70"/>
  <c r="U14" i="70" s="1"/>
  <c r="AL14" i="70" s="1"/>
  <c r="T6" i="70"/>
  <c r="U6" i="70" s="1"/>
  <c r="AL6" i="70" s="1"/>
  <c r="T22" i="70"/>
  <c r="U22" i="70" s="1"/>
  <c r="AL22" i="70" s="1"/>
  <c r="P5" i="70"/>
  <c r="Q5" i="70" s="1"/>
  <c r="AJ5" i="70" s="1"/>
  <c r="P21" i="70"/>
  <c r="Q21" i="70" s="1"/>
  <c r="AJ21" i="70" s="1"/>
  <c r="P13" i="70"/>
  <c r="Q13" i="70" s="1"/>
  <c r="AJ13" i="70" s="1"/>
  <c r="AD12" i="70"/>
  <c r="AE12" i="70" s="1"/>
  <c r="AQ12" i="70" s="1"/>
  <c r="AD4" i="70"/>
  <c r="AE4" i="70" s="1"/>
  <c r="AQ4" i="70" s="1"/>
  <c r="AD20" i="70"/>
  <c r="AE20" i="70" s="1"/>
  <c r="AQ20" i="70" s="1"/>
  <c r="T17" i="63"/>
  <c r="AF51" i="63"/>
  <c r="F3" i="72"/>
  <c r="AX20" i="70"/>
  <c r="AX12" i="70"/>
  <c r="AX3" i="70"/>
  <c r="B8" i="70"/>
  <c r="B16" i="70"/>
  <c r="B24" i="70"/>
  <c r="B14" i="44"/>
  <c r="A28" i="49"/>
  <c r="A42" i="49"/>
  <c r="A35" i="49"/>
  <c r="Z7" i="70"/>
  <c r="AA7" i="70" s="1"/>
  <c r="AO7" i="70" s="1"/>
  <c r="Z15" i="70"/>
  <c r="AA15" i="70" s="1"/>
  <c r="AO15" i="70" s="1"/>
  <c r="Z23" i="70"/>
  <c r="AA23" i="70" s="1"/>
  <c r="AO23" i="70" s="1"/>
  <c r="V22" i="70"/>
  <c r="W22" i="70" s="1"/>
  <c r="AM22" i="70" s="1"/>
  <c r="V14" i="70"/>
  <c r="W14" i="70" s="1"/>
  <c r="AM14" i="70" s="1"/>
  <c r="V6" i="70"/>
  <c r="W6" i="70" s="1"/>
  <c r="AM6" i="70" s="1"/>
  <c r="R21" i="70"/>
  <c r="S21" i="70" s="1"/>
  <c r="AK21" i="70" s="1"/>
  <c r="R13" i="70"/>
  <c r="S13" i="70" s="1"/>
  <c r="AK13" i="70" s="1"/>
  <c r="R5" i="70"/>
  <c r="S5" i="70" s="1"/>
  <c r="AK5" i="70" s="1"/>
  <c r="P20" i="70"/>
  <c r="Q20" i="70" s="1"/>
  <c r="AJ20" i="70" s="1"/>
  <c r="P12" i="70"/>
  <c r="Q12" i="70" s="1"/>
  <c r="AJ12" i="70" s="1"/>
  <c r="P4" i="70"/>
  <c r="Q4" i="70" s="1"/>
  <c r="AJ4" i="70" s="1"/>
  <c r="AF20" i="70"/>
  <c r="AG20" i="70" s="1"/>
  <c r="AR20" i="70" s="1"/>
  <c r="AF12" i="70"/>
  <c r="AG12" i="70" s="1"/>
  <c r="AR12" i="70" s="1"/>
  <c r="AF4" i="70"/>
  <c r="AG4" i="70" s="1"/>
  <c r="AR4" i="70" s="1"/>
  <c r="R51" i="57"/>
  <c r="Z34" i="57"/>
  <c r="R17" i="57"/>
  <c r="N17" i="63"/>
  <c r="N34" i="63"/>
  <c r="P34" i="63"/>
  <c r="T51" i="63"/>
  <c r="T34" i="63"/>
  <c r="V34" i="63"/>
  <c r="X34" i="63"/>
  <c r="N34" i="67"/>
  <c r="X17" i="67"/>
  <c r="Z34" i="66"/>
  <c r="AF51" i="66"/>
  <c r="X51" i="66"/>
  <c r="P51" i="66"/>
  <c r="D69" i="43"/>
  <c r="D52" i="43"/>
  <c r="AV34" i="66"/>
  <c r="AP34" i="66"/>
  <c r="E82" i="43" s="1"/>
  <c r="AS51" i="66"/>
  <c r="E97" i="43" s="1"/>
  <c r="S51" i="66"/>
  <c r="AP51" i="66"/>
  <c r="E94" i="43" s="1"/>
  <c r="AQ51" i="66"/>
  <c r="E95" i="43" s="1"/>
  <c r="AR51" i="66"/>
  <c r="E96" i="43" s="1"/>
  <c r="AT51" i="66"/>
  <c r="E98" i="43" s="1"/>
  <c r="AU51" i="66"/>
  <c r="E99" i="43" s="1"/>
  <c r="AV51" i="66"/>
  <c r="AU34" i="66"/>
  <c r="E87" i="43" s="1"/>
  <c r="AT34" i="66"/>
  <c r="E86" i="43" s="1"/>
  <c r="AA34" i="66"/>
  <c r="AS21" i="66"/>
  <c r="AS34" i="66" s="1"/>
  <c r="E85" i="43" s="1"/>
  <c r="AR34" i="66"/>
  <c r="E84" i="43" s="1"/>
  <c r="AQ34" i="66"/>
  <c r="E83" i="43" s="1"/>
  <c r="AV17" i="66"/>
  <c r="AU17" i="66"/>
  <c r="E75" i="43" s="1"/>
  <c r="AT17" i="66"/>
  <c r="E74" i="43" s="1"/>
  <c r="AS17" i="66"/>
  <c r="E73" i="43" s="1"/>
  <c r="AR17" i="66"/>
  <c r="E72" i="43" s="1"/>
  <c r="AQ17" i="66"/>
  <c r="E71" i="43" s="1"/>
  <c r="AP17" i="66"/>
  <c r="E70" i="43" s="1"/>
  <c r="AG17" i="67"/>
  <c r="AV51" i="67"/>
  <c r="AG51" i="67"/>
  <c r="AG34" i="67"/>
  <c r="AE34" i="67"/>
  <c r="AC51" i="67"/>
  <c r="AC34" i="67"/>
  <c r="AC17" i="67"/>
  <c r="AA34" i="67"/>
  <c r="AA17" i="67"/>
  <c r="Y51" i="67"/>
  <c r="Y17" i="67"/>
  <c r="W17" i="67"/>
  <c r="W51" i="67"/>
  <c r="AQ38" i="67"/>
  <c r="AQ51" i="67" s="1"/>
  <c r="D95" i="43" s="1"/>
  <c r="AQ22" i="67"/>
  <c r="W34" i="67"/>
  <c r="S51" i="67"/>
  <c r="S34" i="67"/>
  <c r="Q51" i="67"/>
  <c r="AN38" i="67"/>
  <c r="AN51" i="67" s="1"/>
  <c r="D100" i="43" s="1"/>
  <c r="Q34" i="67"/>
  <c r="O51" i="67"/>
  <c r="O34" i="67"/>
  <c r="U51" i="67"/>
  <c r="U17" i="67"/>
  <c r="Q17" i="67"/>
  <c r="AP17" i="67"/>
  <c r="D70" i="43" s="1"/>
  <c r="AP34" i="67"/>
  <c r="D82" i="43" s="1"/>
  <c r="AM34" i="67"/>
  <c r="C13" i="43" s="1"/>
  <c r="AR17" i="67"/>
  <c r="D72" i="43" s="1"/>
  <c r="AQ34" i="67"/>
  <c r="D83" i="43" s="1"/>
  <c r="AN34" i="67"/>
  <c r="D88" i="43" s="1"/>
  <c r="AV34" i="67"/>
  <c r="AS17" i="67"/>
  <c r="D73" i="43" s="1"/>
  <c r="AR34" i="67"/>
  <c r="D84" i="43" s="1"/>
  <c r="AM17" i="67"/>
  <c r="B13" i="43" s="1"/>
  <c r="AU17" i="67"/>
  <c r="D75" i="43" s="1"/>
  <c r="AT17" i="67"/>
  <c r="D74" i="43" s="1"/>
  <c r="AS34" i="67"/>
  <c r="D85" i="43" s="1"/>
  <c r="AO34" i="67"/>
  <c r="D89" i="43" s="1"/>
  <c r="AP51" i="67"/>
  <c r="D94" i="43" s="1"/>
  <c r="AN17" i="67"/>
  <c r="D76" i="43" s="1"/>
  <c r="AV17" i="67"/>
  <c r="AU34" i="67"/>
  <c r="D87" i="43" s="1"/>
  <c r="AS51" i="67"/>
  <c r="D97" i="43" s="1"/>
  <c r="AT51" i="67"/>
  <c r="D98" i="43" s="1"/>
  <c r="AO17" i="67"/>
  <c r="D77" i="43" s="1"/>
  <c r="AU51" i="67"/>
  <c r="D99" i="43" s="1"/>
  <c r="AR51" i="67"/>
  <c r="D96" i="43" s="1"/>
  <c r="AQ4" i="67"/>
  <c r="AQ17" i="67" s="1"/>
  <c r="D71" i="43" s="1"/>
  <c r="O17" i="67"/>
  <c r="AE17" i="67"/>
  <c r="AT21" i="67"/>
  <c r="AT34" i="67" s="1"/>
  <c r="D86" i="43" s="1"/>
  <c r="U34" i="67"/>
  <c r="AO38" i="67"/>
  <c r="AO51" i="67" s="1"/>
  <c r="D101" i="43" s="1"/>
  <c r="AA51" i="67"/>
  <c r="S17" i="67"/>
  <c r="Y34" i="67"/>
  <c r="AE51" i="67"/>
  <c r="AM39" i="67"/>
  <c r="AG51" i="66"/>
  <c r="AC17" i="66"/>
  <c r="AA51" i="66"/>
  <c r="Y51" i="66"/>
  <c r="W17" i="66"/>
  <c r="U51" i="66"/>
  <c r="U17" i="66"/>
  <c r="AO38" i="66"/>
  <c r="AO51" i="66" s="1"/>
  <c r="E101" i="43" s="1"/>
  <c r="Q51" i="66"/>
  <c r="AN38" i="66"/>
  <c r="AN51" i="66" s="1"/>
  <c r="E100" i="43" s="1"/>
  <c r="O17" i="66"/>
  <c r="Y17" i="66"/>
  <c r="AM34" i="66"/>
  <c r="C14" i="43" s="1"/>
  <c r="AA17" i="66"/>
  <c r="Q34" i="66"/>
  <c r="AN21" i="66"/>
  <c r="AN34" i="66" s="1"/>
  <c r="E88" i="43" s="1"/>
  <c r="AN4" i="66"/>
  <c r="AN17" i="66" s="1"/>
  <c r="E76" i="43" s="1"/>
  <c r="Q17" i="66"/>
  <c r="AO21" i="66"/>
  <c r="AO34" i="66" s="1"/>
  <c r="E89" i="43" s="1"/>
  <c r="S34" i="66"/>
  <c r="AC34" i="66"/>
  <c r="S17" i="66"/>
  <c r="AO4" i="66"/>
  <c r="AO17" i="66" s="1"/>
  <c r="E77" i="43" s="1"/>
  <c r="AG17" i="66"/>
  <c r="Y34" i="66"/>
  <c r="AC51" i="66"/>
  <c r="AE51" i="66"/>
  <c r="AE17" i="66"/>
  <c r="U34" i="66"/>
  <c r="AE34" i="66"/>
  <c r="W51" i="66"/>
  <c r="AM4" i="66"/>
  <c r="W34" i="66"/>
  <c r="AM38" i="66"/>
  <c r="O51" i="66"/>
  <c r="O34" i="66"/>
  <c r="AG34" i="66"/>
  <c r="Q34" i="63"/>
  <c r="AG17" i="63"/>
  <c r="AG34" i="63"/>
  <c r="AA17" i="63"/>
  <c r="AR51" i="63"/>
  <c r="C96" i="43" s="1"/>
  <c r="AR17" i="63"/>
  <c r="C72" i="43" s="1"/>
  <c r="AQ34" i="63"/>
  <c r="C83" i="43" s="1"/>
  <c r="S17" i="63"/>
  <c r="U34" i="63"/>
  <c r="W17" i="63"/>
  <c r="AQ4" i="63"/>
  <c r="AQ17" i="63" s="1"/>
  <c r="C71" i="43" s="1"/>
  <c r="O17" i="63"/>
  <c r="AM4" i="63"/>
  <c r="AN17" i="63"/>
  <c r="C76" i="43" s="1"/>
  <c r="AS17" i="63"/>
  <c r="C73" i="43" s="1"/>
  <c r="AT17" i="63"/>
  <c r="C74" i="43" s="1"/>
  <c r="AP17" i="63"/>
  <c r="C70" i="43" s="1"/>
  <c r="AE17" i="63"/>
  <c r="AU4" i="63"/>
  <c r="AU17" i="63" s="1"/>
  <c r="C75" i="43" s="1"/>
  <c r="Y17" i="63"/>
  <c r="AE34" i="63"/>
  <c r="AV51" i="63"/>
  <c r="AR34" i="63"/>
  <c r="C84" i="43" s="1"/>
  <c r="AP21" i="63"/>
  <c r="AP34" i="63" s="1"/>
  <c r="C82" i="43" s="1"/>
  <c r="Q17" i="63"/>
  <c r="AV21" i="63"/>
  <c r="AV34" i="63" s="1"/>
  <c r="AN23" i="63"/>
  <c r="AN34" i="63" s="1"/>
  <c r="C88" i="43" s="1"/>
  <c r="W34" i="63"/>
  <c r="AC51" i="63"/>
  <c r="AT38" i="63"/>
  <c r="AT51" i="63" s="1"/>
  <c r="C98" i="43" s="1"/>
  <c r="U17" i="63"/>
  <c r="AM34" i="63"/>
  <c r="C12" i="43" s="1"/>
  <c r="AS34" i="63"/>
  <c r="C85" i="43" s="1"/>
  <c r="AM38" i="63"/>
  <c r="O51" i="63"/>
  <c r="AU38" i="63"/>
  <c r="AU51" i="63" s="1"/>
  <c r="C99" i="43" s="1"/>
  <c r="AE51" i="63"/>
  <c r="AC34" i="63"/>
  <c r="AT21" i="63"/>
  <c r="AT34" i="63" s="1"/>
  <c r="C86" i="43" s="1"/>
  <c r="O34" i="63"/>
  <c r="Y34" i="63"/>
  <c r="AO17" i="63"/>
  <c r="C77" i="43" s="1"/>
  <c r="AU34" i="63"/>
  <c r="C87" i="43" s="1"/>
  <c r="S51" i="63"/>
  <c r="AO38" i="63"/>
  <c r="AO51" i="63" s="1"/>
  <c r="C101" i="43" s="1"/>
  <c r="AC17" i="63"/>
  <c r="AV4" i="63"/>
  <c r="AV17" i="63" s="1"/>
  <c r="S34" i="63"/>
  <c r="AP38" i="63"/>
  <c r="AP51" i="63" s="1"/>
  <c r="C94" i="43" s="1"/>
  <c r="U51" i="63"/>
  <c r="AO21" i="63"/>
  <c r="AO34" i="63" s="1"/>
  <c r="C89" i="43" s="1"/>
  <c r="Q51" i="63"/>
  <c r="AG51" i="63"/>
  <c r="AA34" i="63"/>
  <c r="W51" i="63"/>
  <c r="AQ38" i="63"/>
  <c r="AQ51" i="63" s="1"/>
  <c r="C95" i="43" s="1"/>
  <c r="AN51" i="63"/>
  <c r="C100" i="43" s="1"/>
  <c r="Y51" i="63"/>
  <c r="AA51" i="63"/>
  <c r="AS38" i="63"/>
  <c r="AS51" i="63" s="1"/>
  <c r="C97" i="43" s="1"/>
  <c r="W34" i="57"/>
  <c r="S34" i="57"/>
  <c r="AP22" i="57"/>
  <c r="AP34" i="57" s="1"/>
  <c r="B89" i="43" s="1"/>
  <c r="AA34" i="57"/>
  <c r="AT21" i="57"/>
  <c r="AT34" i="57" s="1"/>
  <c r="B85" i="43" s="1"/>
  <c r="W51" i="57"/>
  <c r="O34" i="57"/>
  <c r="AE34" i="57"/>
  <c r="W17" i="57"/>
  <c r="AE17" i="57"/>
  <c r="S17" i="57"/>
  <c r="AC17" i="57"/>
  <c r="Q17" i="57"/>
  <c r="Y17" i="57"/>
  <c r="U17" i="57"/>
  <c r="AA17" i="57"/>
  <c r="AT42" i="57"/>
  <c r="AA51" i="57"/>
  <c r="Q51" i="57"/>
  <c r="U51" i="57"/>
  <c r="AQ49" i="57"/>
  <c r="AU49" i="57"/>
  <c r="AU51" i="57" s="1"/>
  <c r="B98" i="43" s="1"/>
  <c r="AC51" i="57"/>
  <c r="Y51" i="57"/>
  <c r="O51" i="57"/>
  <c r="AN45" i="57"/>
  <c r="B60" i="43" s="1"/>
  <c r="AE51" i="57"/>
  <c r="AV42" i="57"/>
  <c r="AG51" i="57"/>
  <c r="AR42" i="57"/>
  <c r="S51" i="57"/>
  <c r="AQ6" i="57"/>
  <c r="AQ17" i="57" s="1"/>
  <c r="B70" i="43" s="1"/>
  <c r="AS7" i="57"/>
  <c r="O17" i="57"/>
  <c r="AU8" i="57"/>
  <c r="AV12" i="57"/>
  <c r="U34" i="57"/>
  <c r="AC34" i="57"/>
  <c r="AN4" i="57"/>
  <c r="AO8" i="57"/>
  <c r="AP9" i="57"/>
  <c r="AP17" i="57" s="1"/>
  <c r="B77" i="43" s="1"/>
  <c r="AR14" i="57"/>
  <c r="AG17" i="57"/>
  <c r="Y34" i="57"/>
  <c r="AG34" i="57"/>
  <c r="Q34" i="57"/>
  <c r="AV4" i="57"/>
  <c r="AS38" i="57"/>
  <c r="AS51" i="57" s="1"/>
  <c r="B96" i="43" s="1"/>
  <c r="AS34" i="57"/>
  <c r="B84" i="43" s="1"/>
  <c r="AU4" i="57"/>
  <c r="AT17" i="57"/>
  <c r="B73" i="43" s="1"/>
  <c r="AN28" i="57"/>
  <c r="AO4" i="57"/>
  <c r="AW4" i="57"/>
  <c r="AW17" i="57" s="1"/>
  <c r="AQ21" i="57"/>
  <c r="AQ34" i="57" s="1"/>
  <c r="B82" i="43" s="1"/>
  <c r="AR21" i="57"/>
  <c r="AR34" i="57" s="1"/>
  <c r="B83" i="43" s="1"/>
  <c r="AR4" i="57"/>
  <c r="AS4" i="57"/>
  <c r="AU21" i="57"/>
  <c r="AU34" i="57" s="1"/>
  <c r="B86" i="43" s="1"/>
  <c r="AV34" i="57"/>
  <c r="B87" i="43" s="1"/>
  <c r="AO38" i="57"/>
  <c r="AO51" i="57" s="1"/>
  <c r="B100" i="43" s="1"/>
  <c r="AV38" i="57"/>
  <c r="AO21" i="57"/>
  <c r="AO34" i="57" s="1"/>
  <c r="B88" i="43" s="1"/>
  <c r="AW21" i="57"/>
  <c r="AW34" i="57" s="1"/>
  <c r="AW38" i="57"/>
  <c r="AW51" i="57" s="1"/>
  <c r="AP38" i="57"/>
  <c r="AP51" i="57" s="1"/>
  <c r="B101" i="43" s="1"/>
  <c r="AQ38" i="57"/>
  <c r="AN38" i="57"/>
  <c r="AT38" i="57"/>
  <c r="AR38" i="57"/>
  <c r="D35" i="43"/>
  <c r="C52" i="43"/>
  <c r="E81" i="43"/>
  <c r="E69" i="43"/>
  <c r="B18" i="43"/>
  <c r="D93" i="43"/>
  <c r="E93" i="43"/>
  <c r="E52" i="43"/>
  <c r="E18" i="43"/>
  <c r="D18" i="43"/>
  <c r="C93" i="43"/>
  <c r="C69" i="43"/>
  <c r="AS21" i="47"/>
  <c r="AT21" i="47" s="1"/>
  <c r="AS22" i="47"/>
  <c r="AS23" i="47"/>
  <c r="AT23" i="47" s="1"/>
  <c r="AS24" i="47"/>
  <c r="AS25" i="47"/>
  <c r="AT25" i="47" s="1"/>
  <c r="AS26" i="47"/>
  <c r="AS27" i="47"/>
  <c r="AT27" i="47" s="1"/>
  <c r="AS28" i="47"/>
  <c r="AT28" i="47" s="1"/>
  <c r="AS29" i="47"/>
  <c r="AT29" i="47" s="1"/>
  <c r="AS30" i="47"/>
  <c r="AS31" i="47"/>
  <c r="AT31" i="47" s="1"/>
  <c r="AS32" i="47"/>
  <c r="AS33" i="47"/>
  <c r="AT33" i="47" s="1"/>
  <c r="AQ21" i="47"/>
  <c r="AQ22" i="47"/>
  <c r="AR22" i="47" s="1"/>
  <c r="AQ23" i="47"/>
  <c r="AQ24" i="47"/>
  <c r="AR24" i="47" s="1"/>
  <c r="AQ25" i="47"/>
  <c r="AQ26" i="47"/>
  <c r="AQ27" i="47"/>
  <c r="AR27" i="47" s="1"/>
  <c r="AQ28" i="47"/>
  <c r="AR28" i="47" s="1"/>
  <c r="AQ29" i="47"/>
  <c r="AQ30" i="47"/>
  <c r="AR30" i="47" s="1"/>
  <c r="AQ31" i="47"/>
  <c r="AQ32" i="47"/>
  <c r="AR32" i="47" s="1"/>
  <c r="AQ33" i="47"/>
  <c r="AR33" i="47" s="1"/>
  <c r="AO21" i="47"/>
  <c r="AO22" i="47"/>
  <c r="AP22" i="47" s="1"/>
  <c r="AO23" i="47"/>
  <c r="AP23" i="47" s="1"/>
  <c r="AO24" i="47"/>
  <c r="AO25" i="47"/>
  <c r="AP25" i="47" s="1"/>
  <c r="AO26" i="47"/>
  <c r="AO27" i="47"/>
  <c r="AP27" i="47" s="1"/>
  <c r="AO28" i="47"/>
  <c r="AO29" i="47"/>
  <c r="AP29" i="47" s="1"/>
  <c r="AO30" i="47"/>
  <c r="AO31" i="47"/>
  <c r="AP31" i="47" s="1"/>
  <c r="AO32" i="47"/>
  <c r="AO33" i="47"/>
  <c r="AP33" i="47" s="1"/>
  <c r="AM21" i="47"/>
  <c r="AN21" i="47" s="1"/>
  <c r="AM22" i="47"/>
  <c r="AN22" i="47" s="1"/>
  <c r="AM23" i="47"/>
  <c r="AN23" i="47" s="1"/>
  <c r="AM24" i="47"/>
  <c r="AM25" i="47"/>
  <c r="AM26" i="47"/>
  <c r="AM27" i="47"/>
  <c r="AN27" i="47" s="1"/>
  <c r="AM28" i="47"/>
  <c r="AN28" i="47" s="1"/>
  <c r="AM29" i="47"/>
  <c r="AN29" i="47" s="1"/>
  <c r="AM30" i="47"/>
  <c r="AM31" i="47"/>
  <c r="AN31" i="47" s="1"/>
  <c r="AM32" i="47"/>
  <c r="AM33" i="47"/>
  <c r="AK21" i="47"/>
  <c r="AL21" i="47" s="1"/>
  <c r="AK22" i="47"/>
  <c r="AK23" i="47"/>
  <c r="AL23" i="47" s="1"/>
  <c r="AK24" i="47"/>
  <c r="AK25" i="47"/>
  <c r="AL25" i="47" s="1"/>
  <c r="AK26" i="47"/>
  <c r="AL26" i="47" s="1"/>
  <c r="AK27" i="47"/>
  <c r="AK28" i="47"/>
  <c r="AL28" i="47" s="1"/>
  <c r="AK29" i="47"/>
  <c r="AL29" i="47" s="1"/>
  <c r="AK30" i="47"/>
  <c r="AK31" i="47"/>
  <c r="AL31" i="47" s="1"/>
  <c r="AK32" i="47"/>
  <c r="AK33" i="47"/>
  <c r="AL33" i="47" s="1"/>
  <c r="AI21" i="47"/>
  <c r="AI22" i="47"/>
  <c r="AI23" i="47"/>
  <c r="AI24" i="47"/>
  <c r="AJ24" i="47" s="1"/>
  <c r="AI25" i="47"/>
  <c r="AJ25" i="47" s="1"/>
  <c r="AI26" i="47"/>
  <c r="AI27" i="47"/>
  <c r="AJ27" i="47" s="1"/>
  <c r="AI28" i="47"/>
  <c r="AJ28" i="47" s="1"/>
  <c r="AI29" i="47"/>
  <c r="AI30" i="47"/>
  <c r="AI31" i="47"/>
  <c r="AI32" i="47"/>
  <c r="AJ32" i="47" s="1"/>
  <c r="AI33" i="47"/>
  <c r="BU20" i="47"/>
  <c r="BS20" i="47"/>
  <c r="BQ20" i="47"/>
  <c r="BO20" i="47"/>
  <c r="BM20" i="47"/>
  <c r="BK20" i="47"/>
  <c r="BI20" i="47"/>
  <c r="BG20" i="47"/>
  <c r="BE20" i="47"/>
  <c r="BC20" i="47"/>
  <c r="BA20" i="47"/>
  <c r="AY20" i="47"/>
  <c r="AW20" i="47"/>
  <c r="AU20" i="47"/>
  <c r="AS20" i="47"/>
  <c r="AQ20" i="47"/>
  <c r="AO20" i="47"/>
  <c r="AM20" i="47"/>
  <c r="AK20" i="47"/>
  <c r="AI20" i="47"/>
  <c r="BU4" i="47"/>
  <c r="BV4" i="47" s="1"/>
  <c r="BU5" i="47"/>
  <c r="BU6" i="47"/>
  <c r="BV6" i="47" s="1"/>
  <c r="BU7" i="47"/>
  <c r="BU8" i="47"/>
  <c r="BV8" i="47" s="1"/>
  <c r="BU9" i="47"/>
  <c r="BU10" i="47"/>
  <c r="BV10" i="47" s="1"/>
  <c r="BU11" i="47"/>
  <c r="BV11" i="47" s="1"/>
  <c r="BU12" i="47"/>
  <c r="BU13" i="47"/>
  <c r="BU14" i="47"/>
  <c r="BV14" i="47" s="1"/>
  <c r="BU15" i="47"/>
  <c r="BU16" i="47"/>
  <c r="BV16" i="47" s="1"/>
  <c r="BS5" i="47"/>
  <c r="BS6" i="47"/>
  <c r="BS7" i="47"/>
  <c r="BS8" i="47"/>
  <c r="BS9" i="47"/>
  <c r="BS10" i="47"/>
  <c r="BT10" i="47" s="1"/>
  <c r="BS11" i="47"/>
  <c r="BT11" i="47" s="1"/>
  <c r="BS12" i="47"/>
  <c r="BT12" i="47" s="1"/>
  <c r="BS13" i="47"/>
  <c r="BS14" i="47"/>
  <c r="BT14" i="47" s="1"/>
  <c r="BS15" i="47"/>
  <c r="BS16" i="47"/>
  <c r="BS4" i="47"/>
  <c r="BQ5" i="47"/>
  <c r="BR5" i="47" s="1"/>
  <c r="BQ6" i="47"/>
  <c r="BQ7" i="47"/>
  <c r="BR7" i="47" s="1"/>
  <c r="BQ8" i="47"/>
  <c r="BQ9" i="47"/>
  <c r="BR9" i="47" s="1"/>
  <c r="BQ10" i="47"/>
  <c r="BQ11" i="47"/>
  <c r="BQ12" i="47"/>
  <c r="BR12" i="47" s="1"/>
  <c r="BQ13" i="47"/>
  <c r="BQ14" i="47"/>
  <c r="BR14" i="47" s="1"/>
  <c r="BQ15" i="47"/>
  <c r="BR15" i="47" s="1"/>
  <c r="BQ16" i="47"/>
  <c r="BQ4" i="47"/>
  <c r="BR4" i="47" s="1"/>
  <c r="BO5" i="47"/>
  <c r="BO6" i="47"/>
  <c r="BO7" i="47"/>
  <c r="BO8" i="47"/>
  <c r="BO9" i="47"/>
  <c r="BO10" i="47"/>
  <c r="BP10" i="47" s="1"/>
  <c r="BO11" i="47"/>
  <c r="BP11" i="47" s="1"/>
  <c r="BO12" i="47"/>
  <c r="BP12" i="47" s="1"/>
  <c r="BO13" i="47"/>
  <c r="BP13" i="47" s="1"/>
  <c r="BO14" i="47"/>
  <c r="BO15" i="47"/>
  <c r="BP15" i="47" s="1"/>
  <c r="BO16" i="47"/>
  <c r="BP16" i="47" s="1"/>
  <c r="BO4" i="47"/>
  <c r="BM5" i="47"/>
  <c r="BM6" i="47"/>
  <c r="BM7" i="47"/>
  <c r="BM8" i="47"/>
  <c r="BM9" i="47"/>
  <c r="BN9" i="47" s="1"/>
  <c r="BM10" i="47"/>
  <c r="BM11" i="47"/>
  <c r="BN11" i="47" s="1"/>
  <c r="BM12" i="47"/>
  <c r="BN12" i="47" s="1"/>
  <c r="BM13" i="47"/>
  <c r="BM14" i="47"/>
  <c r="BM15" i="47"/>
  <c r="BM16" i="47"/>
  <c r="BM4" i="47"/>
  <c r="BK5" i="47"/>
  <c r="BK6" i="47"/>
  <c r="BK7" i="47"/>
  <c r="BK8" i="47"/>
  <c r="BK9" i="47"/>
  <c r="BK10" i="47"/>
  <c r="BK11" i="47"/>
  <c r="BK12" i="47"/>
  <c r="BK13" i="47"/>
  <c r="BK14" i="47"/>
  <c r="BL14" i="47" s="1"/>
  <c r="BK15" i="47"/>
  <c r="BK16" i="47"/>
  <c r="BK4" i="47"/>
  <c r="BI5" i="47"/>
  <c r="BJ5" i="47" s="1"/>
  <c r="BI6" i="47"/>
  <c r="BI7" i="47"/>
  <c r="BI8" i="47"/>
  <c r="BI9" i="47"/>
  <c r="BJ9" i="47" s="1"/>
  <c r="BI10" i="47"/>
  <c r="BI11" i="47"/>
  <c r="BJ11" i="47" s="1"/>
  <c r="BI12" i="47"/>
  <c r="BJ12" i="47" s="1"/>
  <c r="BI13" i="47"/>
  <c r="BJ13" i="47" s="1"/>
  <c r="BI14" i="47"/>
  <c r="BI15" i="47"/>
  <c r="BI16" i="47"/>
  <c r="BI4" i="47"/>
  <c r="BJ4" i="47" s="1"/>
  <c r="BG5" i="47"/>
  <c r="BH5" i="47" s="1"/>
  <c r="BG6" i="47"/>
  <c r="BH6" i="47" s="1"/>
  <c r="BG7" i="47"/>
  <c r="BG8" i="47"/>
  <c r="BH8" i="47" s="1"/>
  <c r="BG9" i="47"/>
  <c r="BG10" i="47"/>
  <c r="BG11" i="47"/>
  <c r="BG12" i="47"/>
  <c r="BH12" i="47" s="1"/>
  <c r="BG13" i="47"/>
  <c r="BH13" i="47" s="1"/>
  <c r="BG14" i="47"/>
  <c r="BG15" i="47"/>
  <c r="BH15" i="47" s="1"/>
  <c r="BG16" i="47"/>
  <c r="BG4" i="47"/>
  <c r="BE5" i="47"/>
  <c r="BE6" i="47"/>
  <c r="BE7" i="47"/>
  <c r="BF7" i="47" s="1"/>
  <c r="BE8" i="47"/>
  <c r="BE9" i="47"/>
  <c r="BF9" i="47" s="1"/>
  <c r="BE10" i="47"/>
  <c r="BE11" i="47"/>
  <c r="BF11" i="47" s="1"/>
  <c r="BE12" i="47"/>
  <c r="BE13" i="47"/>
  <c r="BE14" i="47"/>
  <c r="BE15" i="47"/>
  <c r="BF15" i="47" s="1"/>
  <c r="BE16" i="47"/>
  <c r="BE4" i="47"/>
  <c r="BC5" i="47"/>
  <c r="BC6" i="47"/>
  <c r="BD6" i="47" s="1"/>
  <c r="BC7" i="47"/>
  <c r="BC8" i="47"/>
  <c r="BC9" i="47"/>
  <c r="BD9" i="47" s="1"/>
  <c r="BC10" i="47"/>
  <c r="BD10" i="47" s="1"/>
  <c r="BC11" i="47"/>
  <c r="BD11" i="47" s="1"/>
  <c r="BC12" i="47"/>
  <c r="BD12" i="47" s="1"/>
  <c r="BC13" i="47"/>
  <c r="BC14" i="47"/>
  <c r="BC15" i="47"/>
  <c r="BC16" i="47"/>
  <c r="BC4" i="47"/>
  <c r="BA5" i="47"/>
  <c r="BB5" i="47" s="1"/>
  <c r="BA6" i="47"/>
  <c r="BA7" i="47"/>
  <c r="BB7" i="47" s="1"/>
  <c r="BA8" i="47"/>
  <c r="BA9" i="47"/>
  <c r="BB9" i="47" s="1"/>
  <c r="BA10" i="47"/>
  <c r="BA11" i="47"/>
  <c r="BB11" i="47" s="1"/>
  <c r="BA12" i="47"/>
  <c r="BA13" i="47"/>
  <c r="BB13" i="47" s="1"/>
  <c r="BA14" i="47"/>
  <c r="BA15" i="47"/>
  <c r="BB15" i="47" s="1"/>
  <c r="BA16" i="47"/>
  <c r="BA4" i="47"/>
  <c r="AY5" i="47"/>
  <c r="AZ5" i="47" s="1"/>
  <c r="AY6" i="47"/>
  <c r="AY7" i="47"/>
  <c r="AZ7" i="47" s="1"/>
  <c r="AY8" i="47"/>
  <c r="AZ8" i="47" s="1"/>
  <c r="AY9" i="47"/>
  <c r="AY10" i="47"/>
  <c r="AZ10" i="47" s="1"/>
  <c r="AY11" i="47"/>
  <c r="AY12" i="47"/>
  <c r="AZ12" i="47" s="1"/>
  <c r="AY13" i="47"/>
  <c r="AY14" i="47"/>
  <c r="AY15" i="47"/>
  <c r="AZ15" i="47" s="1"/>
  <c r="AY16" i="47"/>
  <c r="AZ16" i="47" s="1"/>
  <c r="AY4" i="47"/>
  <c r="AZ4" i="47" s="1"/>
  <c r="AW5" i="47"/>
  <c r="AW6" i="47"/>
  <c r="AW7" i="47"/>
  <c r="AX7" i="47" s="1"/>
  <c r="AW8" i="47"/>
  <c r="AW9" i="47"/>
  <c r="AX9" i="47" s="1"/>
  <c r="AW10" i="47"/>
  <c r="AW11" i="47"/>
  <c r="AX11" i="47" s="1"/>
  <c r="AW12" i="47"/>
  <c r="AX12" i="47" s="1"/>
  <c r="AW13" i="47"/>
  <c r="AX13" i="47" s="1"/>
  <c r="AW14" i="47"/>
  <c r="AW15" i="47"/>
  <c r="AX15" i="47" s="1"/>
  <c r="AW16" i="47"/>
  <c r="AW4" i="47"/>
  <c r="AU5" i="47"/>
  <c r="AU6" i="47"/>
  <c r="AU7" i="47"/>
  <c r="AU8" i="47"/>
  <c r="AU9" i="47"/>
  <c r="AU10" i="47"/>
  <c r="AU11" i="47"/>
  <c r="AV11" i="47" s="1"/>
  <c r="AU12" i="47"/>
  <c r="AU13" i="47"/>
  <c r="AU14" i="47"/>
  <c r="AV14" i="47" s="1"/>
  <c r="AU15" i="47"/>
  <c r="AU16" i="47"/>
  <c r="AV16" i="47" s="1"/>
  <c r="AU4" i="47"/>
  <c r="AS5" i="47"/>
  <c r="AT5" i="47" s="1"/>
  <c r="AS6" i="47"/>
  <c r="AS7" i="47"/>
  <c r="AS8" i="47"/>
  <c r="AS9" i="47"/>
  <c r="AT9" i="47" s="1"/>
  <c r="AS10" i="47"/>
  <c r="AS11" i="47"/>
  <c r="AT11" i="47" s="1"/>
  <c r="AS12" i="47"/>
  <c r="AT12" i="47" s="1"/>
  <c r="AS13" i="47"/>
  <c r="AT13" i="47" s="1"/>
  <c r="AS14" i="47"/>
  <c r="AS15" i="47"/>
  <c r="AS16" i="47"/>
  <c r="AS4" i="47"/>
  <c r="AQ5" i="47"/>
  <c r="AQ6" i="47"/>
  <c r="AR6" i="47" s="1"/>
  <c r="AQ7" i="47"/>
  <c r="AR7" i="47" s="1"/>
  <c r="AQ8" i="47"/>
  <c r="AQ9" i="47"/>
  <c r="AQ10" i="47"/>
  <c r="AQ11" i="47"/>
  <c r="AQ12" i="47"/>
  <c r="AR12" i="47" s="1"/>
  <c r="AQ13" i="47"/>
  <c r="AR13" i="47" s="1"/>
  <c r="AQ14" i="47"/>
  <c r="AQ15" i="47"/>
  <c r="AR15" i="47" s="1"/>
  <c r="AQ16" i="47"/>
  <c r="AQ4" i="47"/>
  <c r="AO5" i="47"/>
  <c r="AO6" i="47"/>
  <c r="AO7" i="47"/>
  <c r="AO8" i="47"/>
  <c r="AO9" i="47"/>
  <c r="AP9" i="47" s="1"/>
  <c r="AO10" i="47"/>
  <c r="AO11" i="47"/>
  <c r="AP11" i="47" s="1"/>
  <c r="AO12" i="47"/>
  <c r="AP12" i="47" s="1"/>
  <c r="AO13" i="47"/>
  <c r="AO14" i="47"/>
  <c r="AO15" i="47"/>
  <c r="AP15" i="47" s="1"/>
  <c r="AO16" i="47"/>
  <c r="AO4" i="47"/>
  <c r="AP4" i="47" s="1"/>
  <c r="AM5" i="47"/>
  <c r="AM6" i="47"/>
  <c r="AN6" i="47" s="1"/>
  <c r="AM7" i="47"/>
  <c r="AM8" i="47"/>
  <c r="AM9" i="47"/>
  <c r="AM10" i="47"/>
  <c r="AN10" i="47" s="1"/>
  <c r="AM11" i="47"/>
  <c r="AN11" i="47" s="1"/>
  <c r="AM12" i="47"/>
  <c r="AN12" i="47" s="1"/>
  <c r="AM13" i="47"/>
  <c r="AM14" i="47"/>
  <c r="AM15" i="47"/>
  <c r="AM16" i="47"/>
  <c r="AM4" i="47"/>
  <c r="AK5" i="47"/>
  <c r="AL5" i="47" s="1"/>
  <c r="AK6" i="47"/>
  <c r="AK7" i="47"/>
  <c r="AL7" i="47" s="1"/>
  <c r="AK8" i="47"/>
  <c r="AK9" i="47"/>
  <c r="AK10" i="47"/>
  <c r="AK11" i="47"/>
  <c r="AL11" i="47" s="1"/>
  <c r="AK12" i="47"/>
  <c r="AL12" i="47" s="1"/>
  <c r="AK13" i="47"/>
  <c r="AL13" i="47" s="1"/>
  <c r="AK14" i="47"/>
  <c r="AK15" i="47"/>
  <c r="AL15" i="47" s="1"/>
  <c r="AK16" i="47"/>
  <c r="AK4" i="47"/>
  <c r="AI5" i="47"/>
  <c r="AJ5" i="47" s="1"/>
  <c r="AI6" i="47"/>
  <c r="AJ6" i="47" s="1"/>
  <c r="AI7" i="47"/>
  <c r="AJ7" i="47" s="1"/>
  <c r="AI8" i="47"/>
  <c r="AJ8" i="47" s="1"/>
  <c r="AI9" i="47"/>
  <c r="AJ9" i="47" s="1"/>
  <c r="AI10" i="47"/>
  <c r="AJ10" i="47" s="1"/>
  <c r="AI11" i="47"/>
  <c r="AI12" i="47"/>
  <c r="AJ12" i="47" s="1"/>
  <c r="AI13" i="47"/>
  <c r="AJ13" i="47" s="1"/>
  <c r="AI14" i="47"/>
  <c r="AI15" i="47"/>
  <c r="AJ15" i="47" s="1"/>
  <c r="AI16" i="47"/>
  <c r="AJ16" i="47" s="1"/>
  <c r="AI4" i="47"/>
  <c r="AF38" i="47"/>
  <c r="AG38" i="47" s="1"/>
  <c r="CK38" i="47" s="1"/>
  <c r="AF39" i="47"/>
  <c r="AF40" i="47"/>
  <c r="AG40" i="47" s="1"/>
  <c r="CK40" i="47" s="1"/>
  <c r="AF41" i="47"/>
  <c r="AF42" i="47"/>
  <c r="AG42" i="47" s="1"/>
  <c r="CK42" i="47" s="1"/>
  <c r="AF43" i="47"/>
  <c r="AG43" i="47" s="1"/>
  <c r="CK43" i="47" s="1"/>
  <c r="AF44" i="47"/>
  <c r="AG44" i="47" s="1"/>
  <c r="CK44" i="47" s="1"/>
  <c r="AF45" i="47"/>
  <c r="AG45" i="47" s="1"/>
  <c r="CK45" i="47" s="1"/>
  <c r="AF46" i="47"/>
  <c r="AG46" i="47" s="1"/>
  <c r="CK46" i="47" s="1"/>
  <c r="AF47" i="47"/>
  <c r="AG47" i="47" s="1"/>
  <c r="CK47" i="47" s="1"/>
  <c r="AF48" i="47"/>
  <c r="AG48" i="47" s="1"/>
  <c r="CK48" i="47" s="1"/>
  <c r="AF49" i="47"/>
  <c r="AF50" i="47"/>
  <c r="AF37" i="47"/>
  <c r="AF21" i="47"/>
  <c r="AG21" i="47" s="1"/>
  <c r="CK21" i="47" s="1"/>
  <c r="AF22" i="47"/>
  <c r="AG22" i="47" s="1"/>
  <c r="CK22" i="47" s="1"/>
  <c r="AF23" i="47"/>
  <c r="AG23" i="47" s="1"/>
  <c r="CK23" i="47" s="1"/>
  <c r="AF24" i="47"/>
  <c r="AG24" i="47" s="1"/>
  <c r="CK24" i="47" s="1"/>
  <c r="AF25" i="47"/>
  <c r="AG25" i="47" s="1"/>
  <c r="CK25" i="47" s="1"/>
  <c r="AF26" i="47"/>
  <c r="AG26" i="47" s="1"/>
  <c r="CK26" i="47" s="1"/>
  <c r="AF27" i="47"/>
  <c r="AG27" i="47" s="1"/>
  <c r="CK27" i="47" s="1"/>
  <c r="AF28" i="47"/>
  <c r="AG28" i="47" s="1"/>
  <c r="CK28" i="47" s="1"/>
  <c r="AF29" i="47"/>
  <c r="AG29" i="47" s="1"/>
  <c r="CK29" i="47" s="1"/>
  <c r="AF30" i="47"/>
  <c r="AG30" i="47" s="1"/>
  <c r="CK30" i="47" s="1"/>
  <c r="AF31" i="47"/>
  <c r="AG31" i="47" s="1"/>
  <c r="CK31" i="47" s="1"/>
  <c r="AF32" i="47"/>
  <c r="AG32" i="47" s="1"/>
  <c r="CK32" i="47" s="1"/>
  <c r="AF33" i="47"/>
  <c r="AG33" i="47" s="1"/>
  <c r="CK33" i="47" s="1"/>
  <c r="AF20" i="47"/>
  <c r="AD39" i="47"/>
  <c r="AE39" i="47" s="1"/>
  <c r="CJ39" i="47" s="1"/>
  <c r="AD40" i="47"/>
  <c r="AE40" i="47" s="1"/>
  <c r="CJ40" i="47" s="1"/>
  <c r="AD41" i="47"/>
  <c r="AE41" i="47" s="1"/>
  <c r="CJ41" i="47" s="1"/>
  <c r="AD42" i="47"/>
  <c r="AE42" i="47" s="1"/>
  <c r="CJ42" i="47" s="1"/>
  <c r="AD43" i="47"/>
  <c r="AE43" i="47" s="1"/>
  <c r="CJ43" i="47" s="1"/>
  <c r="AD44" i="47"/>
  <c r="AE44" i="47" s="1"/>
  <c r="CJ44" i="47" s="1"/>
  <c r="AD45" i="47"/>
  <c r="AE45" i="47" s="1"/>
  <c r="CJ45" i="47" s="1"/>
  <c r="AD46" i="47"/>
  <c r="AE46" i="47" s="1"/>
  <c r="CJ46" i="47" s="1"/>
  <c r="AD47" i="47"/>
  <c r="AE47" i="47" s="1"/>
  <c r="CJ47" i="47" s="1"/>
  <c r="AD48" i="47"/>
  <c r="AE48" i="47" s="1"/>
  <c r="CJ48" i="47" s="1"/>
  <c r="AD49" i="47"/>
  <c r="AE49" i="47" s="1"/>
  <c r="CJ49" i="47" s="1"/>
  <c r="AD50" i="47"/>
  <c r="AE50" i="47" s="1"/>
  <c r="CJ50" i="47" s="1"/>
  <c r="AD38" i="47"/>
  <c r="AD37" i="47"/>
  <c r="AD22" i="47"/>
  <c r="AE22" i="47" s="1"/>
  <c r="CJ22" i="47" s="1"/>
  <c r="AD23" i="47"/>
  <c r="AE23" i="47" s="1"/>
  <c r="CJ23" i="47" s="1"/>
  <c r="AD24" i="47"/>
  <c r="AE24" i="47" s="1"/>
  <c r="CJ24" i="47" s="1"/>
  <c r="AD25" i="47"/>
  <c r="AE25" i="47" s="1"/>
  <c r="CJ25" i="47" s="1"/>
  <c r="AD26" i="47"/>
  <c r="AE26" i="47" s="1"/>
  <c r="CJ26" i="47" s="1"/>
  <c r="AD27" i="47"/>
  <c r="AE27" i="47" s="1"/>
  <c r="CJ27" i="47" s="1"/>
  <c r="AD28" i="47"/>
  <c r="AE28" i="47" s="1"/>
  <c r="CJ28" i="47" s="1"/>
  <c r="AD29" i="47"/>
  <c r="AE29" i="47" s="1"/>
  <c r="CJ29" i="47" s="1"/>
  <c r="AD30" i="47"/>
  <c r="AE30" i="47" s="1"/>
  <c r="CJ30" i="47" s="1"/>
  <c r="AD31" i="47"/>
  <c r="AE31" i="47" s="1"/>
  <c r="CJ31" i="47" s="1"/>
  <c r="AD32" i="47"/>
  <c r="AE32" i="47" s="1"/>
  <c r="CJ32" i="47" s="1"/>
  <c r="AD33" i="47"/>
  <c r="AE33" i="47" s="1"/>
  <c r="CJ33" i="47" s="1"/>
  <c r="AD21" i="47"/>
  <c r="AD20" i="47"/>
  <c r="AB39" i="47"/>
  <c r="AC39" i="47" s="1"/>
  <c r="CI39" i="47" s="1"/>
  <c r="AB40" i="47"/>
  <c r="AC40" i="47" s="1"/>
  <c r="CI40" i="47" s="1"/>
  <c r="AB41" i="47"/>
  <c r="AC41" i="47" s="1"/>
  <c r="CI41" i="47" s="1"/>
  <c r="AB42" i="47"/>
  <c r="AC42" i="47" s="1"/>
  <c r="CI42" i="47" s="1"/>
  <c r="AB43" i="47"/>
  <c r="AC43" i="47" s="1"/>
  <c r="CI43" i="47" s="1"/>
  <c r="AB44" i="47"/>
  <c r="AC44" i="47" s="1"/>
  <c r="CI44" i="47" s="1"/>
  <c r="AB45" i="47"/>
  <c r="AC45" i="47" s="1"/>
  <c r="CI45" i="47" s="1"/>
  <c r="AB46" i="47"/>
  <c r="AC46" i="47" s="1"/>
  <c r="CI46" i="47" s="1"/>
  <c r="AB47" i="47"/>
  <c r="AC47" i="47" s="1"/>
  <c r="CI47" i="47" s="1"/>
  <c r="AB48" i="47"/>
  <c r="AC48" i="47" s="1"/>
  <c r="CI48" i="47" s="1"/>
  <c r="AB49" i="47"/>
  <c r="AC49" i="47" s="1"/>
  <c r="CI49" i="47" s="1"/>
  <c r="AB50" i="47"/>
  <c r="AC50" i="47" s="1"/>
  <c r="CI50" i="47" s="1"/>
  <c r="AB38" i="47"/>
  <c r="AB37" i="47"/>
  <c r="AB21" i="47"/>
  <c r="AC21" i="47" s="1"/>
  <c r="CI21" i="47" s="1"/>
  <c r="AB22" i="47"/>
  <c r="AC22" i="47" s="1"/>
  <c r="CI22" i="47" s="1"/>
  <c r="AB23" i="47"/>
  <c r="AC23" i="47" s="1"/>
  <c r="CI23" i="47" s="1"/>
  <c r="AB24" i="47"/>
  <c r="AC24" i="47" s="1"/>
  <c r="CI24" i="47" s="1"/>
  <c r="AB25" i="47"/>
  <c r="AC25" i="47" s="1"/>
  <c r="CI25" i="47" s="1"/>
  <c r="AB26" i="47"/>
  <c r="AC26" i="47" s="1"/>
  <c r="CI26" i="47" s="1"/>
  <c r="AB27" i="47"/>
  <c r="AC27" i="47" s="1"/>
  <c r="CI27" i="47" s="1"/>
  <c r="AB28" i="47"/>
  <c r="AC28" i="47" s="1"/>
  <c r="CI28" i="47" s="1"/>
  <c r="AB29" i="47"/>
  <c r="AC29" i="47" s="1"/>
  <c r="CI29" i="47" s="1"/>
  <c r="AB30" i="47"/>
  <c r="AC30" i="47" s="1"/>
  <c r="CI30" i="47" s="1"/>
  <c r="AB31" i="47"/>
  <c r="AC31" i="47" s="1"/>
  <c r="CI31" i="47" s="1"/>
  <c r="AB32" i="47"/>
  <c r="AC32" i="47" s="1"/>
  <c r="CI32" i="47" s="1"/>
  <c r="AB33" i="47"/>
  <c r="AC33" i="47" s="1"/>
  <c r="CI33" i="47" s="1"/>
  <c r="AB20" i="47"/>
  <c r="Z39" i="47"/>
  <c r="Z40" i="47"/>
  <c r="Z41" i="47"/>
  <c r="AA41" i="47" s="1"/>
  <c r="CH41" i="47" s="1"/>
  <c r="Z42" i="47"/>
  <c r="AA42" i="47" s="1"/>
  <c r="CH42" i="47" s="1"/>
  <c r="Z43" i="47"/>
  <c r="AA43" i="47" s="1"/>
  <c r="CH43" i="47" s="1"/>
  <c r="Z44" i="47"/>
  <c r="AA44" i="47" s="1"/>
  <c r="CH44" i="47" s="1"/>
  <c r="Z45" i="47"/>
  <c r="AA45" i="47" s="1"/>
  <c r="CH45" i="47" s="1"/>
  <c r="Z46" i="47"/>
  <c r="AA46" i="47" s="1"/>
  <c r="CH46" i="47" s="1"/>
  <c r="Z47" i="47"/>
  <c r="Z48" i="47"/>
  <c r="Z49" i="47"/>
  <c r="AA49" i="47" s="1"/>
  <c r="CH49" i="47" s="1"/>
  <c r="Z50" i="47"/>
  <c r="AA50" i="47" s="1"/>
  <c r="CH50" i="47" s="1"/>
  <c r="Z38" i="47"/>
  <c r="AA38" i="47" s="1"/>
  <c r="Z37" i="47"/>
  <c r="Z21" i="47"/>
  <c r="Z22" i="47"/>
  <c r="AA22" i="47" s="1"/>
  <c r="CH22" i="47" s="1"/>
  <c r="Z23" i="47"/>
  <c r="AA23" i="47" s="1"/>
  <c r="CH23" i="47" s="1"/>
  <c r="Z24" i="47"/>
  <c r="AA24" i="47" s="1"/>
  <c r="CH24" i="47" s="1"/>
  <c r="Z25" i="47"/>
  <c r="AA25" i="47" s="1"/>
  <c r="CH25" i="47" s="1"/>
  <c r="Z26" i="47"/>
  <c r="AA26" i="47" s="1"/>
  <c r="CH26" i="47" s="1"/>
  <c r="Z27" i="47"/>
  <c r="AA27" i="47" s="1"/>
  <c r="CH27" i="47" s="1"/>
  <c r="Z28" i="47"/>
  <c r="AA28" i="47" s="1"/>
  <c r="CH28" i="47" s="1"/>
  <c r="Z29" i="47"/>
  <c r="AA29" i="47" s="1"/>
  <c r="CH29" i="47" s="1"/>
  <c r="Z30" i="47"/>
  <c r="Z31" i="47"/>
  <c r="AA31" i="47" s="1"/>
  <c r="CH31" i="47" s="1"/>
  <c r="Z32" i="47"/>
  <c r="AA32" i="47" s="1"/>
  <c r="CH32" i="47" s="1"/>
  <c r="Z33" i="47"/>
  <c r="AA33" i="47" s="1"/>
  <c r="CH33" i="47" s="1"/>
  <c r="Z20" i="47"/>
  <c r="X38" i="47"/>
  <c r="X39" i="47"/>
  <c r="Y39" i="47" s="1"/>
  <c r="CG39" i="47" s="1"/>
  <c r="X40" i="47"/>
  <c r="Y40" i="47" s="1"/>
  <c r="CG40" i="47" s="1"/>
  <c r="X41" i="47"/>
  <c r="X42" i="47"/>
  <c r="Y42" i="47" s="1"/>
  <c r="CG42" i="47" s="1"/>
  <c r="X43" i="47"/>
  <c r="Y43" i="47" s="1"/>
  <c r="CG43" i="47" s="1"/>
  <c r="X44" i="47"/>
  <c r="Y44" i="47" s="1"/>
  <c r="CG44" i="47" s="1"/>
  <c r="X45" i="47"/>
  <c r="Y45" i="47" s="1"/>
  <c r="CG45" i="47" s="1"/>
  <c r="X46" i="47"/>
  <c r="Y46" i="47" s="1"/>
  <c r="CG46" i="47" s="1"/>
  <c r="X47" i="47"/>
  <c r="Y47" i="47" s="1"/>
  <c r="CG47" i="47" s="1"/>
  <c r="X48" i="47"/>
  <c r="Y48" i="47" s="1"/>
  <c r="CG48" i="47" s="1"/>
  <c r="X49" i="47"/>
  <c r="Y49" i="47" s="1"/>
  <c r="CG49" i="47" s="1"/>
  <c r="X50" i="47"/>
  <c r="Y50" i="47" s="1"/>
  <c r="CG50" i="47" s="1"/>
  <c r="X37" i="47"/>
  <c r="X21" i="47"/>
  <c r="Y21" i="47" s="1"/>
  <c r="CG21" i="47" s="1"/>
  <c r="X22" i="47"/>
  <c r="Y22" i="47" s="1"/>
  <c r="CG22" i="47" s="1"/>
  <c r="X23" i="47"/>
  <c r="Y23" i="47" s="1"/>
  <c r="CG23" i="47" s="1"/>
  <c r="X24" i="47"/>
  <c r="X25" i="47"/>
  <c r="Y25" i="47" s="1"/>
  <c r="CG25" i="47" s="1"/>
  <c r="X26" i="47"/>
  <c r="Y26" i="47" s="1"/>
  <c r="CG26" i="47" s="1"/>
  <c r="X27" i="47"/>
  <c r="Y27" i="47" s="1"/>
  <c r="CG27" i="47" s="1"/>
  <c r="X28" i="47"/>
  <c r="Y28" i="47" s="1"/>
  <c r="CG28" i="47" s="1"/>
  <c r="X29" i="47"/>
  <c r="Y29" i="47" s="1"/>
  <c r="CG29" i="47" s="1"/>
  <c r="X30" i="47"/>
  <c r="Y30" i="47" s="1"/>
  <c r="CG30" i="47" s="1"/>
  <c r="X31" i="47"/>
  <c r="Y31" i="47" s="1"/>
  <c r="CG31" i="47" s="1"/>
  <c r="X32" i="47"/>
  <c r="Y32" i="47" s="1"/>
  <c r="CG32" i="47" s="1"/>
  <c r="X33" i="47"/>
  <c r="Y33" i="47" s="1"/>
  <c r="CG33" i="47" s="1"/>
  <c r="X20" i="47"/>
  <c r="V38" i="47"/>
  <c r="V39" i="47"/>
  <c r="W39" i="47" s="1"/>
  <c r="CF39" i="47" s="1"/>
  <c r="V40" i="47"/>
  <c r="W40" i="47" s="1"/>
  <c r="CF40" i="47" s="1"/>
  <c r="V41" i="47"/>
  <c r="W41" i="47" s="1"/>
  <c r="CF41" i="47" s="1"/>
  <c r="V42" i="47"/>
  <c r="W42" i="47" s="1"/>
  <c r="CF42" i="47" s="1"/>
  <c r="V43" i="47"/>
  <c r="W43" i="47" s="1"/>
  <c r="CF43" i="47" s="1"/>
  <c r="V44" i="47"/>
  <c r="W44" i="47" s="1"/>
  <c r="CF44" i="47" s="1"/>
  <c r="V45" i="47"/>
  <c r="W45" i="47" s="1"/>
  <c r="CF45" i="47" s="1"/>
  <c r="V46" i="47"/>
  <c r="V47" i="47"/>
  <c r="W47" i="47" s="1"/>
  <c r="CF47" i="47" s="1"/>
  <c r="V48" i="47"/>
  <c r="W48" i="47" s="1"/>
  <c r="CF48" i="47" s="1"/>
  <c r="V49" i="47"/>
  <c r="W49" i="47" s="1"/>
  <c r="CF49" i="47" s="1"/>
  <c r="V50" i="47"/>
  <c r="W50" i="47" s="1"/>
  <c r="CF50" i="47" s="1"/>
  <c r="V37" i="47"/>
  <c r="V22" i="47"/>
  <c r="W22" i="47" s="1"/>
  <c r="CF22" i="47" s="1"/>
  <c r="V23" i="47"/>
  <c r="V24" i="47"/>
  <c r="W24" i="47" s="1"/>
  <c r="CF24" i="47" s="1"/>
  <c r="V25" i="47"/>
  <c r="W25" i="47" s="1"/>
  <c r="CF25" i="47" s="1"/>
  <c r="V26" i="47"/>
  <c r="W26" i="47" s="1"/>
  <c r="CF26" i="47" s="1"/>
  <c r="V27" i="47"/>
  <c r="W27" i="47" s="1"/>
  <c r="CF27" i="47" s="1"/>
  <c r="V28" i="47"/>
  <c r="W28" i="47" s="1"/>
  <c r="CF28" i="47" s="1"/>
  <c r="V29" i="47"/>
  <c r="W29" i="47" s="1"/>
  <c r="CF29" i="47" s="1"/>
  <c r="V30" i="47"/>
  <c r="W30" i="47" s="1"/>
  <c r="CF30" i="47" s="1"/>
  <c r="V31" i="47"/>
  <c r="W31" i="47" s="1"/>
  <c r="CF31" i="47" s="1"/>
  <c r="V32" i="47"/>
  <c r="W32" i="47" s="1"/>
  <c r="CF32" i="47" s="1"/>
  <c r="V33" i="47"/>
  <c r="W33" i="47" s="1"/>
  <c r="CF33" i="47" s="1"/>
  <c r="V21" i="47"/>
  <c r="V20" i="47"/>
  <c r="T39" i="47"/>
  <c r="U39" i="47" s="1"/>
  <c r="CE39" i="47" s="1"/>
  <c r="T40" i="47"/>
  <c r="U40" i="47" s="1"/>
  <c r="CE40" i="47" s="1"/>
  <c r="T41" i="47"/>
  <c r="U41" i="47" s="1"/>
  <c r="CE41" i="47" s="1"/>
  <c r="T42" i="47"/>
  <c r="U42" i="47" s="1"/>
  <c r="CE42" i="47" s="1"/>
  <c r="T43" i="47"/>
  <c r="U43" i="47" s="1"/>
  <c r="CE43" i="47" s="1"/>
  <c r="T44" i="47"/>
  <c r="U44" i="47" s="1"/>
  <c r="CE44" i="47" s="1"/>
  <c r="T45" i="47"/>
  <c r="U45" i="47" s="1"/>
  <c r="CE45" i="47" s="1"/>
  <c r="T46" i="47"/>
  <c r="U46" i="47" s="1"/>
  <c r="CE46" i="47" s="1"/>
  <c r="T47" i="47"/>
  <c r="U47" i="47" s="1"/>
  <c r="CE47" i="47" s="1"/>
  <c r="T48" i="47"/>
  <c r="U48" i="47" s="1"/>
  <c r="CE48" i="47" s="1"/>
  <c r="T49" i="47"/>
  <c r="U49" i="47" s="1"/>
  <c r="CE49" i="47" s="1"/>
  <c r="T50" i="47"/>
  <c r="U50" i="47" s="1"/>
  <c r="CE50" i="47" s="1"/>
  <c r="T38" i="47"/>
  <c r="T37" i="47"/>
  <c r="T22" i="47"/>
  <c r="T23" i="47"/>
  <c r="U23" i="47" s="1"/>
  <c r="CE23" i="47" s="1"/>
  <c r="T24" i="47"/>
  <c r="U24" i="47" s="1"/>
  <c r="CE24" i="47" s="1"/>
  <c r="T25" i="47"/>
  <c r="U25" i="47" s="1"/>
  <c r="CE25" i="47" s="1"/>
  <c r="T26" i="47"/>
  <c r="U26" i="47" s="1"/>
  <c r="CE26" i="47" s="1"/>
  <c r="T27" i="47"/>
  <c r="U27" i="47" s="1"/>
  <c r="CE27" i="47" s="1"/>
  <c r="T28" i="47"/>
  <c r="U28" i="47" s="1"/>
  <c r="CE28" i="47" s="1"/>
  <c r="T29" i="47"/>
  <c r="U29" i="47" s="1"/>
  <c r="CE29" i="47" s="1"/>
  <c r="T30" i="47"/>
  <c r="U30" i="47" s="1"/>
  <c r="CE30" i="47" s="1"/>
  <c r="T31" i="47"/>
  <c r="U31" i="47" s="1"/>
  <c r="CE31" i="47" s="1"/>
  <c r="T32" i="47"/>
  <c r="U32" i="47" s="1"/>
  <c r="CE32" i="47" s="1"/>
  <c r="T33" i="47"/>
  <c r="U33" i="47" s="1"/>
  <c r="CE33" i="47" s="1"/>
  <c r="T21" i="47"/>
  <c r="U21" i="47" s="1"/>
  <c r="T20" i="47"/>
  <c r="R39" i="47"/>
  <c r="S39" i="47" s="1"/>
  <c r="CD39" i="47" s="1"/>
  <c r="R40" i="47"/>
  <c r="S40" i="47" s="1"/>
  <c r="CD40" i="47" s="1"/>
  <c r="R41" i="47"/>
  <c r="S41" i="47" s="1"/>
  <c r="CD41" i="47" s="1"/>
  <c r="R42" i="47"/>
  <c r="S42" i="47" s="1"/>
  <c r="CD42" i="47" s="1"/>
  <c r="R43" i="47"/>
  <c r="S43" i="47" s="1"/>
  <c r="CD43" i="47" s="1"/>
  <c r="R44" i="47"/>
  <c r="S44" i="47" s="1"/>
  <c r="CD44" i="47" s="1"/>
  <c r="R45" i="47"/>
  <c r="S45" i="47" s="1"/>
  <c r="CD45" i="47" s="1"/>
  <c r="R46" i="47"/>
  <c r="S46" i="47" s="1"/>
  <c r="CD46" i="47" s="1"/>
  <c r="R47" i="47"/>
  <c r="S47" i="47" s="1"/>
  <c r="CD47" i="47" s="1"/>
  <c r="R48" i="47"/>
  <c r="S48" i="47" s="1"/>
  <c r="CD48" i="47" s="1"/>
  <c r="R49" i="47"/>
  <c r="S49" i="47" s="1"/>
  <c r="CD49" i="47" s="1"/>
  <c r="R50" i="47"/>
  <c r="S50" i="47" s="1"/>
  <c r="CD50" i="47" s="1"/>
  <c r="R38" i="47"/>
  <c r="S38" i="47" s="1"/>
  <c r="R22" i="47"/>
  <c r="S22" i="47" s="1"/>
  <c r="CD22" i="47" s="1"/>
  <c r="R23" i="47"/>
  <c r="S23" i="47" s="1"/>
  <c r="CD23" i="47" s="1"/>
  <c r="R24" i="47"/>
  <c r="S24" i="47" s="1"/>
  <c r="CD24" i="47" s="1"/>
  <c r="R25" i="47"/>
  <c r="R26" i="47"/>
  <c r="S26" i="47" s="1"/>
  <c r="CD26" i="47" s="1"/>
  <c r="R27" i="47"/>
  <c r="S27" i="47" s="1"/>
  <c r="CD27" i="47" s="1"/>
  <c r="R28" i="47"/>
  <c r="S28" i="47" s="1"/>
  <c r="CD28" i="47" s="1"/>
  <c r="R29" i="47"/>
  <c r="S29" i="47" s="1"/>
  <c r="CD29" i="47" s="1"/>
  <c r="R30" i="47"/>
  <c r="S30" i="47" s="1"/>
  <c r="CD30" i="47" s="1"/>
  <c r="R31" i="47"/>
  <c r="S31" i="47" s="1"/>
  <c r="CD31" i="47" s="1"/>
  <c r="R32" i="47"/>
  <c r="S32" i="47" s="1"/>
  <c r="CD32" i="47" s="1"/>
  <c r="R33" i="47"/>
  <c r="S33" i="47" s="1"/>
  <c r="CD33" i="47" s="1"/>
  <c r="R21" i="47"/>
  <c r="P39" i="47"/>
  <c r="Q39" i="47" s="1"/>
  <c r="CC39" i="47" s="1"/>
  <c r="P40" i="47"/>
  <c r="Q40" i="47" s="1"/>
  <c r="CC40" i="47" s="1"/>
  <c r="P41" i="47"/>
  <c r="Q41" i="47" s="1"/>
  <c r="CC41" i="47" s="1"/>
  <c r="P42" i="47"/>
  <c r="Q42" i="47" s="1"/>
  <c r="CC42" i="47" s="1"/>
  <c r="P43" i="47"/>
  <c r="Q43" i="47" s="1"/>
  <c r="CC43" i="47" s="1"/>
  <c r="P44" i="47"/>
  <c r="Q44" i="47" s="1"/>
  <c r="CC44" i="47" s="1"/>
  <c r="P45" i="47"/>
  <c r="Q45" i="47" s="1"/>
  <c r="CC45" i="47" s="1"/>
  <c r="P46" i="47"/>
  <c r="Q46" i="47" s="1"/>
  <c r="CC46" i="47" s="1"/>
  <c r="P47" i="47"/>
  <c r="Q47" i="47" s="1"/>
  <c r="CC47" i="47" s="1"/>
  <c r="P48" i="47"/>
  <c r="Q48" i="47" s="1"/>
  <c r="CC48" i="47" s="1"/>
  <c r="P49" i="47"/>
  <c r="Q49" i="47" s="1"/>
  <c r="CC49" i="47" s="1"/>
  <c r="P50" i="47"/>
  <c r="Q50" i="47" s="1"/>
  <c r="CC50" i="47" s="1"/>
  <c r="P38" i="47"/>
  <c r="Q38" i="47" s="1"/>
  <c r="CC38" i="47" s="1"/>
  <c r="P22" i="47"/>
  <c r="Q22" i="47" s="1"/>
  <c r="CC22" i="47" s="1"/>
  <c r="P23" i="47"/>
  <c r="Q23" i="47" s="1"/>
  <c r="CC23" i="47" s="1"/>
  <c r="P24" i="47"/>
  <c r="Q24" i="47" s="1"/>
  <c r="CC24" i="47" s="1"/>
  <c r="P25" i="47"/>
  <c r="Q25" i="47" s="1"/>
  <c r="CC25" i="47" s="1"/>
  <c r="P26" i="47"/>
  <c r="Q26" i="47" s="1"/>
  <c r="CC26" i="47" s="1"/>
  <c r="P27" i="47"/>
  <c r="Q27" i="47" s="1"/>
  <c r="CC27" i="47" s="1"/>
  <c r="P28" i="47"/>
  <c r="Q28" i="47" s="1"/>
  <c r="CC28" i="47" s="1"/>
  <c r="P29" i="47"/>
  <c r="Q29" i="47" s="1"/>
  <c r="CC29" i="47" s="1"/>
  <c r="P30" i="47"/>
  <c r="Q30" i="47" s="1"/>
  <c r="CC30" i="47" s="1"/>
  <c r="P31" i="47"/>
  <c r="Q31" i="47" s="1"/>
  <c r="CC31" i="47" s="1"/>
  <c r="P32" i="47"/>
  <c r="Q32" i="47" s="1"/>
  <c r="CC32" i="47" s="1"/>
  <c r="P33" i="47"/>
  <c r="Q33" i="47" s="1"/>
  <c r="CC33" i="47" s="1"/>
  <c r="P21" i="47"/>
  <c r="N39" i="47"/>
  <c r="O39" i="47" s="1"/>
  <c r="CB39" i="47" s="1"/>
  <c r="F54" i="43" s="1"/>
  <c r="N40" i="47"/>
  <c r="O40" i="47" s="1"/>
  <c r="CB40" i="47" s="1"/>
  <c r="F55" i="43" s="1"/>
  <c r="N41" i="47"/>
  <c r="O41" i="47" s="1"/>
  <c r="CB41" i="47" s="1"/>
  <c r="F56" i="43" s="1"/>
  <c r="N42" i="47"/>
  <c r="O42" i="47" s="1"/>
  <c r="CB42" i="47" s="1"/>
  <c r="F57" i="43" s="1"/>
  <c r="N43" i="47"/>
  <c r="O43" i="47" s="1"/>
  <c r="CB43" i="47" s="1"/>
  <c r="F58" i="43" s="1"/>
  <c r="N44" i="47"/>
  <c r="O44" i="47" s="1"/>
  <c r="CB44" i="47" s="1"/>
  <c r="F59" i="43" s="1"/>
  <c r="N45" i="47"/>
  <c r="O45" i="47" s="1"/>
  <c r="CB45" i="47" s="1"/>
  <c r="F60" i="43" s="1"/>
  <c r="N46" i="47"/>
  <c r="O46" i="47" s="1"/>
  <c r="CB46" i="47" s="1"/>
  <c r="F61" i="43" s="1"/>
  <c r="N47" i="47"/>
  <c r="O47" i="47" s="1"/>
  <c r="CB47" i="47" s="1"/>
  <c r="F62" i="43" s="1"/>
  <c r="N48" i="47"/>
  <c r="N49" i="47"/>
  <c r="O49" i="47" s="1"/>
  <c r="CB49" i="47" s="1"/>
  <c r="F64" i="43" s="1"/>
  <c r="N50" i="47"/>
  <c r="O50" i="47" s="1"/>
  <c r="CB50" i="47" s="1"/>
  <c r="F65" i="43" s="1"/>
  <c r="N38" i="47"/>
  <c r="O38" i="47" s="1"/>
  <c r="CB38" i="47" s="1"/>
  <c r="F53" i="43" s="1"/>
  <c r="N22" i="47"/>
  <c r="O22" i="47" s="1"/>
  <c r="CB22" i="47" s="1"/>
  <c r="F37" i="43" s="1"/>
  <c r="N23" i="47"/>
  <c r="O23" i="47" s="1"/>
  <c r="CB23" i="47" s="1"/>
  <c r="F38" i="43" s="1"/>
  <c r="N24" i="47"/>
  <c r="O24" i="47" s="1"/>
  <c r="CB24" i="47" s="1"/>
  <c r="F39" i="43" s="1"/>
  <c r="N25" i="47"/>
  <c r="O25" i="47" s="1"/>
  <c r="CB25" i="47" s="1"/>
  <c r="F40" i="43" s="1"/>
  <c r="N26" i="47"/>
  <c r="O26" i="47" s="1"/>
  <c r="CB26" i="47" s="1"/>
  <c r="F41" i="43" s="1"/>
  <c r="N27" i="47"/>
  <c r="O27" i="47" s="1"/>
  <c r="CB27" i="47" s="1"/>
  <c r="F42" i="43" s="1"/>
  <c r="N28" i="47"/>
  <c r="O28" i="47" s="1"/>
  <c r="CB28" i="47" s="1"/>
  <c r="F43" i="43" s="1"/>
  <c r="N29" i="47"/>
  <c r="O29" i="47" s="1"/>
  <c r="CB29" i="47" s="1"/>
  <c r="F44" i="43" s="1"/>
  <c r="N30" i="47"/>
  <c r="O30" i="47" s="1"/>
  <c r="CB30" i="47" s="1"/>
  <c r="F45" i="43" s="1"/>
  <c r="N31" i="47"/>
  <c r="O31" i="47" s="1"/>
  <c r="CB31" i="47" s="1"/>
  <c r="F46" i="43" s="1"/>
  <c r="N32" i="47"/>
  <c r="O32" i="47" s="1"/>
  <c r="CB32" i="47" s="1"/>
  <c r="F47" i="43" s="1"/>
  <c r="N33" i="47"/>
  <c r="O33" i="47" s="1"/>
  <c r="CB33" i="47" s="1"/>
  <c r="F48" i="43" s="1"/>
  <c r="N21" i="47"/>
  <c r="O21" i="47" s="1"/>
  <c r="BP38" i="47"/>
  <c r="BP39" i="47"/>
  <c r="BP40" i="47"/>
  <c r="BP41" i="47"/>
  <c r="BP42" i="47"/>
  <c r="BP43" i="47"/>
  <c r="BP44" i="47"/>
  <c r="BP45" i="47"/>
  <c r="BP46" i="47"/>
  <c r="BP47" i="47"/>
  <c r="BP48" i="47"/>
  <c r="BP49" i="47"/>
  <c r="BP50" i="47"/>
  <c r="BU3" i="47"/>
  <c r="BS3" i="47"/>
  <c r="BQ3" i="47"/>
  <c r="BO3" i="47"/>
  <c r="BM3" i="47"/>
  <c r="BK3" i="47"/>
  <c r="BI3" i="47"/>
  <c r="BG3" i="47"/>
  <c r="BE3" i="47"/>
  <c r="BC3" i="47"/>
  <c r="BA3" i="47"/>
  <c r="AY3" i="47"/>
  <c r="AW3" i="47"/>
  <c r="AU3" i="47"/>
  <c r="AS3" i="47"/>
  <c r="AQ3" i="47"/>
  <c r="AO3" i="47"/>
  <c r="AM3" i="47"/>
  <c r="AK3" i="47"/>
  <c r="AI3" i="47"/>
  <c r="AF3" i="47"/>
  <c r="AD3" i="47"/>
  <c r="AB3" i="47"/>
  <c r="Z3" i="47"/>
  <c r="X3" i="47"/>
  <c r="V3" i="47"/>
  <c r="AF5" i="47"/>
  <c r="AF6" i="47"/>
  <c r="AG6" i="47" s="1"/>
  <c r="CK6" i="47" s="1"/>
  <c r="AF7" i="47"/>
  <c r="AG7" i="47" s="1"/>
  <c r="CK7" i="47" s="1"/>
  <c r="AF8" i="47"/>
  <c r="AG8" i="47" s="1"/>
  <c r="CK8" i="47" s="1"/>
  <c r="AF9" i="47"/>
  <c r="AG9" i="47" s="1"/>
  <c r="CK9" i="47" s="1"/>
  <c r="AF10" i="47"/>
  <c r="AG10" i="47" s="1"/>
  <c r="CK10" i="47" s="1"/>
  <c r="AF11" i="47"/>
  <c r="AG11" i="47" s="1"/>
  <c r="CK11" i="47" s="1"/>
  <c r="AF12" i="47"/>
  <c r="AF13" i="47"/>
  <c r="AG13" i="47" s="1"/>
  <c r="CK13" i="47" s="1"/>
  <c r="AF14" i="47"/>
  <c r="AG14" i="47" s="1"/>
  <c r="CK14" i="47" s="1"/>
  <c r="AF15" i="47"/>
  <c r="AG15" i="47" s="1"/>
  <c r="CK15" i="47" s="1"/>
  <c r="AF16" i="47"/>
  <c r="AG16" i="47" s="1"/>
  <c r="CK16" i="47" s="1"/>
  <c r="AF4" i="47"/>
  <c r="AG4" i="47" s="1"/>
  <c r="CK4" i="47" s="1"/>
  <c r="AD5" i="47"/>
  <c r="AE5" i="47" s="1"/>
  <c r="CJ5" i="47" s="1"/>
  <c r="AD6" i="47"/>
  <c r="AE6" i="47" s="1"/>
  <c r="CJ6" i="47" s="1"/>
  <c r="AD7" i="47"/>
  <c r="AE7" i="47" s="1"/>
  <c r="CJ7" i="47" s="1"/>
  <c r="AD8" i="47"/>
  <c r="AE8" i="47" s="1"/>
  <c r="CJ8" i="47" s="1"/>
  <c r="AD9" i="47"/>
  <c r="AE9" i="47" s="1"/>
  <c r="CJ9" i="47" s="1"/>
  <c r="AD10" i="47"/>
  <c r="AE10" i="47" s="1"/>
  <c r="CJ10" i="47" s="1"/>
  <c r="AD11" i="47"/>
  <c r="AE11" i="47" s="1"/>
  <c r="CJ11" i="47" s="1"/>
  <c r="AD12" i="47"/>
  <c r="AE12" i="47" s="1"/>
  <c r="CJ12" i="47" s="1"/>
  <c r="AD13" i="47"/>
  <c r="AE13" i="47" s="1"/>
  <c r="CJ13" i="47" s="1"/>
  <c r="AD14" i="47"/>
  <c r="AE14" i="47" s="1"/>
  <c r="CJ14" i="47" s="1"/>
  <c r="AD15" i="47"/>
  <c r="AE15" i="47" s="1"/>
  <c r="CJ15" i="47" s="1"/>
  <c r="AD16" i="47"/>
  <c r="AE16" i="47" s="1"/>
  <c r="CJ16" i="47" s="1"/>
  <c r="AD4" i="47"/>
  <c r="AB5" i="47"/>
  <c r="AC5" i="47" s="1"/>
  <c r="CI5" i="47" s="1"/>
  <c r="AB6" i="47"/>
  <c r="AC6" i="47" s="1"/>
  <c r="CI6" i="47" s="1"/>
  <c r="AB7" i="47"/>
  <c r="AC7" i="47" s="1"/>
  <c r="CI7" i="47" s="1"/>
  <c r="AB8" i="47"/>
  <c r="AC8" i="47" s="1"/>
  <c r="CI8" i="47" s="1"/>
  <c r="AB9" i="47"/>
  <c r="AC9" i="47" s="1"/>
  <c r="CI9" i="47" s="1"/>
  <c r="AB10" i="47"/>
  <c r="AC10" i="47" s="1"/>
  <c r="CI10" i="47" s="1"/>
  <c r="AB11" i="47"/>
  <c r="AC11" i="47" s="1"/>
  <c r="CI11" i="47" s="1"/>
  <c r="AB12" i="47"/>
  <c r="AC12" i="47" s="1"/>
  <c r="CI12" i="47" s="1"/>
  <c r="AB13" i="47"/>
  <c r="AC13" i="47" s="1"/>
  <c r="CI13" i="47" s="1"/>
  <c r="AB14" i="47"/>
  <c r="AC14" i="47" s="1"/>
  <c r="CI14" i="47" s="1"/>
  <c r="AB15" i="47"/>
  <c r="AC15" i="47" s="1"/>
  <c r="CI15" i="47" s="1"/>
  <c r="AB16" i="47"/>
  <c r="AC16" i="47" s="1"/>
  <c r="CI16" i="47" s="1"/>
  <c r="AB4" i="47"/>
  <c r="AC4" i="47" s="1"/>
  <c r="Z5" i="47"/>
  <c r="Z6" i="47"/>
  <c r="AA6" i="47" s="1"/>
  <c r="CH6" i="47" s="1"/>
  <c r="Z7" i="47"/>
  <c r="AA7" i="47" s="1"/>
  <c r="CH7" i="47" s="1"/>
  <c r="Z8" i="47"/>
  <c r="AA8" i="47" s="1"/>
  <c r="CH8" i="47" s="1"/>
  <c r="Z9" i="47"/>
  <c r="AA9" i="47" s="1"/>
  <c r="CH9" i="47" s="1"/>
  <c r="Z10" i="47"/>
  <c r="AA10" i="47" s="1"/>
  <c r="CH10" i="47" s="1"/>
  <c r="Z11" i="47"/>
  <c r="AA11" i="47" s="1"/>
  <c r="CH11" i="47" s="1"/>
  <c r="Z12" i="47"/>
  <c r="AA12" i="47" s="1"/>
  <c r="CH12" i="47" s="1"/>
  <c r="Z13" i="47"/>
  <c r="Z14" i="47"/>
  <c r="AA14" i="47" s="1"/>
  <c r="CH14" i="47" s="1"/>
  <c r="Z15" i="47"/>
  <c r="AA15" i="47" s="1"/>
  <c r="CH15" i="47" s="1"/>
  <c r="Z16" i="47"/>
  <c r="AA16" i="47" s="1"/>
  <c r="CH16" i="47" s="1"/>
  <c r="Z4" i="47"/>
  <c r="AA4" i="47" s="1"/>
  <c r="X5" i="47"/>
  <c r="Y5" i="47" s="1"/>
  <c r="CG5" i="47" s="1"/>
  <c r="X6" i="47"/>
  <c r="Y6" i="47" s="1"/>
  <c r="CG6" i="47" s="1"/>
  <c r="X7" i="47"/>
  <c r="X8" i="47"/>
  <c r="Y8" i="47" s="1"/>
  <c r="CG8" i="47" s="1"/>
  <c r="X9" i="47"/>
  <c r="Y9" i="47" s="1"/>
  <c r="CG9" i="47" s="1"/>
  <c r="X10" i="47"/>
  <c r="Y10" i="47" s="1"/>
  <c r="CG10" i="47" s="1"/>
  <c r="X11" i="47"/>
  <c r="Y11" i="47" s="1"/>
  <c r="CG11" i="47" s="1"/>
  <c r="X12" i="47"/>
  <c r="Y12" i="47" s="1"/>
  <c r="CG12" i="47" s="1"/>
  <c r="X13" i="47"/>
  <c r="Y13" i="47" s="1"/>
  <c r="CG13" i="47" s="1"/>
  <c r="X14" i="47"/>
  <c r="Y14" i="47" s="1"/>
  <c r="CG14" i="47" s="1"/>
  <c r="X15" i="47"/>
  <c r="Y15" i="47" s="1"/>
  <c r="CG15" i="47" s="1"/>
  <c r="X16" i="47"/>
  <c r="Y16" i="47" s="1"/>
  <c r="CG16" i="47" s="1"/>
  <c r="X4" i="47"/>
  <c r="Y4" i="47" s="1"/>
  <c r="CG4" i="47" s="1"/>
  <c r="V5" i="47"/>
  <c r="W5" i="47" s="1"/>
  <c r="CF5" i="47" s="1"/>
  <c r="V6" i="47"/>
  <c r="W6" i="47" s="1"/>
  <c r="CF6" i="47" s="1"/>
  <c r="V7" i="47"/>
  <c r="W7" i="47" s="1"/>
  <c r="CF7" i="47" s="1"/>
  <c r="V8" i="47"/>
  <c r="W8" i="47" s="1"/>
  <c r="CF8" i="47" s="1"/>
  <c r="V9" i="47"/>
  <c r="W9" i="47" s="1"/>
  <c r="CF9" i="47" s="1"/>
  <c r="V10" i="47"/>
  <c r="W10" i="47" s="1"/>
  <c r="CF10" i="47" s="1"/>
  <c r="V11" i="47"/>
  <c r="W11" i="47" s="1"/>
  <c r="CF11" i="47" s="1"/>
  <c r="V12" i="47"/>
  <c r="W12" i="47" s="1"/>
  <c r="CF12" i="47" s="1"/>
  <c r="V13" i="47"/>
  <c r="W13" i="47" s="1"/>
  <c r="CF13" i="47" s="1"/>
  <c r="V14" i="47"/>
  <c r="W14" i="47" s="1"/>
  <c r="CF14" i="47" s="1"/>
  <c r="V15" i="47"/>
  <c r="W15" i="47" s="1"/>
  <c r="CF15" i="47" s="1"/>
  <c r="V16" i="47"/>
  <c r="W16" i="47" s="1"/>
  <c r="CF16" i="47" s="1"/>
  <c r="V4" i="47"/>
  <c r="T5" i="47"/>
  <c r="U5" i="47" s="1"/>
  <c r="CE5" i="47" s="1"/>
  <c r="T6" i="47"/>
  <c r="U6" i="47" s="1"/>
  <c r="CE6" i="47" s="1"/>
  <c r="T7" i="47"/>
  <c r="U7" i="47" s="1"/>
  <c r="CE7" i="47" s="1"/>
  <c r="T8" i="47"/>
  <c r="U8" i="47" s="1"/>
  <c r="CE8" i="47" s="1"/>
  <c r="T9" i="47"/>
  <c r="U9" i="47" s="1"/>
  <c r="CE9" i="47" s="1"/>
  <c r="T10" i="47"/>
  <c r="U10" i="47" s="1"/>
  <c r="CE10" i="47" s="1"/>
  <c r="T11" i="47"/>
  <c r="U11" i="47" s="1"/>
  <c r="CE11" i="47" s="1"/>
  <c r="T12" i="47"/>
  <c r="U12" i="47" s="1"/>
  <c r="CE12" i="47" s="1"/>
  <c r="T13" i="47"/>
  <c r="U13" i="47" s="1"/>
  <c r="CE13" i="47" s="1"/>
  <c r="T14" i="47"/>
  <c r="U14" i="47" s="1"/>
  <c r="CE14" i="47" s="1"/>
  <c r="T15" i="47"/>
  <c r="U15" i="47" s="1"/>
  <c r="CE15" i="47" s="1"/>
  <c r="T16" i="47"/>
  <c r="U16" i="47" s="1"/>
  <c r="CE16" i="47" s="1"/>
  <c r="T4" i="47"/>
  <c r="U4" i="47" s="1"/>
  <c r="R5" i="47"/>
  <c r="R6" i="47"/>
  <c r="S6" i="47" s="1"/>
  <c r="CD6" i="47" s="1"/>
  <c r="R7" i="47"/>
  <c r="S7" i="47" s="1"/>
  <c r="CD7" i="47" s="1"/>
  <c r="R8" i="47"/>
  <c r="S8" i="47" s="1"/>
  <c r="CD8" i="47" s="1"/>
  <c r="R9" i="47"/>
  <c r="S9" i="47" s="1"/>
  <c r="CD9" i="47" s="1"/>
  <c r="R10" i="47"/>
  <c r="S10" i="47" s="1"/>
  <c r="CD10" i="47" s="1"/>
  <c r="R11" i="47"/>
  <c r="S11" i="47" s="1"/>
  <c r="CD11" i="47" s="1"/>
  <c r="R12" i="47"/>
  <c r="S12" i="47" s="1"/>
  <c r="CD12" i="47" s="1"/>
  <c r="R13" i="47"/>
  <c r="S13" i="47" s="1"/>
  <c r="CD13" i="47" s="1"/>
  <c r="R14" i="47"/>
  <c r="S14" i="47" s="1"/>
  <c r="CD14" i="47" s="1"/>
  <c r="R15" i="47"/>
  <c r="S15" i="47" s="1"/>
  <c r="CD15" i="47" s="1"/>
  <c r="R16" i="47"/>
  <c r="S16" i="47" s="1"/>
  <c r="CD16" i="47" s="1"/>
  <c r="R4" i="47"/>
  <c r="P5" i="47"/>
  <c r="Q5" i="47" s="1"/>
  <c r="CC5" i="47" s="1"/>
  <c r="P6" i="47"/>
  <c r="Q6" i="47" s="1"/>
  <c r="CC6" i="47" s="1"/>
  <c r="P7" i="47"/>
  <c r="Q7" i="47" s="1"/>
  <c r="CC7" i="47" s="1"/>
  <c r="P8" i="47"/>
  <c r="Q8" i="47" s="1"/>
  <c r="CC8" i="47" s="1"/>
  <c r="P9" i="47"/>
  <c r="Q9" i="47" s="1"/>
  <c r="CC9" i="47" s="1"/>
  <c r="P10" i="47"/>
  <c r="Q10" i="47" s="1"/>
  <c r="CC10" i="47" s="1"/>
  <c r="P11" i="47"/>
  <c r="Q11" i="47" s="1"/>
  <c r="CC11" i="47" s="1"/>
  <c r="P12" i="47"/>
  <c r="Q12" i="47" s="1"/>
  <c r="CC12" i="47" s="1"/>
  <c r="P13" i="47"/>
  <c r="Q13" i="47" s="1"/>
  <c r="CC13" i="47" s="1"/>
  <c r="P14" i="47"/>
  <c r="Q14" i="47" s="1"/>
  <c r="CC14" i="47" s="1"/>
  <c r="P15" i="47"/>
  <c r="Q15" i="47" s="1"/>
  <c r="CC15" i="47" s="1"/>
  <c r="P16" i="47"/>
  <c r="Q16" i="47" s="1"/>
  <c r="CC16" i="47" s="1"/>
  <c r="P4" i="47"/>
  <c r="Q4" i="47" s="1"/>
  <c r="CC4" i="47" s="1"/>
  <c r="N5" i="47"/>
  <c r="O5" i="47" s="1"/>
  <c r="CB5" i="47" s="1"/>
  <c r="N6" i="47"/>
  <c r="O6" i="47" s="1"/>
  <c r="CB6" i="47" s="1"/>
  <c r="N7" i="47"/>
  <c r="O7" i="47" s="1"/>
  <c r="CB7" i="47" s="1"/>
  <c r="N8" i="47"/>
  <c r="O8" i="47" s="1"/>
  <c r="CB8" i="47" s="1"/>
  <c r="N9" i="47"/>
  <c r="O9" i="47" s="1"/>
  <c r="CB9" i="47" s="1"/>
  <c r="N10" i="47"/>
  <c r="O10" i="47" s="1"/>
  <c r="CB10" i="47" s="1"/>
  <c r="N11" i="47"/>
  <c r="O11" i="47" s="1"/>
  <c r="CB11" i="47" s="1"/>
  <c r="N12" i="47"/>
  <c r="O12" i="47" s="1"/>
  <c r="CB12" i="47" s="1"/>
  <c r="N13" i="47"/>
  <c r="O13" i="47" s="1"/>
  <c r="CB13" i="47" s="1"/>
  <c r="N14" i="47"/>
  <c r="O14" i="47" s="1"/>
  <c r="CB14" i="47" s="1"/>
  <c r="N15" i="47"/>
  <c r="O15" i="47" s="1"/>
  <c r="CB15" i="47" s="1"/>
  <c r="N16" i="47"/>
  <c r="O16" i="47" s="1"/>
  <c r="CB16" i="47" s="1"/>
  <c r="N4" i="47"/>
  <c r="D51" i="47"/>
  <c r="E51" i="47"/>
  <c r="F51" i="47"/>
  <c r="G51" i="47"/>
  <c r="H51" i="47"/>
  <c r="I51" i="47"/>
  <c r="J51" i="47"/>
  <c r="K51" i="47"/>
  <c r="L51" i="47"/>
  <c r="C51" i="47"/>
  <c r="D34" i="47"/>
  <c r="E34" i="47"/>
  <c r="F34" i="47"/>
  <c r="G34" i="47"/>
  <c r="H34" i="47"/>
  <c r="I34" i="47"/>
  <c r="J34" i="47"/>
  <c r="K34" i="47"/>
  <c r="L34" i="47"/>
  <c r="C34" i="47"/>
  <c r="L17" i="47"/>
  <c r="K17" i="47"/>
  <c r="J17" i="47"/>
  <c r="I17" i="47"/>
  <c r="H17" i="47"/>
  <c r="G17" i="47"/>
  <c r="F17" i="47"/>
  <c r="E17" i="47"/>
  <c r="D17" i="47"/>
  <c r="C17" i="47"/>
  <c r="BV50" i="47"/>
  <c r="BT50" i="47"/>
  <c r="BR50" i="47"/>
  <c r="BN50" i="47"/>
  <c r="BL50" i="47"/>
  <c r="BJ50" i="47"/>
  <c r="BH50" i="47"/>
  <c r="BF50" i="47"/>
  <c r="BD50" i="47"/>
  <c r="BB50" i="47"/>
  <c r="AZ50" i="47"/>
  <c r="AX50" i="47"/>
  <c r="AV50" i="47"/>
  <c r="AT50" i="47"/>
  <c r="AR50" i="47"/>
  <c r="AP50" i="47"/>
  <c r="AN50" i="47"/>
  <c r="AL50" i="47"/>
  <c r="AJ50" i="47"/>
  <c r="AG50" i="47"/>
  <c r="CK50" i="47" s="1"/>
  <c r="BV49" i="47"/>
  <c r="BT49" i="47"/>
  <c r="BR49" i="47"/>
  <c r="BN49" i="47"/>
  <c r="BL49" i="47"/>
  <c r="BJ49" i="47"/>
  <c r="BH49" i="47"/>
  <c r="BF49" i="47"/>
  <c r="BD49" i="47"/>
  <c r="BB49" i="47"/>
  <c r="AZ49" i="47"/>
  <c r="AX49" i="47"/>
  <c r="AV49" i="47"/>
  <c r="AT49" i="47"/>
  <c r="AR49" i="47"/>
  <c r="AP49" i="47"/>
  <c r="AN49" i="47"/>
  <c r="AL49" i="47"/>
  <c r="AJ49" i="47"/>
  <c r="AG49" i="47"/>
  <c r="CK49" i="47" s="1"/>
  <c r="BV48" i="47"/>
  <c r="BT48" i="47"/>
  <c r="BR48" i="47"/>
  <c r="BN48" i="47"/>
  <c r="BL48" i="47"/>
  <c r="BJ48" i="47"/>
  <c r="BH48" i="47"/>
  <c r="BF48" i="47"/>
  <c r="BD48" i="47"/>
  <c r="BB48" i="47"/>
  <c r="AZ48" i="47"/>
  <c r="AX48" i="47"/>
  <c r="AV48" i="47"/>
  <c r="AT48" i="47"/>
  <c r="AR48" i="47"/>
  <c r="AP48" i="47"/>
  <c r="AN48" i="47"/>
  <c r="AL48" i="47"/>
  <c r="AJ48" i="47"/>
  <c r="AA48" i="47"/>
  <c r="CH48" i="47" s="1"/>
  <c r="O48" i="47"/>
  <c r="CB48" i="47" s="1"/>
  <c r="F63" i="43" s="1"/>
  <c r="BV47" i="47"/>
  <c r="BT47" i="47"/>
  <c r="BR47" i="47"/>
  <c r="BN47" i="47"/>
  <c r="BJ47" i="47"/>
  <c r="BH47" i="47"/>
  <c r="BF47" i="47"/>
  <c r="BD47" i="47"/>
  <c r="BB47" i="47"/>
  <c r="AZ47" i="47"/>
  <c r="AX47" i="47"/>
  <c r="AT47" i="47"/>
  <c r="AR47" i="47"/>
  <c r="AP47" i="47"/>
  <c r="AN47" i="47"/>
  <c r="AL47" i="47"/>
  <c r="AJ47" i="47"/>
  <c r="AA47" i="47"/>
  <c r="CH47" i="47" s="1"/>
  <c r="BV46" i="47"/>
  <c r="BT46" i="47"/>
  <c r="BR46" i="47"/>
  <c r="BN46" i="47"/>
  <c r="BL46" i="47"/>
  <c r="BJ46" i="47"/>
  <c r="BH46" i="47"/>
  <c r="BF46" i="47"/>
  <c r="BD46" i="47"/>
  <c r="BB46" i="47"/>
  <c r="AZ46" i="47"/>
  <c r="AX46" i="47"/>
  <c r="AV46" i="47"/>
  <c r="AT46" i="47"/>
  <c r="AR46" i="47"/>
  <c r="AP46" i="47"/>
  <c r="AN46" i="47"/>
  <c r="AL46" i="47"/>
  <c r="AJ46" i="47"/>
  <c r="W46" i="47"/>
  <c r="CF46" i="47" s="1"/>
  <c r="BV45" i="47"/>
  <c r="BT45" i="47"/>
  <c r="BR45" i="47"/>
  <c r="BN45" i="47"/>
  <c r="BJ45" i="47"/>
  <c r="BH45" i="47"/>
  <c r="BF45" i="47"/>
  <c r="BD45" i="47"/>
  <c r="BB45" i="47"/>
  <c r="AZ45" i="47"/>
  <c r="AX45" i="47"/>
  <c r="AT45" i="47"/>
  <c r="AR45" i="47"/>
  <c r="AP45" i="47"/>
  <c r="AN45" i="47"/>
  <c r="AL45" i="47"/>
  <c r="AJ45" i="47"/>
  <c r="BV44" i="47"/>
  <c r="BT44" i="47"/>
  <c r="BR44" i="47"/>
  <c r="BN44" i="47"/>
  <c r="BL44" i="47"/>
  <c r="BJ44" i="47"/>
  <c r="BH44" i="47"/>
  <c r="BF44" i="47"/>
  <c r="BD44" i="47"/>
  <c r="BB44" i="47"/>
  <c r="AZ44" i="47"/>
  <c r="AX44" i="47"/>
  <c r="AV44" i="47"/>
  <c r="AT44" i="47"/>
  <c r="AR44" i="47"/>
  <c r="AP44" i="47"/>
  <c r="AN44" i="47"/>
  <c r="AL44" i="47"/>
  <c r="AJ44" i="47"/>
  <c r="BV43" i="47"/>
  <c r="BT43" i="47"/>
  <c r="BR43" i="47"/>
  <c r="BN43" i="47"/>
  <c r="BL43" i="47"/>
  <c r="BJ43" i="47"/>
  <c r="BH43" i="47"/>
  <c r="BF43" i="47"/>
  <c r="BD43" i="47"/>
  <c r="BB43" i="47"/>
  <c r="AZ43" i="47"/>
  <c r="AX43" i="47"/>
  <c r="AV43" i="47"/>
  <c r="AT43" i="47"/>
  <c r="AR43" i="47"/>
  <c r="AP43" i="47"/>
  <c r="AN43" i="47"/>
  <c r="AL43" i="47"/>
  <c r="AJ43" i="47"/>
  <c r="BV42" i="47"/>
  <c r="BT42" i="47"/>
  <c r="BR42" i="47"/>
  <c r="BN42" i="47"/>
  <c r="BL42" i="47"/>
  <c r="BJ42" i="47"/>
  <c r="BH42" i="47"/>
  <c r="BF42" i="47"/>
  <c r="BD42" i="47"/>
  <c r="BB42" i="47"/>
  <c r="AZ42" i="47"/>
  <c r="AX42" i="47"/>
  <c r="AV42" i="47"/>
  <c r="AT42" i="47"/>
  <c r="AR42" i="47"/>
  <c r="AP42" i="47"/>
  <c r="AN42" i="47"/>
  <c r="AL42" i="47"/>
  <c r="AJ42" i="47"/>
  <c r="BV41" i="47"/>
  <c r="BT41" i="47"/>
  <c r="BR41" i="47"/>
  <c r="BN41" i="47"/>
  <c r="BL41" i="47"/>
  <c r="BJ41" i="47"/>
  <c r="BH41" i="47"/>
  <c r="BF41" i="47"/>
  <c r="BD41" i="47"/>
  <c r="BB41" i="47"/>
  <c r="AZ41" i="47"/>
  <c r="AX41" i="47"/>
  <c r="AV41" i="47"/>
  <c r="AT41" i="47"/>
  <c r="AR41" i="47"/>
  <c r="AP41" i="47"/>
  <c r="AN41" i="47"/>
  <c r="AL41" i="47"/>
  <c r="AJ41" i="47"/>
  <c r="AG41" i="47"/>
  <c r="CK41" i="47" s="1"/>
  <c r="Y41" i="47"/>
  <c r="CG41" i="47" s="1"/>
  <c r="BV40" i="47"/>
  <c r="BT40" i="47"/>
  <c r="BR40" i="47"/>
  <c r="BL40" i="47"/>
  <c r="BJ40" i="47"/>
  <c r="BH40" i="47"/>
  <c r="BF40" i="47"/>
  <c r="BD40" i="47"/>
  <c r="BB40" i="47"/>
  <c r="AZ40" i="47"/>
  <c r="AX40" i="47"/>
  <c r="AV40" i="47"/>
  <c r="AT40" i="47"/>
  <c r="AR40" i="47"/>
  <c r="AP40" i="47"/>
  <c r="AN40" i="47"/>
  <c r="AL40" i="47"/>
  <c r="AJ40" i="47"/>
  <c r="AA40" i="47"/>
  <c r="CH40" i="47" s="1"/>
  <c r="BV39" i="47"/>
  <c r="BT39" i="47"/>
  <c r="BR39" i="47"/>
  <c r="BN39" i="47"/>
  <c r="BL39" i="47"/>
  <c r="BJ39" i="47"/>
  <c r="BH39" i="47"/>
  <c r="BF39" i="47"/>
  <c r="BD39" i="47"/>
  <c r="BB39" i="47"/>
  <c r="AZ39" i="47"/>
  <c r="AX39" i="47"/>
  <c r="AV39" i="47"/>
  <c r="AT39" i="47"/>
  <c r="AR39" i="47"/>
  <c r="AP39" i="47"/>
  <c r="AN39" i="47"/>
  <c r="AL39" i="47"/>
  <c r="AJ39" i="47"/>
  <c r="AG39" i="47"/>
  <c r="CK39" i="47" s="1"/>
  <c r="AA39" i="47"/>
  <c r="CH39" i="47" s="1"/>
  <c r="BV38" i="47"/>
  <c r="BT38" i="47"/>
  <c r="BR38" i="47"/>
  <c r="BL38" i="47"/>
  <c r="BH38" i="47"/>
  <c r="BF38" i="47"/>
  <c r="BD38" i="47"/>
  <c r="AZ38" i="47"/>
  <c r="AR38" i="47"/>
  <c r="AN38" i="47"/>
  <c r="AJ38" i="47"/>
  <c r="BV33" i="47"/>
  <c r="BT33" i="47"/>
  <c r="BR33" i="47"/>
  <c r="BP33" i="47"/>
  <c r="BL33" i="47"/>
  <c r="BJ33" i="47"/>
  <c r="BH33" i="47"/>
  <c r="BF33" i="47"/>
  <c r="BD33" i="47"/>
  <c r="BB33" i="47"/>
  <c r="AZ33" i="47"/>
  <c r="AX33" i="47"/>
  <c r="AV33" i="47"/>
  <c r="AN33" i="47"/>
  <c r="AJ33" i="47"/>
  <c r="BV32" i="47"/>
  <c r="BT32" i="47"/>
  <c r="BR32" i="47"/>
  <c r="BP32" i="47"/>
  <c r="BN32" i="47"/>
  <c r="BL32" i="47"/>
  <c r="BJ32" i="47"/>
  <c r="BH32" i="47"/>
  <c r="BF32" i="47"/>
  <c r="BD32" i="47"/>
  <c r="BB32" i="47"/>
  <c r="AZ32" i="47"/>
  <c r="AX32" i="47"/>
  <c r="AV32" i="47"/>
  <c r="AT32" i="47"/>
  <c r="AP32" i="47"/>
  <c r="AN32" i="47"/>
  <c r="AL32" i="47"/>
  <c r="BV31" i="47"/>
  <c r="BT31" i="47"/>
  <c r="BR31" i="47"/>
  <c r="BL31" i="47"/>
  <c r="BJ31" i="47"/>
  <c r="BH31" i="47"/>
  <c r="BF31" i="47"/>
  <c r="BD31" i="47"/>
  <c r="BB31" i="47"/>
  <c r="AZ31" i="47"/>
  <c r="AX31" i="47"/>
  <c r="AV31" i="47"/>
  <c r="AR31" i="47"/>
  <c r="AJ31" i="47"/>
  <c r="BV30" i="47"/>
  <c r="BT30" i="47"/>
  <c r="BR30" i="47"/>
  <c r="BP30" i="47"/>
  <c r="BN30" i="47"/>
  <c r="BL30" i="47"/>
  <c r="BJ30" i="47"/>
  <c r="BH30" i="47"/>
  <c r="BF30" i="47"/>
  <c r="BD30" i="47"/>
  <c r="BB30" i="47"/>
  <c r="AZ30" i="47"/>
  <c r="AX30" i="47"/>
  <c r="AV30" i="47"/>
  <c r="AT30" i="47"/>
  <c r="AP30" i="47"/>
  <c r="AN30" i="47"/>
  <c r="AL30" i="47"/>
  <c r="AJ30" i="47"/>
  <c r="AA30" i="47"/>
  <c r="CH30" i="47" s="1"/>
  <c r="BV29" i="47"/>
  <c r="BT29" i="47"/>
  <c r="BR29" i="47"/>
  <c r="BL29" i="47"/>
  <c r="BJ29" i="47"/>
  <c r="BH29" i="47"/>
  <c r="BF29" i="47"/>
  <c r="BD29" i="47"/>
  <c r="BB29" i="47"/>
  <c r="AZ29" i="47"/>
  <c r="AX29" i="47"/>
  <c r="AV29" i="47"/>
  <c r="AR29" i="47"/>
  <c r="AJ29" i="47"/>
  <c r="BV28" i="47"/>
  <c r="BT28" i="47"/>
  <c r="BR28" i="47"/>
  <c r="BP28" i="47"/>
  <c r="BN28" i="47"/>
  <c r="BJ28" i="47"/>
  <c r="BH28" i="47"/>
  <c r="BF28" i="47"/>
  <c r="BD28" i="47"/>
  <c r="BB28" i="47"/>
  <c r="AZ28" i="47"/>
  <c r="AX28" i="47"/>
  <c r="AV28" i="47"/>
  <c r="AP28" i="47"/>
  <c r="BV27" i="47"/>
  <c r="BT27" i="47"/>
  <c r="BR27" i="47"/>
  <c r="BN27" i="47"/>
  <c r="BL27" i="47"/>
  <c r="BJ27" i="47"/>
  <c r="BH27" i="47"/>
  <c r="BF27" i="47"/>
  <c r="BD27" i="47"/>
  <c r="BB27" i="47"/>
  <c r="AZ27" i="47"/>
  <c r="AX27" i="47"/>
  <c r="AV27" i="47"/>
  <c r="AL27" i="47"/>
  <c r="BV26" i="47"/>
  <c r="BT26" i="47"/>
  <c r="BR26" i="47"/>
  <c r="BP26" i="47"/>
  <c r="BN26" i="47"/>
  <c r="BL26" i="47"/>
  <c r="BJ26" i="47"/>
  <c r="BH26" i="47"/>
  <c r="BF26" i="47"/>
  <c r="BD26" i="47"/>
  <c r="BB26" i="47"/>
  <c r="AZ26" i="47"/>
  <c r="AX26" i="47"/>
  <c r="AT26" i="47"/>
  <c r="AR26" i="47"/>
  <c r="AP26" i="47"/>
  <c r="AN26" i="47"/>
  <c r="AJ26" i="47"/>
  <c r="BV25" i="47"/>
  <c r="BT25" i="47"/>
  <c r="BR25" i="47"/>
  <c r="BP25" i="47"/>
  <c r="BJ25" i="47"/>
  <c r="BH25" i="47"/>
  <c r="BF25" i="47"/>
  <c r="BD25" i="47"/>
  <c r="BB25" i="47"/>
  <c r="AZ25" i="47"/>
  <c r="AX25" i="47"/>
  <c r="AV25" i="47"/>
  <c r="AR25" i="47"/>
  <c r="AN25" i="47"/>
  <c r="S25" i="47"/>
  <c r="CD25" i="47" s="1"/>
  <c r="BV24" i="47"/>
  <c r="BT24" i="47"/>
  <c r="BR24" i="47"/>
  <c r="BN24" i="47"/>
  <c r="BL24" i="47"/>
  <c r="BJ24" i="47"/>
  <c r="BH24" i="47"/>
  <c r="BF24" i="47"/>
  <c r="BD24" i="47"/>
  <c r="BB24" i="47"/>
  <c r="AZ24" i="47"/>
  <c r="AX24" i="47"/>
  <c r="AV24" i="47"/>
  <c r="AT24" i="47"/>
  <c r="AP24" i="47"/>
  <c r="AN24" i="47"/>
  <c r="AL24" i="47"/>
  <c r="Y24" i="47"/>
  <c r="CG24" i="47" s="1"/>
  <c r="BV23" i="47"/>
  <c r="BT23" i="47"/>
  <c r="BR23" i="47"/>
  <c r="BN23" i="47"/>
  <c r="BJ23" i="47"/>
  <c r="BH23" i="47"/>
  <c r="BF23" i="47"/>
  <c r="BD23" i="47"/>
  <c r="BB23" i="47"/>
  <c r="AZ23" i="47"/>
  <c r="AX23" i="47"/>
  <c r="AV23" i="47"/>
  <c r="AR23" i="47"/>
  <c r="AJ23" i="47"/>
  <c r="W23" i="47"/>
  <c r="CF23" i="47" s="1"/>
  <c r="BV22" i="47"/>
  <c r="BT22" i="47"/>
  <c r="BR22" i="47"/>
  <c r="BP22" i="47"/>
  <c r="BN22" i="47"/>
  <c r="BH22" i="47"/>
  <c r="BF22" i="47"/>
  <c r="BD22" i="47"/>
  <c r="BB22" i="47"/>
  <c r="AZ22" i="47"/>
  <c r="AX22" i="47"/>
  <c r="AV22" i="47"/>
  <c r="AL22" i="47"/>
  <c r="AJ22" i="47"/>
  <c r="BV21" i="47"/>
  <c r="BT21" i="47"/>
  <c r="BR21" i="47"/>
  <c r="BP21" i="47"/>
  <c r="BL21" i="47"/>
  <c r="BJ21" i="47"/>
  <c r="BF21" i="47"/>
  <c r="BD21" i="47"/>
  <c r="BB21" i="47"/>
  <c r="BT16" i="47"/>
  <c r="BR16" i="47"/>
  <c r="BN16" i="47"/>
  <c r="BJ16" i="47"/>
  <c r="BH16" i="47"/>
  <c r="BF16" i="47"/>
  <c r="BD16" i="47"/>
  <c r="BB16" i="47"/>
  <c r="AX16" i="47"/>
  <c r="AT16" i="47"/>
  <c r="AR16" i="47"/>
  <c r="AP16" i="47"/>
  <c r="AN16" i="47"/>
  <c r="AL16" i="47"/>
  <c r="BV15" i="47"/>
  <c r="BT15" i="47"/>
  <c r="BJ15" i="47"/>
  <c r="BD15" i="47"/>
  <c r="AV15" i="47"/>
  <c r="AT15" i="47"/>
  <c r="AN15" i="47"/>
  <c r="BN14" i="47"/>
  <c r="BJ14" i="47"/>
  <c r="BH14" i="47"/>
  <c r="BF14" i="47"/>
  <c r="BD14" i="47"/>
  <c r="BB14" i="47"/>
  <c r="AZ14" i="47"/>
  <c r="AX14" i="47"/>
  <c r="AT14" i="47"/>
  <c r="AR14" i="47"/>
  <c r="AP14" i="47"/>
  <c r="AN14" i="47"/>
  <c r="AL14" i="47"/>
  <c r="AJ14" i="47"/>
  <c r="BV13" i="47"/>
  <c r="BT13" i="47"/>
  <c r="BR13" i="47"/>
  <c r="BL13" i="47"/>
  <c r="BF13" i="47"/>
  <c r="BD13" i="47"/>
  <c r="AZ13" i="47"/>
  <c r="AV13" i="47"/>
  <c r="AP13" i="47"/>
  <c r="AN13" i="47"/>
  <c r="AA13" i="47"/>
  <c r="CH13" i="47" s="1"/>
  <c r="BV12" i="47"/>
  <c r="BF12" i="47"/>
  <c r="BB12" i="47"/>
  <c r="AG12" i="47"/>
  <c r="CK12" i="47" s="1"/>
  <c r="BR11" i="47"/>
  <c r="BH11" i="47"/>
  <c r="AZ11" i="47"/>
  <c r="AR11" i="47"/>
  <c r="AJ11" i="47"/>
  <c r="BR10" i="47"/>
  <c r="BN10" i="47"/>
  <c r="BJ10" i="47"/>
  <c r="BH10" i="47"/>
  <c r="BF10" i="47"/>
  <c r="BB10" i="47"/>
  <c r="AX10" i="47"/>
  <c r="AT10" i="47"/>
  <c r="AR10" i="47"/>
  <c r="AP10" i="47"/>
  <c r="AL10" i="47"/>
  <c r="BV9" i="47"/>
  <c r="BT9" i="47"/>
  <c r="BL9" i="47"/>
  <c r="BH9" i="47"/>
  <c r="AZ9" i="47"/>
  <c r="AR9" i="47"/>
  <c r="AN9" i="47"/>
  <c r="AL9" i="47"/>
  <c r="BT8" i="47"/>
  <c r="BR8" i="47"/>
  <c r="BN8" i="47"/>
  <c r="BJ8" i="47"/>
  <c r="BF8" i="47"/>
  <c r="BD8" i="47"/>
  <c r="BB8" i="47"/>
  <c r="AX8" i="47"/>
  <c r="AT8" i="47"/>
  <c r="AR8" i="47"/>
  <c r="AP8" i="47"/>
  <c r="AN8" i="47"/>
  <c r="AL8" i="47"/>
  <c r="BV7" i="47"/>
  <c r="BT7" i="47"/>
  <c r="BJ7" i="47"/>
  <c r="BH7" i="47"/>
  <c r="BD7" i="47"/>
  <c r="AT7" i="47"/>
  <c r="AP7" i="47"/>
  <c r="AN7" i="47"/>
  <c r="Y7" i="47"/>
  <c r="CG7" i="47" s="1"/>
  <c r="BT6" i="47"/>
  <c r="BR6" i="47"/>
  <c r="BN6" i="47"/>
  <c r="BJ6" i="47"/>
  <c r="BF6" i="47"/>
  <c r="BB6" i="47"/>
  <c r="AZ6" i="47"/>
  <c r="AX6" i="47"/>
  <c r="AT6" i="47"/>
  <c r="AP6" i="47"/>
  <c r="AL6" i="47"/>
  <c r="BV5" i="47"/>
  <c r="BT5" i="47"/>
  <c r="BP5" i="47"/>
  <c r="BF5" i="47"/>
  <c r="BD5" i="47"/>
  <c r="AV5" i="47"/>
  <c r="AR5" i="47"/>
  <c r="AP5" i="47"/>
  <c r="AN5" i="47"/>
  <c r="AA5" i="47"/>
  <c r="CH5" i="47" s="1"/>
  <c r="S5" i="47"/>
  <c r="CD5" i="47" s="1"/>
  <c r="BT4" i="47"/>
  <c r="BP4" i="47"/>
  <c r="BN4" i="47"/>
  <c r="BL4" i="47"/>
  <c r="BF4" i="47"/>
  <c r="AX4" i="47"/>
  <c r="AT4" i="47"/>
  <c r="AR4" i="47"/>
  <c r="AM51" i="66" l="1"/>
  <c r="D14" i="43" s="1"/>
  <c r="E53" i="43"/>
  <c r="AM17" i="66"/>
  <c r="B14" i="43" s="1"/>
  <c r="E19" i="43"/>
  <c r="AM51" i="67"/>
  <c r="D13" i="43" s="1"/>
  <c r="D54" i="43"/>
  <c r="AM17" i="63"/>
  <c r="B12" i="43" s="1"/>
  <c r="C19" i="43"/>
  <c r="AM51" i="63"/>
  <c r="D12" i="43" s="1"/>
  <c r="C53" i="43"/>
  <c r="AS17" i="57"/>
  <c r="B72" i="43" s="1"/>
  <c r="AN51" i="57"/>
  <c r="B53" i="43"/>
  <c r="AN34" i="57"/>
  <c r="C11" i="43" s="1"/>
  <c r="B43" i="43"/>
  <c r="AR51" i="57"/>
  <c r="B95" i="43" s="1"/>
  <c r="AV17" i="57"/>
  <c r="B75" i="43" s="1"/>
  <c r="AN17" i="57"/>
  <c r="B11" i="43" s="1"/>
  <c r="B19" i="43"/>
  <c r="BN13" i="47"/>
  <c r="BN5" i="47"/>
  <c r="AV51" i="57"/>
  <c r="B99" i="43" s="1"/>
  <c r="AR17" i="57"/>
  <c r="B71" i="43" s="1"/>
  <c r="AU17" i="57"/>
  <c r="B74" i="43" s="1"/>
  <c r="AO17" i="57"/>
  <c r="B76" i="43" s="1"/>
  <c r="AT51" i="57"/>
  <c r="B97" i="43" s="1"/>
  <c r="AQ51" i="57"/>
  <c r="B94" i="43" s="1"/>
  <c r="BL11" i="47"/>
  <c r="F25" i="43"/>
  <c r="F27" i="43"/>
  <c r="F24" i="43"/>
  <c r="F31" i="43"/>
  <c r="F23" i="43"/>
  <c r="F30" i="43"/>
  <c r="F22" i="43"/>
  <c r="F26" i="43"/>
  <c r="F29" i="43"/>
  <c r="F21" i="43"/>
  <c r="F28" i="43"/>
  <c r="F20" i="43"/>
  <c r="G20" i="43" s="1" a="1"/>
  <c r="G20" i="43" s="1"/>
  <c r="AV12" i="47"/>
  <c r="BJ17" i="47"/>
  <c r="AP17" i="47"/>
  <c r="CG34" i="47"/>
  <c r="F84" i="43" s="1"/>
  <c r="BP8" i="47"/>
  <c r="Y17" i="47"/>
  <c r="O34" i="47"/>
  <c r="CB21" i="47"/>
  <c r="Q17" i="47"/>
  <c r="AJ4" i="47"/>
  <c r="BB4" i="47"/>
  <c r="AG5" i="47"/>
  <c r="CK5" i="47" s="1"/>
  <c r="CK17" i="47" s="1"/>
  <c r="AV7" i="47"/>
  <c r="AT17" i="47"/>
  <c r="BL16" i="47"/>
  <c r="BH4" i="47"/>
  <c r="CG17" i="47"/>
  <c r="F72" i="43" s="1"/>
  <c r="AR17" i="47"/>
  <c r="AV4" i="47"/>
  <c r="BL6" i="47"/>
  <c r="BL7" i="47"/>
  <c r="AV8" i="47"/>
  <c r="BP9" i="47"/>
  <c r="AE4" i="47"/>
  <c r="CH4" i="47"/>
  <c r="CH17" i="47" s="1"/>
  <c r="F73" i="43" s="1"/>
  <c r="AA17" i="47"/>
  <c r="BD4" i="47"/>
  <c r="S4" i="47"/>
  <c r="AL4" i="47"/>
  <c r="BL5" i="47"/>
  <c r="AN4" i="47"/>
  <c r="BN7" i="47"/>
  <c r="AV10" i="47"/>
  <c r="BL12" i="47"/>
  <c r="BJ22" i="47"/>
  <c r="BP27" i="47"/>
  <c r="U17" i="47"/>
  <c r="CC17" i="47"/>
  <c r="F76" i="43" s="1"/>
  <c r="AV6" i="47"/>
  <c r="BP7" i="47"/>
  <c r="BL8" i="47"/>
  <c r="W4" i="47"/>
  <c r="BL10" i="47"/>
  <c r="BP14" i="47"/>
  <c r="BN15" i="47"/>
  <c r="O4" i="47"/>
  <c r="CE4" i="47"/>
  <c r="CE17" i="47" s="1"/>
  <c r="F70" i="43" s="1"/>
  <c r="AX5" i="47"/>
  <c r="BP6" i="47"/>
  <c r="AV9" i="47"/>
  <c r="Y34" i="47"/>
  <c r="AV21" i="47"/>
  <c r="BF34" i="47"/>
  <c r="AA21" i="47"/>
  <c r="AL34" i="47"/>
  <c r="AX21" i="47"/>
  <c r="BL22" i="47"/>
  <c r="BN29" i="47"/>
  <c r="AG34" i="47"/>
  <c r="AA51" i="47"/>
  <c r="CH38" i="47"/>
  <c r="CH51" i="47" s="1"/>
  <c r="F97" i="43" s="1"/>
  <c r="Q21" i="47"/>
  <c r="CI34" i="47"/>
  <c r="F86" i="43" s="1"/>
  <c r="U22" i="47"/>
  <c r="CE22" i="47" s="1"/>
  <c r="BP29" i="47"/>
  <c r="BN31" i="47"/>
  <c r="BF17" i="47"/>
  <c r="S21" i="47"/>
  <c r="AN34" i="47"/>
  <c r="AT22" i="47"/>
  <c r="AE21" i="47"/>
  <c r="BB34" i="47"/>
  <c r="CE21" i="47"/>
  <c r="AR21" i="47"/>
  <c r="BP24" i="47"/>
  <c r="CK34" i="47"/>
  <c r="BD34" i="47"/>
  <c r="BN21" i="47"/>
  <c r="BL15" i="47"/>
  <c r="AJ21" i="47"/>
  <c r="AC34" i="47"/>
  <c r="BL23" i="47"/>
  <c r="BP31" i="47"/>
  <c r="BH21" i="47"/>
  <c r="BL25" i="47"/>
  <c r="W21" i="47"/>
  <c r="AP21" i="47"/>
  <c r="AZ21" i="47"/>
  <c r="BN25" i="47"/>
  <c r="BN33" i="47"/>
  <c r="AJ51" i="47"/>
  <c r="AV38" i="47"/>
  <c r="CC51" i="47"/>
  <c r="F100" i="43" s="1"/>
  <c r="AN51" i="47"/>
  <c r="AV45" i="47"/>
  <c r="BP23" i="47"/>
  <c r="AV26" i="47"/>
  <c r="BL28" i="47"/>
  <c r="AE38" i="47"/>
  <c r="BD51" i="47"/>
  <c r="BN38" i="47"/>
  <c r="CB51" i="47"/>
  <c r="D15" i="43" s="1"/>
  <c r="BF51" i="47"/>
  <c r="BL45" i="47"/>
  <c r="Q51" i="47"/>
  <c r="AX38" i="47"/>
  <c r="S51" i="47"/>
  <c r="CD38" i="47"/>
  <c r="CD51" i="47" s="1"/>
  <c r="F101" i="43" s="1"/>
  <c r="AG51" i="47"/>
  <c r="BL47" i="47"/>
  <c r="W38" i="47"/>
  <c r="AP38" i="47"/>
  <c r="BH51" i="47"/>
  <c r="BN40" i="47"/>
  <c r="O51" i="47"/>
  <c r="CK51" i="47"/>
  <c r="AZ51" i="47"/>
  <c r="Y38" i="47"/>
  <c r="AR51" i="47"/>
  <c r="AV47" i="47"/>
  <c r="U38" i="47"/>
  <c r="AC38" i="47"/>
  <c r="AL38" i="47"/>
  <c r="AT38" i="47"/>
  <c r="BB38" i="47"/>
  <c r="BJ38" i="47"/>
  <c r="D11" i="43" l="1"/>
  <c r="CB34" i="47"/>
  <c r="C15" i="43" s="1"/>
  <c r="F36" i="43"/>
  <c r="AT34" i="47"/>
  <c r="AG17" i="47"/>
  <c r="CE34" i="47"/>
  <c r="F82" i="43" s="1"/>
  <c r="U34" i="47"/>
  <c r="AJ34" i="47"/>
  <c r="AC17" i="47"/>
  <c r="CI4" i="47"/>
  <c r="CI17" i="47" s="1"/>
  <c r="F74" i="43" s="1"/>
  <c r="AP51" i="47"/>
  <c r="AV51" i="47"/>
  <c r="AJ17" i="47"/>
  <c r="BJ51" i="47"/>
  <c r="BJ34" i="47"/>
  <c r="AX17" i="47"/>
  <c r="CC21" i="47"/>
  <c r="CC34" i="47" s="1"/>
  <c r="F88" i="43" s="1"/>
  <c r="Q34" i="47"/>
  <c r="AA34" i="47"/>
  <c r="CH21" i="47"/>
  <c r="CH34" i="47" s="1"/>
  <c r="F85" i="43" s="1"/>
  <c r="O17" i="47"/>
  <c r="CB4" i="47"/>
  <c r="AE17" i="47"/>
  <c r="CJ4" i="47"/>
  <c r="CJ17" i="47" s="1"/>
  <c r="F75" i="43" s="1"/>
  <c r="CG38" i="47"/>
  <c r="CG51" i="47" s="1"/>
  <c r="F96" i="43" s="1"/>
  <c r="Y51" i="47"/>
  <c r="BB51" i="47"/>
  <c r="W51" i="47"/>
  <c r="CF38" i="47"/>
  <c r="CF51" i="47" s="1"/>
  <c r="F95" i="43" s="1"/>
  <c r="AZ34" i="47"/>
  <c r="BH34" i="47"/>
  <c r="CJ21" i="47"/>
  <c r="CJ34" i="47" s="1"/>
  <c r="F87" i="43" s="1"/>
  <c r="AE34" i="47"/>
  <c r="AL17" i="47"/>
  <c r="AV17" i="47"/>
  <c r="AL51" i="47"/>
  <c r="AP34" i="47"/>
  <c r="S34" i="47"/>
  <c r="CD21" i="47"/>
  <c r="CD34" i="47" s="1"/>
  <c r="F89" i="43" s="1"/>
  <c r="AV34" i="47"/>
  <c r="W17" i="47"/>
  <c r="CF4" i="47"/>
  <c r="CF17" i="47" s="1"/>
  <c r="F71" i="43" s="1"/>
  <c r="S17" i="47"/>
  <c r="CD4" i="47"/>
  <c r="CD17" i="47" s="1"/>
  <c r="F77" i="43" s="1"/>
  <c r="BH17" i="47"/>
  <c r="AC51" i="47"/>
  <c r="CI38" i="47"/>
  <c r="CI51" i="47" s="1"/>
  <c r="F98" i="43" s="1"/>
  <c r="AE51" i="47"/>
  <c r="CJ38" i="47"/>
  <c r="CJ51" i="47" s="1"/>
  <c r="F99" i="43" s="1"/>
  <c r="AR34" i="47"/>
  <c r="AX34" i="47"/>
  <c r="AN17" i="47"/>
  <c r="BD17" i="47"/>
  <c r="AT51" i="47"/>
  <c r="U51" i="47"/>
  <c r="CE38" i="47"/>
  <c r="CE51" i="47" s="1"/>
  <c r="F94" i="43" s="1"/>
  <c r="AX51" i="47"/>
  <c r="W34" i="47"/>
  <c r="CF21" i="47"/>
  <c r="CF34" i="47" s="1"/>
  <c r="F83" i="43" s="1"/>
  <c r="AZ17" i="47"/>
  <c r="BB17" i="47"/>
  <c r="D89" i="25" l="1"/>
  <c r="D80" i="25"/>
  <c r="D85" i="25"/>
  <c r="D88" i="25"/>
  <c r="D78" i="25"/>
  <c r="D82" i="25"/>
  <c r="D86" i="25"/>
  <c r="D83" i="25"/>
  <c r="D73" i="25"/>
  <c r="D81" i="25"/>
  <c r="D90" i="25"/>
  <c r="D76" i="25"/>
  <c r="D75" i="25"/>
  <c r="D79" i="25"/>
  <c r="D91" i="25"/>
  <c r="D84" i="25"/>
  <c r="D87" i="25"/>
  <c r="D72" i="25"/>
  <c r="D77" i="25"/>
  <c r="D74" i="25"/>
  <c r="CB17" i="47"/>
  <c r="B15" i="43" s="1"/>
  <c r="F19" i="43"/>
  <c r="G19" i="43" s="1" a="1"/>
  <c r="G19" i="43" s="1"/>
  <c r="G78" i="25" l="1"/>
  <c r="G79" i="25"/>
  <c r="G83" i="25"/>
  <c r="G74" i="25"/>
  <c r="G80" i="25"/>
  <c r="G82" i="25"/>
  <c r="G72" i="25"/>
  <c r="G84" i="25"/>
  <c r="G73" i="25"/>
  <c r="G75" i="25"/>
  <c r="G88" i="25"/>
  <c r="G81" i="25"/>
  <c r="G90" i="25"/>
  <c r="G85" i="25"/>
  <c r="G89" i="25"/>
  <c r="G76" i="25"/>
  <c r="G86" i="25"/>
  <c r="Z34" i="30"/>
  <c r="G77" i="25"/>
  <c r="G91" i="25"/>
  <c r="G87" i="25"/>
  <c r="A21" i="31"/>
  <c r="A20" i="31"/>
  <c r="A19" i="31"/>
  <c r="A18" i="31"/>
  <c r="A17" i="31"/>
  <c r="D11" i="31" l="1"/>
  <c r="C11" i="31"/>
  <c r="B11" i="31"/>
  <c r="A65" i="43" l="1"/>
  <c r="A64" i="43"/>
  <c r="A63" i="43"/>
  <c r="A62" i="43"/>
  <c r="A61" i="43"/>
  <c r="A60" i="43"/>
  <c r="A59" i="43"/>
  <c r="A58" i="43"/>
  <c r="A57" i="43"/>
  <c r="A56" i="43"/>
  <c r="A55" i="43"/>
  <c r="A54" i="43"/>
  <c r="A53" i="43"/>
  <c r="A48" i="43"/>
  <c r="A47" i="43"/>
  <c r="A46" i="43"/>
  <c r="A45" i="43"/>
  <c r="A44" i="43"/>
  <c r="A43" i="43"/>
  <c r="A42" i="43"/>
  <c r="A41" i="43"/>
  <c r="A40" i="43"/>
  <c r="A39" i="43"/>
  <c r="A38" i="43"/>
  <c r="A37" i="43"/>
  <c r="A36" i="43"/>
  <c r="A31" i="43"/>
  <c r="A30" i="43"/>
  <c r="A29" i="43"/>
  <c r="A28" i="43"/>
  <c r="A27" i="43"/>
  <c r="A26" i="43"/>
  <c r="A25" i="43"/>
  <c r="A24" i="43"/>
  <c r="A23" i="43"/>
  <c r="A22" i="43"/>
  <c r="A21" i="43"/>
  <c r="A20" i="43"/>
  <c r="A19" i="43"/>
  <c r="B14" i="30"/>
  <c r="B12" i="30"/>
  <c r="B17" i="31" l="1"/>
  <c r="B18" i="31"/>
  <c r="B19" i="31"/>
  <c r="B20" i="31"/>
  <c r="B21" i="31"/>
  <c r="C21" i="31"/>
  <c r="C20" i="31"/>
  <c r="C19" i="31"/>
  <c r="C18" i="31"/>
  <c r="C17" i="31"/>
  <c r="D21" i="31"/>
  <c r="D20" i="31"/>
  <c r="D19" i="31"/>
  <c r="D18" i="31"/>
  <c r="D17" i="31"/>
  <c r="AO18" i="23" l="1"/>
  <c r="AM18" i="23"/>
  <c r="AK18" i="23"/>
  <c r="AI18" i="23"/>
  <c r="AG18" i="23"/>
  <c r="AE18" i="23"/>
  <c r="B17" i="23"/>
  <c r="B16" i="23"/>
  <c r="B15" i="23"/>
  <c r="B14" i="23"/>
  <c r="B13" i="23"/>
  <c r="B12" i="23"/>
  <c r="B11" i="23"/>
  <c r="B10" i="23"/>
  <c r="B9" i="23"/>
  <c r="B8" i="23"/>
  <c r="B6" i="23"/>
  <c r="B5" i="23"/>
  <c r="BK51" i="47" l="1"/>
  <c r="BL51" i="47" s="1"/>
  <c r="BK34" i="47"/>
  <c r="BL34" i="47" s="1"/>
  <c r="BK17" i="47"/>
  <c r="BL17" i="47" s="1"/>
  <c r="BO34" i="47"/>
  <c r="BP34" i="47" s="1"/>
  <c r="BO51" i="47"/>
  <c r="BP51" i="47" s="1"/>
  <c r="BO17" i="47"/>
  <c r="BP17" i="47" s="1"/>
  <c r="BQ51" i="47"/>
  <c r="BR51" i="47" s="1"/>
  <c r="BQ34" i="47"/>
  <c r="BR34" i="47" s="1"/>
  <c r="BQ17" i="47"/>
  <c r="BR17" i="47" s="1"/>
  <c r="BM34" i="47"/>
  <c r="BN34" i="47" s="1"/>
  <c r="BM51" i="47"/>
  <c r="BN51" i="47" s="1"/>
  <c r="BM17" i="47"/>
  <c r="BN17" i="47" s="1"/>
  <c r="BS51" i="47"/>
  <c r="BT51" i="47" s="1"/>
  <c r="BS34" i="47"/>
  <c r="BT34" i="47" s="1"/>
  <c r="BS17" i="47"/>
  <c r="BT17" i="47" s="1"/>
  <c r="BU34" i="47"/>
  <c r="BV34" i="47" s="1"/>
  <c r="BU51" i="47"/>
  <c r="BV51" i="47" s="1"/>
  <c r="BU17" i="47"/>
  <c r="BV17" i="47" s="1"/>
  <c r="D49" i="25" l="1"/>
  <c r="D50" i="25"/>
  <c r="D51" i="25"/>
  <c r="D54" i="25"/>
  <c r="D52" i="25"/>
  <c r="D64" i="25"/>
  <c r="D68" i="25"/>
  <c r="D53" i="25"/>
  <c r="D57" i="25"/>
  <c r="D56" i="25"/>
  <c r="D61" i="25"/>
  <c r="D65" i="25"/>
  <c r="D58" i="25"/>
  <c r="D62" i="25"/>
  <c r="D66" i="25"/>
  <c r="D60" i="25"/>
  <c r="D55" i="25"/>
  <c r="D59" i="25"/>
  <c r="D63" i="25"/>
  <c r="D67" i="25"/>
  <c r="B98" i="25"/>
  <c r="B113" i="25"/>
  <c r="B121" i="25"/>
  <c r="B114" i="25"/>
  <c r="B115" i="25"/>
  <c r="B116" i="25"/>
  <c r="B117" i="25"/>
  <c r="B118" i="25"/>
  <c r="B119" i="25"/>
  <c r="B120" i="25"/>
  <c r="B122" i="25"/>
  <c r="B123" i="25"/>
  <c r="B124" i="25"/>
  <c r="B125" i="25"/>
  <c r="B96" i="25"/>
  <c r="B97" i="25"/>
  <c r="B99" i="25"/>
  <c r="B100" i="25"/>
  <c r="B101" i="25"/>
  <c r="B102" i="25"/>
  <c r="B103" i="25"/>
  <c r="B104" i="25"/>
  <c r="B105" i="25"/>
  <c r="B106" i="25"/>
  <c r="B107" i="25"/>
  <c r="B95" i="25"/>
  <c r="W34" i="30" l="1"/>
  <c r="X35" i="30"/>
  <c r="X34" i="30"/>
  <c r="G68" i="25"/>
  <c r="Y36" i="30"/>
  <c r="Y38" i="30"/>
  <c r="W37" i="30"/>
  <c r="AA35" i="30"/>
  <c r="G65" i="25"/>
  <c r="Y37" i="30"/>
  <c r="W38" i="30"/>
  <c r="AA37" i="30"/>
  <c r="Z36" i="30"/>
  <c r="Z35" i="30"/>
  <c r="G64" i="25"/>
  <c r="G63" i="25"/>
  <c r="W36" i="30"/>
  <c r="Y35" i="30"/>
  <c r="AA36" i="30"/>
  <c r="Y34" i="30"/>
  <c r="X36" i="30"/>
  <c r="X38" i="30"/>
  <c r="G66" i="25"/>
  <c r="AA38" i="30"/>
  <c r="Z38" i="30"/>
  <c r="AA34" i="30"/>
  <c r="Z37" i="30"/>
  <c r="X37" i="30"/>
  <c r="G67" i="25"/>
  <c r="W35" i="30"/>
  <c r="D122" i="25"/>
  <c r="D96" i="25"/>
  <c r="D95" i="25"/>
  <c r="D100" i="25"/>
  <c r="D125" i="25"/>
  <c r="D120" i="25"/>
  <c r="D121" i="25"/>
  <c r="D117" i="25"/>
  <c r="D104" i="25"/>
  <c r="D107" i="25"/>
  <c r="D103" i="25"/>
  <c r="D99" i="25"/>
  <c r="D124" i="25"/>
  <c r="D113" i="25"/>
  <c r="D106" i="25"/>
  <c r="D102" i="25"/>
  <c r="D123" i="25"/>
  <c r="D118" i="25"/>
  <c r="D105" i="25"/>
  <c r="D101" i="25"/>
  <c r="D97" i="25"/>
  <c r="D98" i="25"/>
  <c r="D116" i="25"/>
  <c r="D119" i="25"/>
  <c r="D115" i="25"/>
  <c r="D114" i="25"/>
  <c r="H95" i="25" l="1"/>
  <c r="G113" i="25"/>
  <c r="G116" i="25"/>
  <c r="G124" i="25"/>
  <c r="G118" i="25"/>
  <c r="G119" i="25"/>
  <c r="G125" i="25"/>
  <c r="G120" i="25"/>
  <c r="G121" i="25"/>
  <c r="G117" i="25"/>
  <c r="G114" i="25"/>
  <c r="G122" i="25"/>
  <c r="G115" i="25"/>
  <c r="G123" i="25"/>
  <c r="H113" i="25"/>
  <c r="G95" i="25"/>
  <c r="H125" i="25"/>
  <c r="G100" i="25"/>
  <c r="H117" i="25"/>
  <c r="H120" i="25"/>
  <c r="H121" i="25"/>
  <c r="H98" i="25"/>
  <c r="H115" i="25"/>
  <c r="H114" i="25"/>
  <c r="H118" i="25"/>
  <c r="H119" i="25"/>
  <c r="H124" i="25"/>
  <c r="G107" i="25"/>
  <c r="H122" i="25"/>
  <c r="H123" i="25"/>
  <c r="G106" i="25"/>
  <c r="H116" i="25"/>
  <c r="G97" i="25"/>
  <c r="H99" i="25"/>
  <c r="H106" i="25"/>
  <c r="H96" i="25"/>
  <c r="G96" i="25"/>
  <c r="G105" i="25"/>
  <c r="H105" i="25"/>
  <c r="G98" i="25"/>
  <c r="H103" i="25"/>
  <c r="H101" i="25"/>
  <c r="G99" i="25"/>
  <c r="H100" i="25"/>
  <c r="G104" i="25"/>
  <c r="H102" i="25"/>
  <c r="G102" i="25"/>
  <c r="H107" i="25"/>
  <c r="G101" i="25"/>
  <c r="G103" i="25"/>
  <c r="H104" i="25"/>
  <c r="H97" i="25"/>
  <c r="C36" i="25" l="1"/>
  <c r="B36" i="25"/>
  <c r="B27" i="25"/>
  <c r="B18" i="25"/>
  <c r="B9" i="25"/>
  <c r="M22" i="10"/>
  <c r="X16" i="70" l="1"/>
  <c r="Y16" i="70" s="1"/>
  <c r="AN16" i="70" s="1"/>
  <c r="X8" i="70"/>
  <c r="Y8" i="70" s="1"/>
  <c r="AN8" i="70" s="1"/>
  <c r="X24" i="70"/>
  <c r="Y24" i="70" s="1"/>
  <c r="AN24" i="70" s="1"/>
  <c r="X34" i="47"/>
  <c r="X51" i="47"/>
  <c r="X17" i="47"/>
  <c r="A62" i="25"/>
  <c r="G62" i="25" s="1"/>
  <c r="A61" i="25"/>
  <c r="G61" i="25" s="1"/>
  <c r="A60" i="25"/>
  <c r="G60" i="25" s="1"/>
  <c r="A59" i="25"/>
  <c r="G59" i="25" s="1"/>
  <c r="A58" i="25"/>
  <c r="G58" i="25" s="1"/>
  <c r="A57" i="25"/>
  <c r="G57" i="25" s="1"/>
  <c r="A56" i="25"/>
  <c r="G56" i="25" s="1"/>
  <c r="A55" i="25"/>
  <c r="G55" i="25" s="1"/>
  <c r="A54" i="25"/>
  <c r="G54" i="25" s="1"/>
  <c r="A53" i="25"/>
  <c r="G53" i="25" s="1"/>
  <c r="V38" i="30" s="1"/>
  <c r="A52" i="25"/>
  <c r="G52" i="25" s="1"/>
  <c r="V37" i="30" s="1"/>
  <c r="A51" i="25"/>
  <c r="G51" i="25" s="1"/>
  <c r="V36" i="30" s="1"/>
  <c r="A50" i="25"/>
  <c r="G50" i="25" s="1"/>
  <c r="V35" i="30" s="1"/>
  <c r="A49" i="25"/>
  <c r="G49" i="25" s="1"/>
  <c r="V34" i="30" s="1"/>
  <c r="A45" i="25"/>
  <c r="A44" i="25"/>
  <c r="A43" i="25"/>
  <c r="A42" i="25"/>
  <c r="A41" i="25"/>
  <c r="A40" i="25"/>
  <c r="A39" i="25"/>
  <c r="E18" i="23" l="1"/>
  <c r="G18" i="23"/>
  <c r="I18" i="23"/>
  <c r="K18" i="23"/>
  <c r="M18" i="23"/>
  <c r="O18" i="23"/>
  <c r="Q18" i="23"/>
  <c r="S18" i="23"/>
  <c r="U18" i="23"/>
  <c r="W18" i="23"/>
  <c r="Y18" i="23"/>
  <c r="AA18" i="23"/>
  <c r="AC18" i="23"/>
  <c r="C18" i="23"/>
  <c r="K22" i="10"/>
  <c r="O22" i="10"/>
  <c r="Q22" i="10"/>
  <c r="S22" i="10"/>
  <c r="U22" i="10"/>
  <c r="B35" i="25"/>
  <c r="B34" i="25"/>
  <c r="B33" i="25"/>
  <c r="B32" i="25"/>
  <c r="AF24" i="70" l="1"/>
  <c r="AG24" i="70" s="1"/>
  <c r="AR24" i="70" s="1"/>
  <c r="AF16" i="70"/>
  <c r="AG16" i="70" s="1"/>
  <c r="AR16" i="70" s="1"/>
  <c r="AF8" i="70"/>
  <c r="AG8" i="70" s="1"/>
  <c r="AR8" i="70" s="1"/>
  <c r="V24" i="70"/>
  <c r="W24" i="70" s="1"/>
  <c r="AM24" i="70" s="1"/>
  <c r="V16" i="70"/>
  <c r="W16" i="70" s="1"/>
  <c r="AM16" i="70" s="1"/>
  <c r="V8" i="70"/>
  <c r="W8" i="70" s="1"/>
  <c r="AM8" i="70" s="1"/>
  <c r="AD8" i="70"/>
  <c r="AE8" i="70" s="1"/>
  <c r="AQ8" i="70" s="1"/>
  <c r="AD16" i="70"/>
  <c r="AE16" i="70" s="1"/>
  <c r="AQ16" i="70" s="1"/>
  <c r="AD24" i="70"/>
  <c r="AE24" i="70" s="1"/>
  <c r="AQ24" i="70" s="1"/>
  <c r="Z16" i="70"/>
  <c r="AA16" i="70" s="1"/>
  <c r="AO16" i="70" s="1"/>
  <c r="Z8" i="70"/>
  <c r="AA8" i="70" s="1"/>
  <c r="AO8" i="70" s="1"/>
  <c r="Z24" i="70"/>
  <c r="AA24" i="70" s="1"/>
  <c r="AO24" i="70" s="1"/>
  <c r="AB16" i="70"/>
  <c r="AC16" i="70" s="1"/>
  <c r="AP16" i="70" s="1"/>
  <c r="AB8" i="70"/>
  <c r="AC8" i="70" s="1"/>
  <c r="AP8" i="70" s="1"/>
  <c r="AB24" i="70"/>
  <c r="AC24" i="70" s="1"/>
  <c r="AP24" i="70" s="1"/>
  <c r="AB17" i="57"/>
  <c r="AY34" i="47"/>
  <c r="AY51" i="47"/>
  <c r="AY17" i="47"/>
  <c r="AW34" i="47"/>
  <c r="AW51" i="47"/>
  <c r="AW17" i="47"/>
  <c r="BI51" i="47"/>
  <c r="BI34" i="47"/>
  <c r="BI17" i="47"/>
  <c r="AQ51" i="47"/>
  <c r="AQ17" i="47"/>
  <c r="AQ34" i="47"/>
  <c r="AI51" i="47"/>
  <c r="AI17" i="47"/>
  <c r="AI34" i="47"/>
  <c r="AO51" i="47"/>
  <c r="AO17" i="47"/>
  <c r="AO34" i="47"/>
  <c r="AU51" i="47"/>
  <c r="AU34" i="47"/>
  <c r="AU17" i="47"/>
  <c r="BG34" i="47"/>
  <c r="BG51" i="47"/>
  <c r="BG17" i="47"/>
  <c r="BE34" i="47"/>
  <c r="BE51" i="47"/>
  <c r="BE17" i="47"/>
  <c r="BC51" i="47"/>
  <c r="BC34" i="47"/>
  <c r="BC17" i="47"/>
  <c r="AM51" i="47"/>
  <c r="AM17" i="47"/>
  <c r="AM34" i="47"/>
  <c r="AS51" i="47"/>
  <c r="AS34" i="47"/>
  <c r="AS17" i="47"/>
  <c r="BA51" i="47"/>
  <c r="BA34" i="47"/>
  <c r="BA17" i="47"/>
  <c r="AK51" i="47"/>
  <c r="AK34" i="47"/>
  <c r="AK17" i="47"/>
  <c r="V34" i="47"/>
  <c r="V51" i="47"/>
  <c r="V17" i="47"/>
  <c r="AB51" i="47"/>
  <c r="AB34" i="47"/>
  <c r="AB17" i="47"/>
  <c r="AF51" i="47"/>
  <c r="AF17" i="47"/>
  <c r="AF34" i="47"/>
  <c r="Z51" i="47"/>
  <c r="Z34" i="47"/>
  <c r="Z17" i="47"/>
  <c r="AD34" i="47"/>
  <c r="AD51" i="47"/>
  <c r="AD17" i="47"/>
  <c r="C34" i="25"/>
  <c r="C33" i="25" l="1"/>
  <c r="B24" i="25"/>
  <c r="B25" i="25"/>
  <c r="B26" i="25"/>
  <c r="B17" i="25"/>
  <c r="B15" i="25"/>
  <c r="B7" i="25"/>
  <c r="C35" i="25"/>
  <c r="C32" i="25"/>
  <c r="B6" i="25" l="1"/>
  <c r="B8" i="25"/>
  <c r="B16" i="25"/>
  <c r="B14" i="25"/>
  <c r="B5" i="25"/>
  <c r="B23" i="25"/>
  <c r="B42" i="25" l="1"/>
  <c r="B44" i="25" l="1"/>
  <c r="B40" i="25"/>
  <c r="B43" i="25"/>
  <c r="B39" i="25"/>
  <c r="B45" i="25"/>
  <c r="B41" i="25"/>
  <c r="B31" i="25"/>
  <c r="C31" i="25" l="1"/>
  <c r="I22" i="10"/>
  <c r="T24" i="70" l="1"/>
  <c r="U24" i="70" s="1"/>
  <c r="AL24" i="70" s="1"/>
  <c r="T16" i="70"/>
  <c r="U16" i="70" s="1"/>
  <c r="AL16" i="70" s="1"/>
  <c r="T8" i="70"/>
  <c r="U8" i="70" s="1"/>
  <c r="AL8" i="70" s="1"/>
  <c r="T34" i="47"/>
  <c r="T51" i="47"/>
  <c r="T17" i="47"/>
  <c r="D31" i="25"/>
  <c r="D36" i="25"/>
  <c r="D34" i="25"/>
  <c r="D35" i="25"/>
  <c r="D33" i="25"/>
  <c r="D32" i="25"/>
  <c r="B13" i="25"/>
  <c r="B4" i="25"/>
  <c r="D4" i="25" s="1"/>
  <c r="C44" i="25"/>
  <c r="C22" i="10"/>
  <c r="G22" i="10"/>
  <c r="E22" i="10"/>
  <c r="N8" i="70" l="1"/>
  <c r="O8" i="70" s="1"/>
  <c r="AI8" i="70" s="1"/>
  <c r="AX4" i="70" s="1"/>
  <c r="AY4" i="70" s="1" a="1"/>
  <c r="AY4" i="70" s="1"/>
  <c r="N24" i="70"/>
  <c r="O24" i="70" s="1"/>
  <c r="AI24" i="70" s="1"/>
  <c r="AX21" i="70" s="1"/>
  <c r="AY21" i="70" s="1" a="1"/>
  <c r="AY21" i="70" s="1"/>
  <c r="N16" i="70"/>
  <c r="O16" i="70" s="1"/>
  <c r="AI16" i="70" s="1"/>
  <c r="AX13" i="70" s="1"/>
  <c r="AY13" i="70" s="1" a="1"/>
  <c r="AY13" i="70" s="1"/>
  <c r="P24" i="70"/>
  <c r="Q24" i="70" s="1"/>
  <c r="AJ24" i="70" s="1"/>
  <c r="P8" i="70"/>
  <c r="Q8" i="70" s="1"/>
  <c r="AJ8" i="70" s="1"/>
  <c r="P16" i="70"/>
  <c r="Q16" i="70" s="1"/>
  <c r="AJ16" i="70" s="1"/>
  <c r="R8" i="70"/>
  <c r="S8" i="70" s="1"/>
  <c r="AK8" i="70" s="1"/>
  <c r="R24" i="70"/>
  <c r="S24" i="70" s="1"/>
  <c r="AK24" i="70" s="1"/>
  <c r="R16" i="70"/>
  <c r="S16" i="70" s="1"/>
  <c r="AK16" i="70" s="1"/>
  <c r="N51" i="47"/>
  <c r="N17" i="47"/>
  <c r="N34" i="47"/>
  <c r="R51" i="47"/>
  <c r="R17" i="47"/>
  <c r="R34" i="47"/>
  <c r="P17" i="47"/>
  <c r="P34" i="47"/>
  <c r="P51" i="47"/>
  <c r="C43" i="25"/>
  <c r="C39" i="25"/>
  <c r="C45" i="25"/>
  <c r="C40" i="25"/>
  <c r="C42" i="25"/>
  <c r="C41" i="25"/>
  <c r="D13" i="25"/>
  <c r="D18" i="25"/>
  <c r="D17" i="25"/>
  <c r="D15" i="25"/>
  <c r="D14" i="25"/>
  <c r="D16" i="25"/>
  <c r="D9" i="25"/>
  <c r="D7" i="25"/>
  <c r="D8" i="25"/>
  <c r="D5" i="25"/>
  <c r="D6" i="25"/>
  <c r="I33" i="25"/>
  <c r="I34" i="25"/>
  <c r="H33" i="25"/>
  <c r="I31" i="25"/>
  <c r="I35" i="25"/>
  <c r="I32" i="25"/>
  <c r="I36" i="25"/>
  <c r="H35" i="25"/>
  <c r="G31" i="25"/>
  <c r="H32" i="25"/>
  <c r="G36" i="25"/>
  <c r="H34" i="25"/>
  <c r="H36" i="25"/>
  <c r="H31" i="25"/>
  <c r="G32" i="25"/>
  <c r="G35" i="25"/>
  <c r="G33" i="25"/>
  <c r="G34" i="25"/>
  <c r="B22" i="25"/>
  <c r="G13" i="25" l="1"/>
  <c r="H6" i="25"/>
  <c r="H4" i="25"/>
  <c r="G8" i="25"/>
  <c r="H8" i="25"/>
  <c r="G6" i="25"/>
  <c r="G4" i="25"/>
  <c r="G5" i="25"/>
  <c r="H5" i="25"/>
  <c r="G7" i="25"/>
  <c r="H7" i="25"/>
  <c r="G9" i="25"/>
  <c r="H9" i="25"/>
  <c r="D22" i="25"/>
  <c r="D27" i="25"/>
  <c r="D26" i="25"/>
  <c r="D25" i="25"/>
  <c r="D24" i="25"/>
  <c r="D23" i="25"/>
  <c r="H15" i="25"/>
  <c r="H13" i="25"/>
  <c r="G17" i="25"/>
  <c r="H17" i="25"/>
  <c r="G15" i="25"/>
  <c r="H16" i="25"/>
  <c r="G18" i="25"/>
  <c r="H18" i="25"/>
  <c r="G14" i="25"/>
  <c r="H14" i="25"/>
  <c r="G16" i="25"/>
  <c r="D40" i="25"/>
  <c r="D44" i="25"/>
  <c r="D41" i="25"/>
  <c r="D45" i="25"/>
  <c r="D39" i="25"/>
  <c r="D43" i="25"/>
  <c r="D42" i="25"/>
  <c r="H22" i="25" l="1"/>
  <c r="G40" i="25"/>
  <c r="G41" i="25"/>
  <c r="G39" i="25"/>
  <c r="H24" i="25"/>
  <c r="G26" i="25"/>
  <c r="H26" i="25"/>
  <c r="G24" i="25"/>
  <c r="G22" i="25"/>
  <c r="G23" i="25"/>
  <c r="H23" i="25"/>
  <c r="G25" i="25"/>
  <c r="H25" i="25"/>
  <c r="G27" i="25"/>
  <c r="H27" i="25"/>
  <c r="H39" i="25"/>
  <c r="H40" i="25"/>
  <c r="I45" i="25"/>
  <c r="H42" i="25"/>
  <c r="H43" i="25"/>
  <c r="I43" i="25"/>
  <c r="I41" i="25"/>
  <c r="G45" i="25"/>
  <c r="G42" i="25"/>
  <c r="I42" i="25"/>
  <c r="G43" i="25"/>
  <c r="I40" i="25"/>
  <c r="H41" i="25"/>
  <c r="I39" i="25"/>
  <c r="I44" i="25"/>
  <c r="H44" i="25"/>
  <c r="H45" i="25"/>
  <c r="G44" i="25"/>
  <c r="B69" i="43"/>
  <c r="G77" i="43" s="1" a="1"/>
  <c r="G77" i="43" s="1"/>
  <c r="B81" i="43"/>
  <c r="G85" i="43" s="1" a="1"/>
  <c r="G85" i="43" s="1"/>
  <c r="B52" i="43"/>
  <c r="G64" i="43" s="1" a="1"/>
  <c r="G64" i="43" s="1"/>
  <c r="B93" i="43"/>
  <c r="G95" i="43" s="1" a="1"/>
  <c r="G95" i="43" s="1"/>
  <c r="B35" i="43"/>
  <c r="G22" i="43" a="1"/>
  <c r="G22" i="43" s="1"/>
  <c r="G39" i="43" l="1" a="1"/>
  <c r="G39" i="43" s="1"/>
  <c r="G36" i="43" a="1"/>
  <c r="G36" i="43" s="1"/>
  <c r="G88" i="43" a="1"/>
  <c r="G88" i="43" s="1"/>
  <c r="G100" i="43" a="1"/>
  <c r="G100" i="43" s="1"/>
  <c r="G98" i="43" a="1"/>
  <c r="G98" i="43" s="1"/>
  <c r="G82" i="43" a="1"/>
  <c r="G82" i="43" s="1"/>
  <c r="G43" i="43" a="1"/>
  <c r="G43" i="43" s="1"/>
  <c r="G42" i="43" a="1"/>
  <c r="G42" i="43" s="1"/>
  <c r="G40" i="43" a="1"/>
  <c r="G40" i="43" s="1"/>
  <c r="G31" i="43" a="1"/>
  <c r="G31" i="43" s="1"/>
  <c r="G21" i="43" a="1"/>
  <c r="G21" i="43" s="1"/>
  <c r="G27" i="43" a="1"/>
  <c r="G27" i="43" s="1"/>
  <c r="G29" i="43" a="1"/>
  <c r="G29" i="43" s="1"/>
  <c r="G96" i="43" a="1"/>
  <c r="G96" i="43" s="1"/>
  <c r="G63" i="43" a="1"/>
  <c r="G63" i="43" s="1"/>
  <c r="G62" i="43" a="1"/>
  <c r="G62" i="43" s="1"/>
  <c r="G60" i="43" a="1"/>
  <c r="G60" i="43" s="1"/>
  <c r="G74" i="43" a="1"/>
  <c r="G74" i="43" s="1"/>
  <c r="G76" i="43" a="1"/>
  <c r="G76" i="43" s="1"/>
  <c r="G47" i="43" a="1"/>
  <c r="G47" i="43" s="1"/>
  <c r="G41" i="43" a="1"/>
  <c r="G41" i="43" s="1"/>
  <c r="G94" i="43" a="1"/>
  <c r="G94" i="43" s="1"/>
  <c r="G57" i="43" a="1"/>
  <c r="G57" i="43" s="1"/>
  <c r="G83" i="43" a="1"/>
  <c r="G83" i="43" s="1"/>
  <c r="G84" i="43" a="1"/>
  <c r="G84" i="43" s="1"/>
  <c r="G30" i="43" a="1"/>
  <c r="G30" i="43" s="1"/>
  <c r="G24" i="43" a="1"/>
  <c r="G24" i="43" s="1"/>
  <c r="G59" i="43" a="1"/>
  <c r="G59" i="43" s="1"/>
  <c r="G53" i="43" a="1"/>
  <c r="G53" i="43" s="1"/>
  <c r="G54" i="43" a="1"/>
  <c r="G54" i="43" s="1"/>
  <c r="G71" i="43" a="1"/>
  <c r="G71" i="43" s="1"/>
  <c r="G70" i="43" a="1"/>
  <c r="G70" i="43" s="1"/>
  <c r="G44" i="43" a="1"/>
  <c r="G44" i="43" s="1"/>
  <c r="G48" i="43" a="1"/>
  <c r="G48" i="43" s="1"/>
  <c r="G45" i="43" a="1"/>
  <c r="G45" i="43" s="1"/>
  <c r="G99" i="43" a="1"/>
  <c r="G99" i="43" s="1"/>
  <c r="G101" i="43" a="1"/>
  <c r="G101" i="43" s="1"/>
  <c r="G89" i="43" a="1"/>
  <c r="G89" i="43" s="1"/>
  <c r="G86" i="43" a="1"/>
  <c r="G86" i="43" s="1"/>
  <c r="G28" i="43" a="1"/>
  <c r="G28" i="43" s="1"/>
  <c r="G25" i="43" a="1"/>
  <c r="G25" i="43" s="1"/>
  <c r="G26" i="43" a="1"/>
  <c r="G26" i="43" s="1"/>
  <c r="G38" i="43" a="1"/>
  <c r="G38" i="43" s="1"/>
  <c r="G56" i="43" a="1"/>
  <c r="G56" i="43" s="1"/>
  <c r="G65" i="43" a="1"/>
  <c r="G65" i="43" s="1"/>
  <c r="G55" i="43" a="1"/>
  <c r="G55" i="43" s="1"/>
  <c r="G87" i="43" a="1"/>
  <c r="G87" i="43" s="1"/>
  <c r="G75" i="43" a="1"/>
  <c r="G75" i="43" s="1"/>
  <c r="G72" i="43" a="1"/>
  <c r="G72" i="43" s="1"/>
  <c r="G37" i="43" a="1"/>
  <c r="G37" i="43" s="1"/>
  <c r="G46" i="43" a="1"/>
  <c r="G46" i="43" s="1"/>
  <c r="G97" i="43" a="1"/>
  <c r="G97" i="43" s="1"/>
  <c r="G73" i="43" a="1"/>
  <c r="G73" i="43" s="1"/>
  <c r="G23" i="43" a="1"/>
  <c r="G23" i="43" s="1"/>
  <c r="G58" i="43" a="1"/>
  <c r="G58" i="43" s="1"/>
  <c r="G61" i="43" a="1"/>
  <c r="G61" i="4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<sst xmlns="http://schemas.openxmlformats.org/spreadsheetml/2006/main" count="1260" uniqueCount="316">
  <si>
    <t>Step 1: Preparing State/Territory Data</t>
  </si>
  <si>
    <t>Step 2: Entering Data</t>
  </si>
  <si>
    <t>Step 3: Creating Special Emphasis Report</t>
  </si>
  <si>
    <t>Name</t>
  </si>
  <si>
    <t>ICD-10-CM code</t>
  </si>
  <si>
    <t>ICD-10 notes</t>
  </si>
  <si>
    <t>1a. Create Nonfatal MVT-Specific Injury Hospitalizations Data Set - The MVT-specific hospitalization indicators should be calculated based on first creating a MVT-related injury hospitalization subset. This is done using the ICD-10-CM codes for the MVT-related hospital discharge indicator in the State Injury Indicators listed below.
For hospitalizations, one of these codes should be in the primary/principal diagnosis field for the case to be in the injury subset.
*Only include cases if the 7th character of the code is A, B, C, or missing (reflects initial encounter, active treatment). T30-T32 do not have a 7th character.
Create an injury hospitalization subset using the ICD-10-CM codes below:</t>
  </si>
  <si>
    <t xml:space="preserve">Nonfatal injury hospitalization for all injuries
</t>
  </si>
  <si>
    <t>S00-S99</t>
  </si>
  <si>
    <t>T07-T34</t>
  </si>
  <si>
    <t>T36-T50</t>
  </si>
  <si>
    <t>T36-T50 with a 6th character of 1, 2, 3, or 4 Note: Include T36.9, T37.9, T39.9, T41.4, T42.7, T43.9, T45.9, T47.9, and T49.9 with 5th character of 1, 2, 3, or 4) (Intent information for these codes is included in the 5thcharacter and not the 6th)</t>
  </si>
  <si>
    <t>T51-T65</t>
  </si>
  <si>
    <t>T66-T76</t>
  </si>
  <si>
    <t xml:space="preserve"> </t>
  </si>
  <si>
    <t>T79</t>
  </si>
  <si>
    <t>O9A.2-O9A.5</t>
  </si>
  <si>
    <t xml:space="preserve">T84.04 </t>
  </si>
  <si>
    <t>T84.04 was retired and replaced by M97 in the FY2017 version of ICD-10-CM which went into effect on Oct 1, 2016.</t>
  </si>
  <si>
    <t>M97</t>
  </si>
  <si>
    <r>
      <t xml:space="preserve">1b. Select hospitalizations with any of the MVT ICD-10-CM codes in any diagnosis field listed below:
</t>
    </r>
    <r>
      <rPr>
        <b/>
        <i/>
        <sz val="11"/>
        <rFont val="Calibri"/>
        <family val="2"/>
      </rPr>
      <t>*Only Include cases if the 7th character of the code is A or missing (reflects initial encounter, active treatment</t>
    </r>
    <r>
      <rPr>
        <b/>
        <sz val="11"/>
        <rFont val="Calibri"/>
        <family val="2"/>
      </rPr>
      <t>)</t>
    </r>
  </si>
  <si>
    <t xml:space="preserve">Nonfatal Motor vehicle traffic hospitalization
</t>
  </si>
  <si>
    <t>V02-V04 (.1, .9), V09.2, V09.3</t>
  </si>
  <si>
    <t>MVT-Pedestrian</t>
  </si>
  <si>
    <t>V12-V14 (.3-.9), V19.4-V19.6, V19.9</t>
  </si>
  <si>
    <t>MVT-Pedal cyclist</t>
  </si>
  <si>
    <t>V20-V28 (.3-.9), V29.4-V29.9</t>
  </si>
  <si>
    <t>MVT-Motorcyclist</t>
  </si>
  <si>
    <t>V30-V79 (.4-.9), V83-V86 (.0-.3), V87.0-V87.8, V89.2</t>
  </si>
  <si>
    <t>MVT-Occupant (and unspecified)</t>
  </si>
  <si>
    <t>V80.3-V80.5, V81.1, V82.1</t>
  </si>
  <si>
    <t>MVT-Other</t>
  </si>
  <si>
    <r>
      <t xml:space="preserve">2a. Create Nonfatal MVT-Specific Injury Emergency Department (ED) Visit Data Set - These indicators should be calculated based on first creating a MVT-related injury emergency department visit subset. This is done using the instructions for ICD-10-CM codes for MVT-related emergency department indicator listed below:
</t>
    </r>
    <r>
      <rPr>
        <b/>
        <i/>
        <sz val="11"/>
        <rFont val="Calibri"/>
        <family val="2"/>
      </rPr>
      <t>Include cases if the 7th character of the code is A, B, C, or missing (reflects initial encounter, active treatment)</t>
    </r>
  </si>
  <si>
    <t xml:space="preserve">Nonfatal Injury ED visit
</t>
  </si>
  <si>
    <t>T84.04</t>
  </si>
  <si>
    <t>V00-V99</t>
  </si>
  <si>
    <r>
      <t xml:space="preserve">For ICD10CM </t>
    </r>
    <r>
      <rPr>
        <u/>
        <sz val="11"/>
        <rFont val="Calibri"/>
        <family val="2"/>
      </rPr>
      <t>Injury Cause Codes</t>
    </r>
    <r>
      <rPr>
        <sz val="11"/>
        <rFont val="Calibri"/>
        <family val="2"/>
      </rPr>
      <t xml:space="preserve"> select only 7</t>
    </r>
    <r>
      <rPr>
        <vertAlign val="superscript"/>
        <sz val="11"/>
        <rFont val="Calibri"/>
        <family val="2"/>
      </rPr>
      <t>th</t>
    </r>
    <r>
      <rPr>
        <sz val="11"/>
        <rFont val="Calibri"/>
        <family val="2"/>
      </rPr>
      <t xml:space="preserve"> character of A or missing
**Only include cases if the 7th character is A or missing (reflects initial encounter, active treatment)</t>
    </r>
  </si>
  <si>
    <t>W00-X58</t>
  </si>
  <si>
    <t>X71-X83</t>
  </si>
  <si>
    <t>X92-Y09</t>
  </si>
  <si>
    <t>Y21-Y33</t>
  </si>
  <si>
    <t>Y35-Y38</t>
  </si>
  <si>
    <r>
      <t xml:space="preserve">2b. Select ED visits with any of the following MVT ICD-10-CM codes in any diagnosis field listed below:
</t>
    </r>
    <r>
      <rPr>
        <b/>
        <i/>
        <sz val="11"/>
        <rFont val="Calibri"/>
        <family val="2"/>
      </rPr>
      <t>**Only Include cases if the 7th character of the code is A or missing (reflects initial encounter, active treatment)</t>
    </r>
  </si>
  <si>
    <t>Nonfatal Motor vehicle traffic ED visit</t>
  </si>
  <si>
    <t>V02.1, V02.9, V03.1, V03.9, V04.1, V04.9, V09.2, V09.3</t>
  </si>
  <si>
    <t>Pedestrian</t>
  </si>
  <si>
    <t>Pedal cyclist</t>
  </si>
  <si>
    <t>Motorcyclist</t>
  </si>
  <si>
    <t>Occupant (and unspecified)</t>
  </si>
  <si>
    <t>Other</t>
  </si>
  <si>
    <t>3a. Create MVT-specific Deaths Data Set - The MVT-specific death indicators should be calculated based on first creating a MVT-related injury death subset. Limit deaths to those with an injury underlying cause of death:</t>
  </si>
  <si>
    <t>Injury underlying cause of death</t>
  </si>
  <si>
    <t>V01-Y36</t>
  </si>
  <si>
    <t>Y85-Y87</t>
  </si>
  <si>
    <t>Y89</t>
  </si>
  <si>
    <t>U01-U03</t>
  </si>
  <si>
    <t>3b.  Then select deaths with any of the MVT ICD-10-CM codes in any field of the multiple cause of death file:</t>
  </si>
  <si>
    <t>Motor vehicle traffic fatalities</t>
  </si>
  <si>
    <t>V02-V04 (.1, .9)</t>
  </si>
  <si>
    <t>V09.2</t>
  </si>
  <si>
    <t>V12-V14(.3-.9)</t>
  </si>
  <si>
    <t>V19(.4-.6)</t>
  </si>
  <si>
    <t>V20-V28(.3-.9)</t>
  </si>
  <si>
    <t>V29(.4–.9)</t>
  </si>
  <si>
    <t>V30-V79(.4-.9)</t>
  </si>
  <si>
    <t>MVT-Occupant</t>
  </si>
  <si>
    <t>V83-V86(.0-.3)</t>
  </si>
  <si>
    <t>V80(.3-.5)</t>
  </si>
  <si>
    <t>V81.1</t>
  </si>
  <si>
    <t>V82.1</t>
  </si>
  <si>
    <t>V87(.0-.8)</t>
  </si>
  <si>
    <t>MVT-Unspecified</t>
  </si>
  <si>
    <t>V89.2</t>
  </si>
  <si>
    <t>If you do not have population data for a certain year, please do not delete the rows so that formulas in other spreadsheet tabs will work.</t>
  </si>
  <si>
    <t>MVT-Specific State Injury Indicators Report</t>
  </si>
  <si>
    <t>State/Territor Population Data</t>
  </si>
  <si>
    <t>State/Territory:</t>
  </si>
  <si>
    <t>Data year:</t>
  </si>
  <si>
    <t>Enter your state name</t>
  </si>
  <si>
    <t>Enter your most recent data year</t>
  </si>
  <si>
    <r>
      <t xml:space="preserve">Since each state may use data for different race/ethnicity groups, states can edit the labels in </t>
    </r>
    <r>
      <rPr>
        <b/>
        <i/>
        <sz val="14"/>
        <rFont val="Arial"/>
        <family val="2"/>
      </rPr>
      <t>columns I through U</t>
    </r>
    <r>
      <rPr>
        <i/>
        <sz val="14"/>
        <rFont val="Arial"/>
        <family val="2"/>
      </rPr>
      <t xml:space="preserve"> if necessary</t>
    </r>
  </si>
  <si>
    <t>Enter total population data by age group below</t>
  </si>
  <si>
    <t>Enter male population data by age group below</t>
  </si>
  <si>
    <t>Enter female population data by age group below</t>
  </si>
  <si>
    <t>Optional: Enter demographic population data</t>
  </si>
  <si>
    <t>Modify year in row 9 if needed</t>
  </si>
  <si>
    <t>Age</t>
  </si>
  <si>
    <t>Total</t>
  </si>
  <si>
    <t>Male</t>
  </si>
  <si>
    <t>Female</t>
  </si>
  <si>
    <t>White-Not Hispanic</t>
  </si>
  <si>
    <t>Hispanic</t>
  </si>
  <si>
    <t>Black-Not Hispanic</t>
  </si>
  <si>
    <t>Asian</t>
  </si>
  <si>
    <t>American Indian/Alaska Native</t>
  </si>
  <si>
    <t>Enter name of "Other" category in R8</t>
  </si>
  <si>
    <t>Enter name of "Other" category in T8</t>
  </si>
  <si>
    <t>&lt;1</t>
  </si>
  <si>
    <t>Please note that age-adjusted rates per 100,000 in "2016", "2017", "2018", "2019", and "2020" tabs are generated using these age groups</t>
  </si>
  <si>
    <t>1-4</t>
  </si>
  <si>
    <t>5-9</t>
  </si>
  <si>
    <t>10-14</t>
  </si>
  <si>
    <t>15-19</t>
  </si>
  <si>
    <t>20-24</t>
  </si>
  <si>
    <t>25-34</t>
  </si>
  <si>
    <t>35-44</t>
  </si>
  <si>
    <t>45-54</t>
  </si>
  <si>
    <t>55-64</t>
  </si>
  <si>
    <t>65-74</t>
  </si>
  <si>
    <t>75-84</t>
  </si>
  <si>
    <t>85+</t>
  </si>
  <si>
    <t>Modify year in row 27 if needed</t>
  </si>
  <si>
    <t>Modify year in row 45 if needed</t>
  </si>
  <si>
    <t>Modify year in row 63 if needed</t>
  </si>
  <si>
    <t>Modify year in row 81 if needed</t>
  </si>
  <si>
    <t>Enter name of "Other" category in S8</t>
  </si>
  <si>
    <t>Enter name of "Other" category in U8</t>
  </si>
  <si>
    <r>
      <t xml:space="preserve">Please enter </t>
    </r>
    <r>
      <rPr>
        <b/>
        <i/>
        <sz val="12"/>
        <color theme="0"/>
        <rFont val="Arial"/>
        <family val="2"/>
      </rPr>
      <t>2000 standard population</t>
    </r>
    <r>
      <rPr>
        <i/>
        <sz val="12"/>
        <color theme="0"/>
        <rFont val="Arial"/>
        <family val="2"/>
      </rPr>
      <t xml:space="preserve"> by age group. These populations will be used in "2016", "2017", "2018", "2019", and "2020" tabs with age weights to calculate age-adjusted rates per 100,000</t>
    </r>
  </si>
  <si>
    <t>The most recent data year in the "Populations" tab will populate in A4</t>
  </si>
  <si>
    <t>Health Districts/Regions Data</t>
  </si>
  <si>
    <t>Rename Regions in row 4 if needed, please do not edit Region names in the "2020" tab</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</si>
  <si>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</si>
  <si>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</si>
  <si>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</si>
  <si>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</si>
  <si>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</si>
  <si>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</si>
  <si>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</si>
  <si>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</si>
  <si>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</si>
  <si>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</si>
  <si>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</si>
  <si>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</si>
  <si>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</si>
  <si>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</si>
  <si>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</si>
  <si>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</si>
  <si>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</si>
  <si>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</si>
  <si>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</si>
  <si>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Region 20</t>
  </si>
  <si>
    <t>TOTAL</t>
  </si>
  <si>
    <t>Year 1 - Year 5 Totals</t>
  </si>
  <si>
    <r>
      <rPr>
        <sz val="14"/>
        <rFont val="Arial"/>
        <family val="2"/>
      </rPr>
      <t>Data Input Tables</t>
    </r>
    <r>
      <rPr>
        <sz val="10"/>
        <rFont val="Arial"/>
        <family val="2"/>
      </rPr>
      <t xml:space="preserve">
Instructions: Enter your MVT-related injury data in the </t>
    </r>
    <r>
      <rPr>
        <sz val="10"/>
        <color rgb="FFFF0000"/>
        <rFont val="Arial"/>
        <family val="2"/>
      </rPr>
      <t>red cells</t>
    </r>
    <r>
      <rPr>
        <sz val="10"/>
        <rFont val="Arial"/>
        <family val="2"/>
      </rPr>
      <t xml:space="preserve"> below. The rates will automatically calculate in the results table.</t>
    </r>
  </si>
  <si>
    <t xml:space="preserve">Use columns F through L to enter demographic data </t>
  </si>
  <si>
    <t>Optional: Unhide columns N through AG to show rate calculations</t>
  </si>
  <si>
    <r>
      <rPr>
        <sz val="14"/>
        <rFont val="Arial"/>
        <family val="2"/>
      </rPr>
      <t xml:space="preserve">Results Table
</t>
    </r>
    <r>
      <rPr>
        <sz val="10"/>
        <rFont val="Arial"/>
        <family val="2"/>
      </rPr>
      <t>Rates per 100,1000. Results will calculate automatically.</t>
    </r>
  </si>
  <si>
    <t>Sex Data</t>
  </si>
  <si>
    <t>Demographic Data</t>
  </si>
  <si>
    <t>Hospitalization rates per 100,000 population</t>
  </si>
  <si>
    <t>Year 1 - Year 5 hospitalization rate change</t>
  </si>
  <si>
    <t>Years will populate below using years entered in the "Populations" tab</t>
  </si>
  <si>
    <t>Number of hospitalizations- Total</t>
  </si>
  <si>
    <t>Number of hospitalizations- Male</t>
  </si>
  <si>
    <t>Number of hospitalizations- Female</t>
  </si>
  <si>
    <t>State population - Total</t>
  </si>
  <si>
    <t>Rate</t>
  </si>
  <si>
    <t>State population - Male</t>
  </si>
  <si>
    <t>State population - Female</t>
  </si>
  <si>
    <t>average annual change in hospitalization rate per 100,000 over 5 years (not percentage change)</t>
  </si>
  <si>
    <t>ED visit rates per 100,000 population</t>
  </si>
  <si>
    <t>Number of ED visits- Total</t>
  </si>
  <si>
    <t>Number of ED visits- Male</t>
  </si>
  <si>
    <t>Number of ED visits- Female</t>
  </si>
  <si>
    <t>Year 1 - Year 5 ED visit rate change</t>
  </si>
  <si>
    <t>average annual change in ED visit rate per 100,000 over 5 years (not percentage change)</t>
  </si>
  <si>
    <t>Fatality rates per 100,000 population</t>
  </si>
  <si>
    <t>Number of deaths- Total</t>
  </si>
  <si>
    <t>Number of deaths- Male</t>
  </si>
  <si>
    <t>Number of deaths- Female</t>
  </si>
  <si>
    <t>Year 1 - Year 5 fatality rate change</t>
  </si>
  <si>
    <r>
      <rPr>
        <sz val="14"/>
        <rFont val="Arial"/>
        <family val="2"/>
      </rPr>
      <t>Data Input Tables</t>
    </r>
    <r>
      <rPr>
        <sz val="10"/>
        <rFont val="Arial"/>
        <family val="2"/>
      </rPr>
      <t xml:space="preserve">
Instructions: Enter your MVT-related injury data in the </t>
    </r>
    <r>
      <rPr>
        <sz val="10"/>
        <color rgb="FFFF0000"/>
        <rFont val="Arial"/>
        <family val="2"/>
      </rPr>
      <t>red cells</t>
    </r>
    <r>
      <rPr>
        <sz val="10"/>
        <rFont val="Arial"/>
        <family val="2"/>
      </rPr>
      <t xml:space="preserve"> below. The age-adjusted rates will automatically calculate in the results table.</t>
    </r>
  </si>
  <si>
    <t>Optional: Unhide columns O through AK to show rate calculations and 2000 population weights</t>
  </si>
  <si>
    <t xml:space="preserve"> Columns AN through AW will automatically calculate age-adjusted rates per 100,000 </t>
  </si>
  <si>
    <r>
      <rPr>
        <sz val="14"/>
        <rFont val="Arial"/>
        <family val="2"/>
      </rPr>
      <t xml:space="preserve">Results Table
</t>
    </r>
    <r>
      <rPr>
        <sz val="10"/>
        <rFont val="Arial"/>
        <family val="2"/>
      </rPr>
      <t>Age Adjusted Rates per 100,1000. Results will calculate automatically.</t>
    </r>
  </si>
  <si>
    <t>Age-adjusted Rates per 100,000 population</t>
  </si>
  <si>
    <t>2000 Standard population - from "Populations" tab</t>
  </si>
  <si>
    <t>2000 state population weights</t>
  </si>
  <si>
    <t>total</t>
  </si>
  <si>
    <t>Weight</t>
  </si>
  <si>
    <t xml:space="preserve">Columns AM through AV will then autogenerate age adjusted rates per 100,000 </t>
  </si>
  <si>
    <t>State Population Total</t>
  </si>
  <si>
    <t xml:space="preserve">Enter 2000 State population by age group. Columns AM through AV will then autogenerate age adjusted rates per 100,000 </t>
  </si>
  <si>
    <t xml:space="preserve">Columns AM through AV will then automatically calculate age-adjusted rates per 100,000 </t>
  </si>
  <si>
    <t>Optional: Unhide columns AI through CS to show rate calculations and 2000 population weights</t>
  </si>
  <si>
    <t xml:space="preserve">Columns CV through DD will then autogenerate age-adjusted rates per 100,000 </t>
  </si>
  <si>
    <t>Most recent data year</t>
  </si>
  <si>
    <t>Rename regions in the "Health Regions Populations" tab only. Please don't edit region names in this tab.</t>
  </si>
  <si>
    <t xml:space="preserve">Columns CK through DE will then automaticall calculate age-adjusted rates per 100,000 </t>
  </si>
  <si>
    <t>Region Data</t>
  </si>
  <si>
    <t>2000 State population - from "Populations" tab</t>
  </si>
  <si>
    <t>Rename regions in the "Health Regions" tab only</t>
  </si>
  <si>
    <t>Death</t>
  </si>
  <si>
    <t>Rate per 100k People</t>
  </si>
  <si>
    <t>No.</t>
  </si>
  <si>
    <t>Desired No.</t>
  </si>
  <si>
    <t>Cause</t>
  </si>
  <si>
    <t>Hospitalizations</t>
  </si>
  <si>
    <t>ED Visits</t>
  </si>
  <si>
    <t>Figure 2</t>
  </si>
  <si>
    <t>Count</t>
  </si>
  <si>
    <t>Demographic</t>
  </si>
  <si>
    <t>Regions</t>
  </si>
  <si>
    <t xml:space="preserve"> Hospitalizations counts</t>
  </si>
  <si>
    <t>Age-adjusted hospitalization rate per 100k people</t>
  </si>
  <si>
    <t>Hospitalizations counts</t>
  </si>
  <si>
    <t>ED visit counts</t>
  </si>
  <si>
    <t>Age-adjusted ED visit rate per 100k People</t>
  </si>
  <si>
    <t>No</t>
  </si>
  <si>
    <t>This tab will automatically fill with data from the individual "2016", "2017", "2018", "2019", and "2020" tabs. The information in this tab can be used to complete the "Burden and Overview" section of the MVT Special Emphasis report. The average annual change in MVT injury age-adjusted rates per 100,000 over 5 years (not percentage change) is shown in this tab for hospitalizations, ED visits, and deaths across race/ethnicity, sex, and age groups.</t>
  </si>
  <si>
    <t>Please edit years in the Populations tab, not this tab</t>
  </si>
  <si>
    <t>Year 1 - Year 5 total MVT non-fatal and fatal injury rates</t>
  </si>
  <si>
    <t>Hopitalization</t>
  </si>
  <si>
    <t>ED</t>
  </si>
  <si>
    <t>Year 1 - Year 5 hospitalization rates across age groups</t>
  </si>
  <si>
    <t>age group</t>
  </si>
  <si>
    <t>average annual change in age-adjusted rate per 100,000 over 5 years (not percentage change)</t>
  </si>
  <si>
    <t>Year 1 - Year 5 ED rates across age groups</t>
  </si>
  <si>
    <t>Year 1 - Year 5 death rates across age groups</t>
  </si>
  <si>
    <t>Year 1 - Year 5 hospitalization rates across race/ethnicity and sex</t>
  </si>
  <si>
    <t>Year 1 - Year 5 ED rates across race/ethnicity and sex</t>
  </si>
  <si>
    <t>Year 1 - Year 5 death rates across race/ethnicity and sex</t>
  </si>
  <si>
    <t xml:space="preserve">Please enter ED Visits, Hospitalizations, and Fatalities for the most recent data year in row 6 to populate the pyramid </t>
  </si>
  <si>
    <t>Fatalities</t>
  </si>
  <si>
    <t>Item</t>
  </si>
  <si>
    <t>Years 2009-2015 can be edit in column B given your dataset. Data for years 2016-2020 will automatically populate with years from the "Populations" tab. Figure 2 reflects MVT fatality rates over 10 years.</t>
  </si>
  <si>
    <t xml:space="preserve">Year </t>
  </si>
  <si>
    <t>Year label - modify years in this column to reflect in graph</t>
  </si>
  <si>
    <t>Please enter fatality rates for each year to reflect in the graph. These rates can be age-adjusted if the data is available.</t>
  </si>
  <si>
    <t>data year label</t>
  </si>
  <si>
    <t>FIGURE 3: Percent of Unintentional MTV Injuries by Type of Person, (Years, State)</t>
  </si>
  <si>
    <t>The type of person type can be modified in rows A7, A8, A9, and A10 if necessary</t>
  </si>
  <si>
    <t>Please enter fatality, hospitalization, and ED visit data in Rows 6 through 10</t>
  </si>
  <si>
    <t>Number by person type</t>
  </si>
  <si>
    <t>Deaths</t>
  </si>
  <si>
    <t>Occupant / Unspecified</t>
  </si>
  <si>
    <t>Percent by person type</t>
  </si>
  <si>
    <r>
      <rPr>
        <b/>
        <i/>
        <sz val="9"/>
        <color theme="0"/>
        <rFont val="Arial"/>
        <family val="2"/>
      </rPr>
      <t>Please do not edit data</t>
    </r>
    <r>
      <rPr>
        <i/>
        <sz val="9"/>
        <color theme="0"/>
        <rFont val="Arial"/>
        <family val="2"/>
      </rPr>
      <t xml:space="preserve"> in rows 27 through 29, 
they will autofill with data from rows 6 through 10</t>
    </r>
  </si>
  <si>
    <t>Values are shown as percentages</t>
  </si>
  <si>
    <t>Figure 4: Death or Non-fatal Unintentional Motor Vehicle Traffic-Occupant Injuries by Sex</t>
  </si>
  <si>
    <t>Enter data in the tables below to populate graphs for Figure 4. States can select which graph they would like to include for Figure 4.</t>
  </si>
  <si>
    <t>Death rates</t>
  </si>
  <si>
    <t>male</t>
  </si>
  <si>
    <t>female</t>
  </si>
  <si>
    <t>2016-2020 hospitalization, ED visit, and death rates can be pulled from either "Totals" tab or "2016", "2017", "2018", "2019", and "2019" tabs</t>
  </si>
  <si>
    <t>Hospitalizations rates</t>
  </si>
  <si>
    <t>ED Visits rates</t>
  </si>
  <si>
    <t>Figure 5 - Please use the populations for these age groups to calculate age-specific hospitalization rates for data years you would like to include in the Figure 5 graph. Years in row 3 can be edited to reflect the data years you would like to see in the Figure 5 graph.</t>
  </si>
  <si>
    <t>0-14</t>
  </si>
  <si>
    <t>25-44</t>
  </si>
  <si>
    <t>45-64</t>
  </si>
  <si>
    <t>65+</t>
  </si>
  <si>
    <t>Modify race/ethnicity groups as needed below</t>
  </si>
  <si>
    <t>Enter hospitalization rates for most recent data year. Rates can be pulled from the "Totals" tab, "2016" tab, "2017" tab, "2018" tab, "2019" tab, or "2020" tab</t>
  </si>
  <si>
    <t>The links below can be used to compile information for the Quick Facts section on Page 2 of the MVT Special Emphasis Report</t>
  </si>
  <si>
    <t>MVT State Facts:</t>
  </si>
  <si>
    <t>Data Source:</t>
  </si>
  <si>
    <t>Web Link:</t>
  </si>
  <si>
    <t>Sub-category</t>
  </si>
  <si>
    <t xml:space="preserve">Table  </t>
  </si>
  <si>
    <t>Comments</t>
  </si>
  <si>
    <t>Percent of State/Region drivers wearing seat belts</t>
  </si>
  <si>
    <t>Fatal Analysis Reporting System (FARS)</t>
  </si>
  <si>
    <t>https://cdan.nhtsa.gov/stsi.htm</t>
  </si>
  <si>
    <t>State Traffic Safety Information (STSI)</t>
  </si>
  <si>
    <t>Table: Traffic Safety Performance (Core Outcome) Measures</t>
  </si>
  <si>
    <t>Website also includes county data</t>
  </si>
  <si>
    <t>Percent of State/Region driver fatalities not restrained</t>
  </si>
  <si>
    <t>https://cdan.nhtsa.gov/tsftables/tsfar.htm</t>
  </si>
  <si>
    <t>Traffic Safety Facts Annual Report Tables (TSFAR)</t>
  </si>
  <si>
    <t>Table 84: Drivers Involved in Crashes, by Vehicle Type, Restraint Use, and Crash Severity, 2017</t>
  </si>
  <si>
    <t>Located within “People – Restraints”</t>
  </si>
  <si>
    <t>Number of lives saved if 100% of drivers wore seat belts</t>
  </si>
  <si>
    <t>Table: (State) Passenger Vehicle Occupant Fatalities by Restraint Use and Lives Saved Estimates (Ages 5+)</t>
  </si>
  <si>
    <t>Percent of fatal drivers with BAC higher than .08</t>
  </si>
  <si>
    <t>Table: Alcohol-Impaired Driving Fatalities</t>
  </si>
  <si>
    <t>Percent of seat belt use among teens (see below footnotes)</t>
  </si>
  <si>
    <t>Youth Risk Behavioral Survey (YRBS)</t>
  </si>
  <si>
    <t>https://www.cdc.gov/healthyyouth/data/yrbs</t>
  </si>
  <si>
    <t>State Data can be downloaded</t>
  </si>
  <si>
    <t>Check state public health department for reports</t>
  </si>
  <si>
    <t>How many times did you ride with someone whose been drinking? (Percentage)</t>
  </si>
  <si>
    <t>How many times did you text or e-mail? (Percentage)</t>
  </si>
  <si>
    <t>Lifetime cost of MVT injuries in &lt;State/Region&gt;</t>
  </si>
  <si>
    <t>National Center for Health Statistics (NCHS)</t>
  </si>
  <si>
    <t>https://www.cdc.gov/injury/wisqars</t>
  </si>
  <si>
    <t>Cost of Injury Data</t>
  </si>
  <si>
    <t>Can also include whether your state has a primary or secondary seat belt law.</t>
  </si>
  <si>
    <t>Governors Highway Safety Administration (GHSA)</t>
  </si>
  <si>
    <t>https://www.ghsa.org/state-laws</t>
  </si>
  <si>
    <t>All states have laws governing various driver behaviors, from distracted driving to motorcyle helmet use</t>
  </si>
  <si>
    <t>Drop down menus by State and Topic</t>
  </si>
  <si>
    <r>
      <t xml:space="preserve">YRBS: </t>
    </r>
    <r>
      <rPr>
        <sz val="10"/>
        <rFont val="DejaVu Sans"/>
        <family val="2"/>
        <charset val="1"/>
      </rPr>
      <t>2017/2019 Youth Behavioral Survey provides seat belt use; driving and drinking (YRBS), rode w/driver who had been drinking (YRBS).</t>
    </r>
  </si>
  <si>
    <t>YRBS also has texting and marijuana driving questions too.</t>
  </si>
  <si>
    <t>Please use percentages to report YRBS teen data</t>
  </si>
  <si>
    <t>Q1) How often do you wear a seat belt when riding in a car driven by someone else?</t>
  </si>
  <si>
    <r>
      <rPr>
        <b/>
        <i/>
        <sz val="11"/>
        <rFont val="DejaVu Sans"/>
        <family val="2"/>
        <charset val="1"/>
      </rPr>
      <t xml:space="preserve">Options: </t>
    </r>
    <r>
      <rPr>
        <i/>
        <sz val="12"/>
        <rFont val="DejaVu Sans;Verdana"/>
        <family val="2"/>
        <charset val="1"/>
      </rPr>
      <t>Never, Rarely, Sometimes, Most of the time, Always</t>
    </r>
  </si>
  <si>
    <r>
      <rPr>
        <sz val="12"/>
        <rFont val="DejaVu Sans;Verdana"/>
        <family val="2"/>
        <charset val="128"/>
      </rPr>
      <t xml:space="preserve">Q2) </t>
    </r>
    <r>
      <rPr>
        <sz val="10"/>
        <rFont val="DejaVu Sans"/>
        <family val="2"/>
        <charset val="1"/>
      </rPr>
      <t xml:space="preserve">During the past 30 days, how many times </t>
    </r>
    <r>
      <rPr>
        <u/>
        <sz val="12"/>
        <rFont val="DejaVu Sans;Verdana"/>
        <family val="2"/>
        <charset val="128"/>
      </rPr>
      <t>did you ride</t>
    </r>
    <r>
      <rPr>
        <sz val="10"/>
        <rFont val="DejaVu Sans"/>
        <family val="2"/>
        <charset val="1"/>
      </rPr>
      <t xml:space="preserve"> in a car or other vehicle driven by someone who had been drinking alcohol (</t>
    </r>
    <r>
      <rPr>
        <sz val="12"/>
        <rFont val="DejaVu Sans;Verdana"/>
        <family val="2"/>
        <charset val="128"/>
      </rPr>
      <t>0, 1, 2 or 3, 4 or 5, 6+</t>
    </r>
    <r>
      <rPr>
        <sz val="10"/>
        <rFont val="DejaVu Sans"/>
        <family val="2"/>
        <charset val="1"/>
      </rPr>
      <t xml:space="preserve">). </t>
    </r>
  </si>
  <si>
    <r>
      <rPr>
        <b/>
        <i/>
        <sz val="11"/>
        <rFont val="DejaVu Sans"/>
        <family val="2"/>
        <charset val="1"/>
      </rPr>
      <t xml:space="preserve">Options: </t>
    </r>
    <r>
      <rPr>
        <i/>
        <sz val="12"/>
        <rFont val="DejaVu Sans;Verdana"/>
        <family val="2"/>
        <charset val="1"/>
      </rPr>
      <t>0, 1, 2 or 3, 4 or 5, 6+</t>
    </r>
  </si>
  <si>
    <t xml:space="preserve">Q3) During the past 30 days, on how many days did you text or e-mail while driving a car or other vehicle </t>
  </si>
  <si>
    <r>
      <rPr>
        <b/>
        <i/>
        <sz val="11"/>
        <rFont val="DejaVu Sans"/>
        <family val="2"/>
        <charset val="1"/>
      </rPr>
      <t>Options:</t>
    </r>
    <r>
      <rPr>
        <i/>
        <sz val="11"/>
        <rFont val="DejaVu Sans"/>
        <family val="2"/>
        <charset val="1"/>
      </rPr>
      <t xml:space="preserve"> I did not drive a car or other vehicle during the past 30 days, 0 days, 1 or 2 days, 3 to 5 days, 6 to 9 days, 10 to 19 days, 20 to 29 days, All 30 days</t>
    </r>
  </si>
  <si>
    <t>State</t>
  </si>
  <si>
    <t>Data Year</t>
  </si>
  <si>
    <t>Occupants percentage of deaths</t>
  </si>
  <si>
    <t>Occupants percentage of hospitalizations</t>
  </si>
  <si>
    <t>Occupants percentage of ED visits</t>
  </si>
  <si>
    <r>
      <rPr>
        <sz val="10"/>
        <rFont val="Arial"/>
        <family val="2"/>
      </rPr>
      <t xml:space="preserve">If data for age groups was entered, please refer to </t>
    </r>
    <r>
      <rPr>
        <b/>
        <sz val="10"/>
        <rFont val="Arial"/>
        <family val="2"/>
      </rPr>
      <t>2016-2020 rates</t>
    </r>
    <r>
      <rPr>
        <sz val="10"/>
        <rFont val="Arial"/>
        <family val="2"/>
      </rPr>
      <t xml:space="preserve"> tab to see rate changes over time. Use the </t>
    </r>
    <r>
      <rPr>
        <b/>
        <sz val="10"/>
        <rFont val="Arial"/>
        <family val="2"/>
      </rPr>
      <t>Figure 2 tab</t>
    </r>
    <r>
      <rPr>
        <sz val="10"/>
        <rFont val="Arial"/>
        <family val="2"/>
      </rPr>
      <t xml:space="preserve"> to see MVT fatality rates over a 10 year period.
If the "Totals" tab was only used, please refer to </t>
    </r>
    <r>
      <rPr>
        <b/>
        <sz val="10"/>
        <rFont val="Arial"/>
        <family val="2"/>
      </rPr>
      <t xml:space="preserve">columns AT-AY in the "Totals" tab
</t>
    </r>
    <r>
      <rPr>
        <sz val="10"/>
        <color rgb="FFC00000"/>
        <rFont val="Arial"/>
        <family val="2"/>
      </rPr>
      <t>Users can edit/delete text in this paragraph if data across certain age groups/time periods is not available</t>
    </r>
  </si>
  <si>
    <t>This table shows data for your most recent year. Cells are populated with counts and rates calculated in the "Health Region Rates" tab.</t>
  </si>
  <si>
    <t>Top 5 Regions for Hospitalizations</t>
  </si>
  <si>
    <t>Hospitalization count</t>
  </si>
  <si>
    <t>Age-adjusted hospitalization rate per 100k People</t>
  </si>
  <si>
    <t>Top 5 Regions for ED Visits</t>
  </si>
  <si>
    <t>ED visit count</t>
  </si>
  <si>
    <t>Optional - Right-click and select "Unhide" to see the "Table 1" tab that calculates top 5 health regions with highest hospitalization and ED visits.</t>
  </si>
  <si>
    <t>Data in this tab is optional and can be referenced to see trends in data to fill in text sections of the MVT SER PDF</t>
  </si>
  <si>
    <r>
      <t>Form Approved   
	OMB NO:  0920-xxxx
	Exp. Date: X/XX/XXXX                                                                                                                                                                                                                                                                                                                                                                                                                                                                                                                                                                                                                                                                                                                                                                                                                                                                                                               Public reporting burden of this collection of information is estimated at</t>
    </r>
    <r>
      <rPr>
        <sz val="12"/>
        <rFont val="Calibri"/>
        <family val="2"/>
      </rPr>
      <t xml:space="preserve"> 10</t>
    </r>
    <r>
      <rPr>
        <sz val="12"/>
        <color rgb="FF000000"/>
        <rFont val="Calibri"/>
        <family val="2"/>
      </rPr>
      <t xml:space="preserve"> hours per response, including the time for reviewing instructions, searching existing data sources, gathering and maintaining the data needed, and completing and reviewing the collection of information.  An agency may not conduct or sponsor, and a person is not required to respond to a collection of information unless it displays a currently valid OMB control number.  Send comments regarding this burden estimate or any other aspect of this collection of information, including suggestions for reducing this burden to CDC/Information Collection Review Office, 1600 Clifton  Road, NE, MS D-74, Atlanta, GA 30333; Attn: PRA (0920-xxxx).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</si>
</sst>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Red]#,##0"/>
    <numFmt numFmtId="165" formatCode="0.0%"/>
    <numFmt numFmtId="166" formatCode="0.0"/>
    <numFmt numFmtId="167" formatCode="#,##0.0"/>
    <numFmt numFmtId="168" formatCode="#,##0.0;[Red]#,##0.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color indexed="12"/>
      <name val="Arial"/>
      <family val="2"/>
    </font>
    <font>
      <sz val="10"/>
      <name val="Arial"/>
      <family val="2"/>
    </font>
    <font>
      <b/>
      <sz val="10"/>
      <color indexed="12"/>
      <name val="Arial"/>
      <family val="2"/>
    </font>
    <font>
      <i/>
      <sz val="10"/>
      <color indexed="10"/>
      <name val="Arial"/>
      <family val="2"/>
    </font>
    <font>
      <sz val="8"/>
      <name val="Arial"/>
      <family val="2"/>
    </font>
    <font>
      <sz val="14"/>
      <name val="Arial"/>
      <family val="2"/>
    </font>
    <font>
      <i/>
      <sz val="9"/>
      <color theme="0"/>
      <name val="Arial"/>
      <family val="2"/>
    </font>
    <font>
      <sz val="9"/>
      <name val="Arial"/>
      <family val="2"/>
    </font>
    <font>
      <sz val="10"/>
      <color theme="1"/>
      <name val="Arial"/>
      <family val="2"/>
    </font>
    <font>
      <b/>
      <sz val="10"/>
      <color theme="1"/>
      <name val="Arial"/>
      <family val="2"/>
    </font>
    <font>
      <sz val="11"/>
      <name val="Calibri"/>
      <family val="2"/>
      <scheme val="minor"/>
    </font>
    <font>
      <sz val="10"/>
      <color rgb="FFFF0000"/>
      <name val="Arial"/>
      <family val="2"/>
    </font>
    <font>
      <b/>
      <sz val="10"/>
      <color rgb="FFFFFFFF"/>
      <name val="Arial"/>
      <family val="2"/>
    </font>
    <font>
      <b/>
      <sz val="10"/>
      <color rgb="FFFF0000"/>
      <name val="Arial"/>
      <family val="2"/>
    </font>
    <font>
      <b/>
      <sz val="10"/>
      <color rgb="FF00B050"/>
      <name val="Arial"/>
      <family val="2"/>
    </font>
    <font>
      <b/>
      <sz val="10"/>
      <color rgb="FF0070C0"/>
      <name val="Arial"/>
      <family val="2"/>
    </font>
    <font>
      <sz val="11"/>
      <name val="DejaVu Sans"/>
      <family val="2"/>
      <charset val="1"/>
    </font>
    <font>
      <sz val="10"/>
      <name val="DejaVu Sans"/>
      <family val="2"/>
      <charset val="1"/>
    </font>
    <font>
      <b/>
      <i/>
      <sz val="11"/>
      <name val="DejaVu Sans"/>
      <family val="2"/>
      <charset val="1"/>
    </font>
    <font>
      <i/>
      <sz val="11"/>
      <name val="DejaVu Sans"/>
      <family val="2"/>
      <charset val="1"/>
    </font>
    <font>
      <i/>
      <sz val="12"/>
      <name val="DejaVu Sans;Verdana"/>
      <family val="2"/>
      <charset val="1"/>
    </font>
    <font>
      <sz val="12"/>
      <name val="DejaVu Sans;Verdana"/>
      <family val="2"/>
      <charset val="128"/>
    </font>
    <font>
      <u/>
      <sz val="12"/>
      <name val="DejaVu Sans;Verdana"/>
      <family val="2"/>
      <charset val="128"/>
    </font>
    <font>
      <sz val="12"/>
      <name val="Arial"/>
      <family val="2"/>
    </font>
    <font>
      <sz val="10"/>
      <color rgb="FF0000FF"/>
      <name val="DejaVu Sans"/>
      <family val="2"/>
      <charset val="1"/>
    </font>
    <font>
      <sz val="10"/>
      <color rgb="FF014A87"/>
      <name val="DejaVu Sans"/>
      <family val="2"/>
      <charset val="1"/>
    </font>
    <font>
      <b/>
      <sz val="11"/>
      <name val="DejaVu Sans"/>
      <family val="2"/>
      <charset val="1"/>
    </font>
    <font>
      <i/>
      <sz val="9"/>
      <color theme="0" tint="-0.34998626667073579"/>
      <name val="Arial"/>
      <family val="2"/>
    </font>
    <font>
      <b/>
      <sz val="10"/>
      <color theme="0" tint="-0.34998626667073579"/>
      <name val="Arial"/>
      <family val="2"/>
    </font>
    <font>
      <sz val="10"/>
      <color theme="0" tint="-0.34998626667073579"/>
      <name val="Arial"/>
      <family val="2"/>
    </font>
    <font>
      <b/>
      <sz val="11"/>
      <name val="Arial"/>
      <family val="2"/>
    </font>
    <font>
      <sz val="10"/>
      <color rgb="FF0000FF"/>
      <name val="Arial"/>
      <family val="2"/>
      <charset val="1"/>
    </font>
    <font>
      <sz val="10"/>
      <color rgb="FF0070C0"/>
      <name val="Arial"/>
      <family val="2"/>
    </font>
    <font>
      <b/>
      <i/>
      <sz val="11"/>
      <color theme="0"/>
      <name val="Arial"/>
      <family val="2"/>
    </font>
    <font>
      <b/>
      <i/>
      <sz val="10"/>
      <color theme="0"/>
      <name val="Arial"/>
      <family val="2"/>
    </font>
    <font>
      <sz val="11"/>
      <color indexed="8"/>
      <name val="Calibri"/>
      <family val="2"/>
    </font>
    <font>
      <b/>
      <sz val="11"/>
      <color indexed="8"/>
      <name val="Calibri"/>
      <family val="2"/>
    </font>
    <font>
      <b/>
      <sz val="11"/>
      <name val="Calibri"/>
      <family val="2"/>
    </font>
    <font>
      <sz val="11"/>
      <name val="Calibri"/>
      <family val="2"/>
    </font>
    <font>
      <b/>
      <i/>
      <sz val="11"/>
      <name val="Calibri"/>
      <family val="2"/>
    </font>
    <font>
      <u/>
      <sz val="11"/>
      <name val="Calibri"/>
      <family val="2"/>
    </font>
    <font>
      <vertAlign val="superscript"/>
      <sz val="11"/>
      <name val="Calibri"/>
      <family val="2"/>
    </font>
    <font>
      <sz val="11"/>
      <color indexed="8"/>
      <name val="Calibri"/>
      <family val="2"/>
      <scheme val="minor"/>
    </font>
    <font>
      <b/>
      <sz val="14"/>
      <name val="Calibri"/>
      <family val="2"/>
      <scheme val="minor"/>
    </font>
    <font>
      <b/>
      <i/>
      <sz val="9"/>
      <color theme="0"/>
      <name val="Arial"/>
      <family val="2"/>
    </font>
    <font>
      <b/>
      <sz val="10"/>
      <color theme="0"/>
      <name val="Arial"/>
      <family val="2"/>
    </font>
    <font>
      <i/>
      <sz val="10"/>
      <color theme="0"/>
      <name val="Arial"/>
      <family val="2"/>
    </font>
    <font>
      <i/>
      <sz val="11"/>
      <color theme="0"/>
      <name val="Arial"/>
      <family val="2"/>
    </font>
    <font>
      <i/>
      <sz val="12"/>
      <color theme="0"/>
      <name val="Arial"/>
      <family val="2"/>
    </font>
    <font>
      <sz val="11"/>
      <name val="Arial"/>
      <family val="2"/>
    </font>
    <font>
      <b/>
      <sz val="12"/>
      <name val="Arial"/>
      <family val="2"/>
    </font>
    <font>
      <b/>
      <sz val="10"/>
      <name val="DejaVu Sans"/>
    </font>
    <font>
      <i/>
      <sz val="8"/>
      <color theme="0"/>
      <name val="Arial"/>
      <family val="2"/>
    </font>
    <font>
      <i/>
      <sz val="14"/>
      <name val="Arial"/>
      <family val="2"/>
    </font>
    <font>
      <b/>
      <i/>
      <sz val="14"/>
      <name val="Arial"/>
      <family val="2"/>
    </font>
    <font>
      <i/>
      <sz val="14"/>
      <color rgb="FFFF0000"/>
      <name val="Arial"/>
      <family val="2"/>
    </font>
    <font>
      <b/>
      <i/>
      <sz val="12"/>
      <color theme="0"/>
      <name val="Arial"/>
      <family val="2"/>
    </font>
    <font>
      <b/>
      <sz val="24"/>
      <name val="Calibri"/>
      <family val="2"/>
      <scheme val="minor"/>
    </font>
    <font>
      <sz val="10"/>
      <color rgb="FFC00000"/>
      <name val="Arial"/>
      <family val="2"/>
    </font>
    <font>
      <b/>
      <sz val="11"/>
      <color rgb="FF087673"/>
      <name val="Calibri"/>
      <family val="2"/>
      <scheme val="minor"/>
    </font>
    <font>
      <b/>
      <sz val="11"/>
      <color rgb="FFB890BB"/>
      <name val="Calibri"/>
      <family val="2"/>
      <scheme val="minor"/>
    </font>
    <font>
      <b/>
      <sz val="11"/>
      <color rgb="FF29434E"/>
      <name val="Calibri"/>
      <family val="2"/>
      <scheme val="minor"/>
    </font>
    <font>
      <i/>
      <sz val="11"/>
      <color theme="0"/>
      <name val="Calibri"/>
      <family val="2"/>
      <scheme val="minor"/>
    </font>
    <font>
      <sz val="12"/>
      <color rgb="FF000000"/>
      <name val="Calibri"/>
      <family val="2"/>
    </font>
    <font>
      <sz val="12"/>
      <name val="Calibri"/>
      <family val="2"/>
    </font>
  </fonts>
  <fills count="35">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0" tint="-0.14999847407452621"/>
        <bgColor theme="0" tint="-0.14999847407452621"/>
      </patternFill>
    </fill>
    <fill>
      <patternFill patternType="solid">
        <fgColor theme="4" tint="0.79998168889431442"/>
        <bgColor indexed="64"/>
      </patternFill>
    </fill>
    <fill>
      <patternFill patternType="solid">
        <fgColor theme="0" tint="-0.14999847407452621"/>
        <bgColor indexed="64"/>
      </patternFill>
    </fill>
    <fill>
      <patternFill patternType="solid">
        <fgColor rgb="FF8E03A3"/>
        <bgColor rgb="FF800080"/>
      </patternFill>
    </fill>
    <fill>
      <patternFill patternType="solid">
        <fgColor rgb="FF00B0F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42"/>
      </patternFill>
    </fill>
    <fill>
      <patternFill patternType="solid">
        <fgColor theme="4" tint="0.79998168889431442"/>
        <bgColor indexed="42"/>
      </patternFill>
    </fill>
    <fill>
      <patternFill patternType="solid">
        <fgColor theme="4" tint="0.79998168889431442"/>
        <bgColor indexed="34"/>
      </patternFill>
    </fill>
    <fill>
      <patternFill patternType="solid">
        <fgColor theme="4" tint="0.79998168889431442"/>
        <bgColor indexed="31"/>
      </patternFill>
    </fill>
    <fill>
      <patternFill patternType="solid">
        <fgColor rgb="FF7030A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4"/>
        <bgColor indexed="64"/>
      </patternFill>
    </fill>
    <fill>
      <patternFill patternType="solid">
        <fgColor rgb="FFFFFF00"/>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s>
  <borders count="119">
    <border>
      <left/>
      <right/>
      <top/>
      <bottom/>
      <diagonal/>
    </border>
    <border>
      <left style="thin">
        <color rgb="FFFF0000"/>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indexed="64"/>
      </left>
      <right/>
      <top/>
      <bottom/>
      <diagonal/>
    </border>
    <border>
      <left/>
      <right/>
      <top/>
      <bottom style="thin">
        <color theme="4"/>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style="thin">
        <color indexed="64"/>
      </left>
      <right/>
      <top/>
      <bottom style="thin">
        <color theme="4"/>
      </bottom>
      <diagonal/>
    </border>
    <border>
      <left style="thin">
        <color rgb="FF000000"/>
      </left>
      <right style="thin">
        <color theme="4"/>
      </right>
      <top style="thin">
        <color theme="4"/>
      </top>
      <bottom style="thin">
        <color indexed="64"/>
      </bottom>
      <diagonal/>
    </border>
    <border>
      <left style="thin">
        <color rgb="FFFF0000"/>
      </left>
      <right style="thin">
        <color theme="4"/>
      </right>
      <top style="thin">
        <color rgb="FFFF0000"/>
      </top>
      <bottom style="thin">
        <color rgb="FFFF0000"/>
      </bottom>
      <diagonal/>
    </border>
    <border>
      <left/>
      <right style="thin">
        <color theme="4"/>
      </right>
      <top style="thin">
        <color rgb="FFFF0000"/>
      </top>
      <bottom style="thin">
        <color theme="4"/>
      </bottom>
      <diagonal/>
    </border>
    <border>
      <left/>
      <right/>
      <top/>
      <bottom style="thin">
        <color theme="9"/>
      </bottom>
      <diagonal/>
    </border>
    <border>
      <left style="thin">
        <color rgb="FFFF0000"/>
      </left>
      <right style="thin">
        <color theme="9"/>
      </right>
      <top style="thin">
        <color rgb="FFFF0000"/>
      </top>
      <bottom style="thin">
        <color rgb="FFFF0000"/>
      </bottom>
      <diagonal/>
    </border>
    <border>
      <left style="thin">
        <color indexed="64"/>
      </left>
      <right/>
      <top/>
      <bottom style="thin">
        <color theme="9"/>
      </bottom>
      <diagonal/>
    </border>
    <border>
      <left/>
      <right/>
      <top/>
      <bottom style="thin">
        <color theme="5" tint="0.39997558519241921"/>
      </bottom>
      <diagonal/>
    </border>
    <border>
      <left style="thin">
        <color indexed="64"/>
      </left>
      <right/>
      <top/>
      <bottom style="thin">
        <color theme="5" tint="0.39997558519241921"/>
      </bottom>
      <diagonal/>
    </border>
    <border>
      <left style="thin">
        <color rgb="FFFF0000"/>
      </left>
      <right style="thin">
        <color theme="5" tint="0.39997558519241921"/>
      </right>
      <top style="thin">
        <color rgb="FFFF0000"/>
      </top>
      <bottom style="thin">
        <color rgb="FFFF000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FF0000"/>
      </left>
      <right/>
      <top/>
      <bottom style="thin">
        <color rgb="FFFF0000"/>
      </bottom>
      <diagonal/>
    </border>
    <border>
      <left style="thin">
        <color rgb="FFFF0000"/>
      </left>
      <right/>
      <top style="thin">
        <color rgb="FFFF0000"/>
      </top>
      <bottom style="thin">
        <color rgb="FFFF0000"/>
      </bottom>
      <diagonal/>
    </border>
    <border>
      <left/>
      <right style="thin">
        <color rgb="FFFF0000"/>
      </right>
      <top/>
      <bottom/>
      <diagonal/>
    </border>
    <border>
      <left style="thin">
        <color rgb="FFFF0000"/>
      </left>
      <right style="thin">
        <color rgb="FFFF0000"/>
      </right>
      <top style="thin">
        <color rgb="FFFF0000"/>
      </top>
      <bottom style="thin">
        <color indexed="10"/>
      </bottom>
      <diagonal/>
    </border>
    <border>
      <left style="thin">
        <color rgb="FFFF0000"/>
      </left>
      <right style="thin">
        <color theme="4"/>
      </right>
      <top/>
      <bottom style="thin">
        <color rgb="FFFF0000"/>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0"/>
      </left>
      <right style="thin">
        <color theme="0"/>
      </right>
      <top/>
      <bottom/>
      <diagonal/>
    </border>
    <border>
      <left style="thin">
        <color auto="1"/>
      </left>
      <right/>
      <top style="thin">
        <color auto="1"/>
      </top>
      <bottom/>
      <diagonal/>
    </border>
    <border>
      <left style="thin">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hair">
        <color auto="1"/>
      </left>
      <right style="hair">
        <color auto="1"/>
      </right>
      <top style="hair">
        <color auto="1"/>
      </top>
      <bottom style="hair">
        <color auto="1"/>
      </bottom>
      <diagonal/>
    </border>
    <border>
      <left style="thin">
        <color indexed="10"/>
      </left>
      <right style="thin">
        <color indexed="10"/>
      </right>
      <top/>
      <bottom style="thin">
        <color indexed="10"/>
      </bottom>
      <diagonal/>
    </border>
    <border>
      <left style="thin">
        <color indexed="10"/>
      </left>
      <right/>
      <top/>
      <bottom style="thin">
        <color indexed="10"/>
      </bottom>
      <diagonal/>
    </border>
    <border>
      <left style="thin">
        <color rgb="FFFF0000"/>
      </left>
      <right style="thin">
        <color theme="4"/>
      </right>
      <top style="thin">
        <color indexed="64"/>
      </top>
      <bottom style="thin">
        <color rgb="FFFF0000"/>
      </bottom>
      <diagonal/>
    </border>
    <border>
      <left style="thin">
        <color rgb="FFFF0000"/>
      </left>
      <right style="thin">
        <color theme="9"/>
      </right>
      <top style="thin">
        <color indexed="64"/>
      </top>
      <bottom style="thin">
        <color rgb="FFFF0000"/>
      </bottom>
      <diagonal/>
    </border>
    <border>
      <left style="thin">
        <color rgb="FFFF0000"/>
      </left>
      <right style="thin">
        <color theme="5" tint="0.39997558519241921"/>
      </right>
      <top style="thin">
        <color indexed="64"/>
      </top>
      <bottom style="thin">
        <color rgb="FFFF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diagonal/>
    </border>
    <border>
      <left/>
      <right style="hair">
        <color indexed="8"/>
      </right>
      <top style="hair">
        <color indexed="8"/>
      </top>
      <bottom style="hair">
        <color indexed="8"/>
      </bottom>
      <diagonal/>
    </border>
    <border>
      <left style="thin">
        <color indexed="64"/>
      </left>
      <right style="thin">
        <color indexed="64"/>
      </right>
      <top/>
      <bottom style="thin">
        <color indexed="64"/>
      </bottom>
      <diagonal/>
    </border>
    <border>
      <left/>
      <right/>
      <top style="medium">
        <color indexed="8"/>
      </top>
      <bottom/>
      <diagonal/>
    </border>
    <border>
      <left style="thin">
        <color indexed="8"/>
      </left>
      <right style="thin">
        <color indexed="64"/>
      </right>
      <top style="medium">
        <color indexed="8"/>
      </top>
      <bottom style="thin">
        <color indexed="8"/>
      </bottom>
      <diagonal/>
    </border>
    <border>
      <left style="thin">
        <color indexed="8"/>
      </left>
      <right style="thin">
        <color indexed="64"/>
      </right>
      <top/>
      <bottom style="medium">
        <color indexed="8"/>
      </bottom>
      <diagonal/>
    </border>
    <border>
      <left style="medium">
        <color rgb="FFC00000"/>
      </left>
      <right style="thin">
        <color indexed="64"/>
      </right>
      <top style="medium">
        <color rgb="FFC00000"/>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right/>
      <top/>
      <bottom style="thin">
        <color rgb="FF0070C0"/>
      </bottom>
      <diagonal/>
    </border>
    <border>
      <left/>
      <right/>
      <top/>
      <bottom style="thin">
        <color rgb="FFF4CC4A"/>
      </bottom>
      <diagonal/>
    </border>
    <border>
      <left style="thin">
        <color indexed="64"/>
      </left>
      <right/>
      <top style="thin">
        <color rgb="FF0070C0"/>
      </top>
      <bottom style="thin">
        <color rgb="FF0070C0"/>
      </bottom>
      <diagonal/>
    </border>
    <border>
      <left style="thin">
        <color indexed="64"/>
      </left>
      <right/>
      <top/>
      <bottom style="thin">
        <color rgb="FFF4CC4A"/>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style="thin">
        <color indexed="64"/>
      </left>
      <right style="medium">
        <color indexed="64"/>
      </right>
      <top style="medium">
        <color rgb="FF00B0F0"/>
      </top>
      <bottom style="thin">
        <color indexed="64"/>
      </bottom>
      <diagonal/>
    </border>
    <border>
      <left style="medium">
        <color indexed="64"/>
      </left>
      <right style="thin">
        <color indexed="64"/>
      </right>
      <top style="medium">
        <color rgb="FF00B0F0"/>
      </top>
      <bottom style="thin">
        <color indexed="64"/>
      </bottom>
      <diagonal/>
    </border>
    <border>
      <left style="thin">
        <color indexed="64"/>
      </left>
      <right style="medium">
        <color rgb="FF00B0F0"/>
      </right>
      <top style="medium">
        <color rgb="FF00B0F0"/>
      </top>
      <bottom style="thin">
        <color indexed="64"/>
      </bottom>
      <diagonal/>
    </border>
    <border>
      <left style="medium">
        <color rgb="FF00B0F0"/>
      </left>
      <right style="thin">
        <color indexed="64"/>
      </right>
      <top style="thin">
        <color indexed="64"/>
      </top>
      <bottom style="thin">
        <color indexed="64"/>
      </bottom>
      <diagonal/>
    </border>
    <border>
      <left style="thin">
        <color indexed="64"/>
      </left>
      <right style="medium">
        <color rgb="FF00B0F0"/>
      </right>
      <top style="thin">
        <color indexed="64"/>
      </top>
      <bottom style="thin">
        <color indexed="64"/>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indexed="64"/>
      </left>
      <right style="medium">
        <color indexed="64"/>
      </right>
      <top style="thin">
        <color indexed="64"/>
      </top>
      <bottom style="medium">
        <color rgb="FF00B0F0"/>
      </bottom>
      <diagonal/>
    </border>
    <border>
      <left style="medium">
        <color indexed="64"/>
      </left>
      <right style="thin">
        <color indexed="64"/>
      </right>
      <top style="thin">
        <color indexed="64"/>
      </top>
      <bottom style="medium">
        <color rgb="FF00B0F0"/>
      </bottom>
      <diagonal/>
    </border>
    <border>
      <left style="thin">
        <color indexed="64"/>
      </left>
      <right style="medium">
        <color rgb="FF00B0F0"/>
      </right>
      <top style="thin">
        <color indexed="64"/>
      </top>
      <bottom style="medium">
        <color rgb="FF00B0F0"/>
      </bottom>
      <diagonal/>
    </border>
    <border>
      <left style="thin">
        <color theme="0"/>
      </left>
      <right/>
      <top/>
      <bottom/>
      <diagonal/>
    </border>
    <border>
      <left style="thin">
        <color rgb="FF000000"/>
      </left>
      <right style="thin">
        <color rgb="FF000000"/>
      </right>
      <top/>
      <bottom/>
      <diagonal/>
    </border>
    <border>
      <left/>
      <right style="thin">
        <color indexed="64"/>
      </right>
      <top style="thin">
        <color indexed="64"/>
      </top>
      <bottom style="thin">
        <color indexed="64"/>
      </bottom>
      <diagonal/>
    </border>
    <border>
      <left/>
      <right/>
      <top style="thin">
        <color theme="4"/>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style="thin">
        <color indexed="8"/>
      </top>
      <bottom style="medium">
        <color indexed="8"/>
      </bottom>
      <diagonal/>
    </border>
    <border>
      <left style="thin">
        <color indexed="64"/>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right/>
      <top style="thin">
        <color indexed="10"/>
      </top>
      <bottom style="thin">
        <color theme="4"/>
      </bottom>
      <diagonal/>
    </border>
    <border>
      <left/>
      <right/>
      <top style="thin">
        <color indexed="10"/>
      </top>
      <bottom style="thin">
        <color theme="9"/>
      </bottom>
      <diagonal/>
    </border>
    <border>
      <left/>
      <right/>
      <top style="thin">
        <color indexed="10"/>
      </top>
      <bottom style="thin">
        <color theme="5" tint="0.39997558519241921"/>
      </bottom>
      <diagonal/>
    </border>
    <border>
      <left style="thin">
        <color auto="1"/>
      </left>
      <right/>
      <top style="thin">
        <color auto="1"/>
      </top>
      <bottom style="thin">
        <color auto="1"/>
      </bottom>
      <diagonal/>
    </border>
    <border>
      <left/>
      <right/>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0">
    <xf numFmtId="0" fontId="0" fillId="0" borderId="0"/>
    <xf numFmtId="0" fontId="6" fillId="0" borderId="0"/>
    <xf numFmtId="9" fontId="6" fillId="0" borderId="0" applyFont="0" applyFill="0" applyBorder="0" applyAlignment="0" applyProtection="0"/>
    <xf numFmtId="0" fontId="3" fillId="0" borderId="0"/>
    <xf numFmtId="0" fontId="2" fillId="0" borderId="0"/>
    <xf numFmtId="0" fontId="2" fillId="0" borderId="0"/>
    <xf numFmtId="0" fontId="40" fillId="0" borderId="0"/>
    <xf numFmtId="0" fontId="40" fillId="0" borderId="0"/>
    <xf numFmtId="0" fontId="40" fillId="0" borderId="0"/>
    <xf numFmtId="0" fontId="1" fillId="0" borderId="0"/>
  </cellStyleXfs>
  <cellXfs count="540">
    <xf numFmtId="0" fontId="0" fillId="0" borderId="0" xfId="0"/>
    <xf numFmtId="0" fontId="0" fillId="0" borderId="0" xfId="0" applyProtection="1"/>
    <xf numFmtId="0" fontId="4" fillId="0" borderId="0" xfId="0" applyFont="1" applyProtection="1"/>
    <xf numFmtId="0" fontId="4" fillId="0" borderId="0" xfId="0" applyFont="1" applyAlignment="1" applyProtection="1">
      <alignment wrapText="1"/>
    </xf>
    <xf numFmtId="0" fontId="7" fillId="0" borderId="0" xfId="0" applyFont="1" applyProtection="1"/>
    <xf numFmtId="0" fontId="6" fillId="0" borderId="0" xfId="0" applyFont="1" applyProtection="1"/>
    <xf numFmtId="0" fontId="4" fillId="0" borderId="0" xfId="0" applyFont="1" applyFill="1" applyProtection="1"/>
    <xf numFmtId="0" fontId="6" fillId="0" borderId="0" xfId="0" applyFont="1"/>
    <xf numFmtId="0" fontId="0" fillId="0" borderId="0" xfId="0" applyFill="1" applyBorder="1"/>
    <xf numFmtId="164" fontId="0" fillId="0" borderId="0" xfId="0" applyNumberFormat="1" applyFill="1" applyBorder="1" applyProtection="1">
      <protection locked="0"/>
    </xf>
    <xf numFmtId="0" fontId="6" fillId="0" borderId="0" xfId="0" applyFont="1" applyBorder="1"/>
    <xf numFmtId="0" fontId="0" fillId="0" borderId="0" xfId="0" applyBorder="1"/>
    <xf numFmtId="0" fontId="6" fillId="0" borderId="0" xfId="0" applyFont="1" applyFill="1" applyBorder="1"/>
    <xf numFmtId="0" fontId="0" fillId="0" borderId="20" xfId="0" applyBorder="1" applyProtection="1"/>
    <xf numFmtId="0" fontId="4" fillId="0" borderId="21" xfId="0" applyFont="1" applyBorder="1" applyAlignment="1" applyProtection="1">
      <alignment wrapText="1"/>
    </xf>
    <xf numFmtId="3" fontId="0" fillId="0" borderId="0" xfId="0" applyNumberFormat="1" applyBorder="1"/>
    <xf numFmtId="0" fontId="11" fillId="8" borderId="25" xfId="0" applyFont="1" applyFill="1" applyBorder="1" applyAlignment="1">
      <alignment horizontal="center" vertical="center" wrapText="1"/>
    </xf>
    <xf numFmtId="0" fontId="14" fillId="7" borderId="26" xfId="0" applyFont="1" applyFill="1" applyBorder="1"/>
    <xf numFmtId="3" fontId="13" fillId="9" borderId="26" xfId="0" applyNumberFormat="1" applyFont="1" applyFill="1" applyBorder="1"/>
    <xf numFmtId="3" fontId="13" fillId="0" borderId="26" xfId="0" applyNumberFormat="1" applyFont="1" applyBorder="1"/>
    <xf numFmtId="0" fontId="6" fillId="0" borderId="0" xfId="1"/>
    <xf numFmtId="0" fontId="4" fillId="0" borderId="0" xfId="0" applyFont="1"/>
    <xf numFmtId="0" fontId="4" fillId="0" borderId="0" xfId="1" applyFont="1"/>
    <xf numFmtId="0" fontId="17" fillId="12" borderId="0" xfId="1" applyFont="1" applyFill="1" applyAlignment="1">
      <alignment vertical="center"/>
    </xf>
    <xf numFmtId="0" fontId="6" fillId="12" borderId="0" xfId="1" applyFill="1" applyAlignment="1">
      <alignment vertical="center"/>
    </xf>
    <xf numFmtId="0" fontId="6" fillId="0" borderId="0" xfId="1" applyAlignment="1">
      <alignment vertical="center"/>
    </xf>
    <xf numFmtId="0" fontId="6" fillId="0" borderId="35" xfId="1" applyBorder="1"/>
    <xf numFmtId="0" fontId="6" fillId="0" borderId="35" xfId="1" applyBorder="1" applyAlignment="1">
      <alignment horizontal="center"/>
    </xf>
    <xf numFmtId="165" fontId="6" fillId="0" borderId="0" xfId="1" applyNumberFormat="1" applyAlignment="1">
      <alignment horizontal="right"/>
    </xf>
    <xf numFmtId="165" fontId="6" fillId="0" borderId="0" xfId="1" applyNumberFormat="1"/>
    <xf numFmtId="0" fontId="6" fillId="0" borderId="0" xfId="0" applyFont="1" applyBorder="1" applyAlignment="1">
      <alignment horizontal="center"/>
    </xf>
    <xf numFmtId="0" fontId="0" fillId="0" borderId="37" xfId="0" applyBorder="1"/>
    <xf numFmtId="0" fontId="4" fillId="0" borderId="0" xfId="0" applyFont="1" applyBorder="1" applyAlignment="1"/>
    <xf numFmtId="0" fontId="4" fillId="0" borderId="0" xfId="0" applyFont="1" applyBorder="1"/>
    <xf numFmtId="0" fontId="5" fillId="0" borderId="0" xfId="0" applyFont="1" applyBorder="1" applyProtection="1"/>
    <xf numFmtId="16" fontId="5" fillId="0" borderId="0" xfId="0" applyNumberFormat="1" applyFont="1" applyBorder="1" applyProtection="1"/>
    <xf numFmtId="0" fontId="0" fillId="0" borderId="0" xfId="0" applyAlignment="1">
      <alignment horizontal="center"/>
    </xf>
    <xf numFmtId="0" fontId="0" fillId="0" borderId="31" xfId="0" applyBorder="1" applyAlignment="1">
      <alignment horizontal="center"/>
    </xf>
    <xf numFmtId="0" fontId="0" fillId="0" borderId="41" xfId="0" applyBorder="1" applyAlignment="1">
      <alignment horizontal="center"/>
    </xf>
    <xf numFmtId="0" fontId="4" fillId="0" borderId="0" xfId="0" applyFont="1" applyFill="1" applyBorder="1" applyAlignment="1">
      <alignment horizontal="center"/>
    </xf>
    <xf numFmtId="0" fontId="5" fillId="0" borderId="0" xfId="0" applyFont="1" applyBorder="1" applyAlignment="1" applyProtection="1">
      <alignment horizontal="center"/>
    </xf>
    <xf numFmtId="0" fontId="6" fillId="0" borderId="41" xfId="0" applyFont="1" applyBorder="1" applyAlignment="1">
      <alignment horizontal="left" wrapText="1"/>
    </xf>
    <xf numFmtId="0" fontId="0" fillId="0" borderId="0" xfId="0" applyFill="1" applyBorder="1" applyAlignment="1">
      <alignment horizontal="center"/>
    </xf>
    <xf numFmtId="166" fontId="6" fillId="0" borderId="0" xfId="1" applyNumberFormat="1" applyAlignment="1">
      <alignment horizontal="right"/>
    </xf>
    <xf numFmtId="1" fontId="6" fillId="0" borderId="0" xfId="1" applyNumberFormat="1" applyAlignment="1">
      <alignment horizontal="right"/>
    </xf>
    <xf numFmtId="166" fontId="6" fillId="0" borderId="0" xfId="1" applyNumberFormat="1"/>
    <xf numFmtId="166" fontId="6" fillId="0" borderId="35" xfId="1" applyNumberFormat="1" applyBorder="1"/>
    <xf numFmtId="166" fontId="6" fillId="0" borderId="35" xfId="1" applyNumberFormat="1" applyBorder="1" applyAlignment="1">
      <alignment horizontal="right"/>
    </xf>
    <xf numFmtId="0" fontId="6" fillId="0" borderId="0" xfId="0" applyFont="1" applyAlignment="1">
      <alignment wrapText="1"/>
    </xf>
    <xf numFmtId="0" fontId="0" fillId="0" borderId="0" xfId="0" applyAlignment="1">
      <alignment wrapText="1"/>
    </xf>
    <xf numFmtId="0" fontId="21" fillId="0" borderId="0" xfId="1" applyFont="1"/>
    <xf numFmtId="0" fontId="22" fillId="0" borderId="0" xfId="1" applyFont="1"/>
    <xf numFmtId="0" fontId="23" fillId="0" borderId="0" xfId="1" applyFont="1" applyAlignment="1">
      <alignment horizontal="left" indent="4"/>
    </xf>
    <xf numFmtId="0" fontId="26" fillId="0" borderId="0" xfId="1" applyFont="1"/>
    <xf numFmtId="0" fontId="22" fillId="0" borderId="0" xfId="1" applyFont="1" applyAlignment="1">
      <alignment wrapText="1"/>
    </xf>
    <xf numFmtId="0" fontId="6" fillId="0" borderId="0" xfId="1" applyAlignment="1">
      <alignment wrapText="1"/>
    </xf>
    <xf numFmtId="0" fontId="29" fillId="0" borderId="0" xfId="1" applyFont="1"/>
    <xf numFmtId="0" fontId="28" fillId="0" borderId="0" xfId="1" applyFont="1" applyAlignment="1">
      <alignment wrapText="1"/>
    </xf>
    <xf numFmtId="0" fontId="29" fillId="0" borderId="0" xfId="1" applyFont="1" applyAlignment="1">
      <alignment wrapText="1"/>
    </xf>
    <xf numFmtId="0" fontId="30" fillId="0" borderId="0" xfId="1" applyFont="1" applyAlignment="1">
      <alignment wrapText="1"/>
    </xf>
    <xf numFmtId="0" fontId="21" fillId="0" borderId="0" xfId="1" applyFont="1" applyAlignment="1">
      <alignment wrapText="1"/>
    </xf>
    <xf numFmtId="0" fontId="21" fillId="0" borderId="0" xfId="1" applyFont="1" applyAlignment="1">
      <alignment vertical="center"/>
    </xf>
    <xf numFmtId="0" fontId="31" fillId="0" borderId="35" xfId="1" applyFont="1" applyBorder="1" applyAlignment="1">
      <alignment vertical="center"/>
    </xf>
    <xf numFmtId="0" fontId="31" fillId="0" borderId="43" xfId="1" applyFont="1" applyBorder="1" applyAlignment="1">
      <alignment vertical="center"/>
    </xf>
    <xf numFmtId="0" fontId="21" fillId="0" borderId="35" xfId="1" applyFont="1" applyBorder="1" applyAlignment="1">
      <alignment vertical="center"/>
    </xf>
    <xf numFmtId="0" fontId="6" fillId="0" borderId="49" xfId="0" applyFont="1" applyBorder="1" applyAlignment="1">
      <alignment horizontal="center"/>
    </xf>
    <xf numFmtId="0" fontId="6" fillId="0" borderId="50" xfId="0" applyFont="1" applyBorder="1" applyAlignment="1">
      <alignment horizontal="center"/>
    </xf>
    <xf numFmtId="0" fontId="4" fillId="0" borderId="51" xfId="0" applyFont="1" applyBorder="1" applyAlignment="1">
      <alignment horizontal="center"/>
    </xf>
    <xf numFmtId="3" fontId="0" fillId="0" borderId="49" xfId="0" applyNumberFormat="1" applyBorder="1"/>
    <xf numFmtId="0" fontId="4" fillId="0" borderId="52" xfId="0" applyFont="1" applyBorder="1" applyAlignment="1">
      <alignment horizontal="center"/>
    </xf>
    <xf numFmtId="0" fontId="6" fillId="0" borderId="49" xfId="0" applyFont="1" applyFill="1" applyBorder="1" applyAlignment="1">
      <alignment horizontal="center" wrapText="1"/>
    </xf>
    <xf numFmtId="0" fontId="0" fillId="0" borderId="50" xfId="0" applyBorder="1"/>
    <xf numFmtId="0" fontId="5" fillId="0" borderId="51" xfId="0" applyFont="1" applyBorder="1" applyAlignment="1" applyProtection="1">
      <alignment horizontal="center"/>
    </xf>
    <xf numFmtId="0" fontId="0" fillId="0" borderId="49" xfId="0" applyBorder="1"/>
    <xf numFmtId="16" fontId="5" fillId="0" borderId="51" xfId="0" applyNumberFormat="1" applyFont="1" applyBorder="1" applyAlignment="1" applyProtection="1">
      <alignment horizontal="center"/>
    </xf>
    <xf numFmtId="0" fontId="5" fillId="0" borderId="52" xfId="0" applyFont="1" applyBorder="1" applyAlignment="1" applyProtection="1">
      <alignment horizontal="center"/>
    </xf>
    <xf numFmtId="0" fontId="0" fillId="0" borderId="54" xfId="0" applyBorder="1"/>
    <xf numFmtId="0" fontId="4" fillId="0" borderId="49" xfId="0" applyFont="1" applyBorder="1" applyAlignment="1">
      <alignment horizontal="center"/>
    </xf>
    <xf numFmtId="0" fontId="6" fillId="0" borderId="50" xfId="0" applyFont="1" applyBorder="1"/>
    <xf numFmtId="0" fontId="0" fillId="0" borderId="51" xfId="0" applyBorder="1" applyAlignment="1">
      <alignment horizontal="center"/>
    </xf>
    <xf numFmtId="0" fontId="0" fillId="0" borderId="51" xfId="0" applyBorder="1" applyAlignment="1">
      <alignment horizontal="left" wrapText="1"/>
    </xf>
    <xf numFmtId="1" fontId="0" fillId="0" borderId="49" xfId="0" applyNumberFormat="1" applyBorder="1"/>
    <xf numFmtId="0" fontId="6" fillId="0" borderId="52" xfId="0" applyFont="1" applyBorder="1" applyAlignment="1">
      <alignment horizontal="left" wrapText="1"/>
    </xf>
    <xf numFmtId="0" fontId="0" fillId="0" borderId="49" xfId="0" applyBorder="1" applyAlignment="1">
      <alignment horizontal="center"/>
    </xf>
    <xf numFmtId="1" fontId="13" fillId="9" borderId="49" xfId="0" applyNumberFormat="1" applyFont="1" applyFill="1" applyBorder="1"/>
    <xf numFmtId="3" fontId="13" fillId="9" borderId="49" xfId="0" applyNumberFormat="1" applyFont="1" applyFill="1" applyBorder="1"/>
    <xf numFmtId="0" fontId="4" fillId="7" borderId="49" xfId="0" applyFont="1" applyFill="1" applyBorder="1"/>
    <xf numFmtId="0" fontId="6" fillId="0" borderId="49" xfId="0" applyNumberFormat="1" applyFont="1" applyBorder="1"/>
    <xf numFmtId="0" fontId="4" fillId="0" borderId="49" xfId="0" applyFont="1" applyBorder="1" applyAlignment="1">
      <alignment horizontal="center" wrapText="1"/>
    </xf>
    <xf numFmtId="0" fontId="32" fillId="16" borderId="0" xfId="0" applyFont="1" applyFill="1" applyBorder="1" applyAlignment="1">
      <alignment horizontal="center" vertical="center" wrapText="1"/>
    </xf>
    <xf numFmtId="0" fontId="33" fillId="16" borderId="0" xfId="0" applyFont="1" applyFill="1" applyBorder="1" applyAlignment="1">
      <alignment horizontal="center" wrapText="1"/>
    </xf>
    <xf numFmtId="0" fontId="34" fillId="16" borderId="0" xfId="0" applyFont="1" applyFill="1" applyBorder="1" applyAlignment="1">
      <alignment horizontal="center"/>
    </xf>
    <xf numFmtId="0" fontId="6" fillId="0" borderId="49" xfId="0" applyFont="1" applyBorder="1" applyAlignment="1">
      <alignment wrapText="1"/>
    </xf>
    <xf numFmtId="0" fontId="16" fillId="0" borderId="0" xfId="0" applyFont="1"/>
    <xf numFmtId="1" fontId="0" fillId="0" borderId="0" xfId="0" applyNumberFormat="1"/>
    <xf numFmtId="0" fontId="4" fillId="0" borderId="0" xfId="0" applyFont="1" applyBorder="1" applyAlignment="1">
      <alignment wrapText="1"/>
    </xf>
    <xf numFmtId="0" fontId="6" fillId="0" borderId="0" xfId="0" applyFont="1" applyBorder="1" applyAlignment="1">
      <alignment wrapText="1"/>
    </xf>
    <xf numFmtId="0" fontId="4" fillId="0" borderId="0" xfId="0" applyFont="1" applyFill="1" applyBorder="1" applyAlignment="1">
      <alignment wrapText="1"/>
    </xf>
    <xf numFmtId="0" fontId="6" fillId="0" borderId="0" xfId="0" applyFont="1" applyFill="1" applyBorder="1" applyAlignment="1">
      <alignment wrapText="1"/>
    </xf>
    <xf numFmtId="3" fontId="0" fillId="0" borderId="0" xfId="0" applyNumberFormat="1" applyFill="1" applyBorder="1" applyAlignment="1">
      <alignment horizontal="center"/>
    </xf>
    <xf numFmtId="0" fontId="0" fillId="0" borderId="0" xfId="0" applyFill="1" applyBorder="1" applyAlignment="1">
      <alignment wrapText="1"/>
    </xf>
    <xf numFmtId="0" fontId="6" fillId="0" borderId="0" xfId="0" applyFont="1" applyFill="1" applyBorder="1" applyAlignment="1" applyProtection="1">
      <alignment wrapText="1"/>
    </xf>
    <xf numFmtId="16" fontId="6" fillId="0" borderId="0" xfId="0" applyNumberFormat="1" applyFont="1" applyFill="1" applyBorder="1" applyAlignment="1" applyProtection="1">
      <alignment wrapText="1"/>
    </xf>
    <xf numFmtId="1" fontId="0" fillId="0" borderId="0" xfId="0" applyNumberFormat="1" applyBorder="1"/>
    <xf numFmtId="0" fontId="4" fillId="7" borderId="49" xfId="0" applyFont="1" applyFill="1" applyBorder="1" applyAlignment="1">
      <alignment wrapText="1"/>
    </xf>
    <xf numFmtId="0" fontId="4" fillId="0" borderId="0" xfId="0" applyFont="1" applyAlignment="1">
      <alignment wrapText="1"/>
    </xf>
    <xf numFmtId="0" fontId="14" fillId="7" borderId="26" xfId="0" applyFont="1" applyFill="1" applyBorder="1" applyAlignment="1">
      <alignment wrapText="1"/>
    </xf>
    <xf numFmtId="0" fontId="13" fillId="9" borderId="26" xfId="0" applyFont="1" applyFill="1" applyBorder="1" applyAlignment="1">
      <alignment wrapText="1"/>
    </xf>
    <xf numFmtId="0" fontId="13" fillId="0" borderId="26" xfId="0" applyFont="1" applyBorder="1" applyAlignment="1">
      <alignment wrapText="1"/>
    </xf>
    <xf numFmtId="0" fontId="0" fillId="0" borderId="49" xfId="0" applyBorder="1" applyAlignment="1">
      <alignment wrapText="1"/>
    </xf>
    <xf numFmtId="0" fontId="13" fillId="9" borderId="49" xfId="0" applyFont="1" applyFill="1" applyBorder="1" applyAlignment="1">
      <alignment wrapText="1"/>
    </xf>
    <xf numFmtId="0" fontId="5" fillId="0" borderId="49" xfId="0" applyFont="1" applyBorder="1" applyAlignment="1" applyProtection="1">
      <alignment wrapText="1"/>
    </xf>
    <xf numFmtId="49" fontId="5" fillId="0" borderId="49" xfId="0" applyNumberFormat="1" applyFont="1" applyBorder="1" applyAlignment="1" applyProtection="1">
      <alignment wrapText="1"/>
    </xf>
    <xf numFmtId="1" fontId="0" fillId="0" borderId="0" xfId="0" applyNumberFormat="1" applyFill="1" applyBorder="1"/>
    <xf numFmtId="1" fontId="13" fillId="0" borderId="0" xfId="0" applyNumberFormat="1" applyFont="1" applyFill="1" applyBorder="1"/>
    <xf numFmtId="3" fontId="13" fillId="0" borderId="0" xfId="0" applyNumberFormat="1" applyFont="1" applyFill="1" applyBorder="1"/>
    <xf numFmtId="3" fontId="0" fillId="0" borderId="0" xfId="0" applyNumberFormat="1" applyFill="1" applyBorder="1"/>
    <xf numFmtId="0" fontId="4" fillId="0" borderId="0" xfId="0" applyFont="1" applyFill="1" applyBorder="1" applyAlignment="1">
      <alignment horizontal="center" wrapText="1"/>
    </xf>
    <xf numFmtId="0" fontId="14" fillId="7" borderId="26" xfId="0" applyFont="1" applyFill="1" applyBorder="1" applyAlignment="1">
      <alignment horizontal="center" wrapText="1"/>
    </xf>
    <xf numFmtId="0" fontId="6" fillId="0" borderId="0" xfId="0" applyFont="1" applyAlignment="1">
      <alignment horizontal="center"/>
    </xf>
    <xf numFmtId="0" fontId="6" fillId="0" borderId="0" xfId="0" applyFont="1" applyAlignment="1">
      <alignment horizontal="center" wrapText="1"/>
    </xf>
    <xf numFmtId="0" fontId="14" fillId="7" borderId="26" xfId="0" applyFont="1" applyFill="1" applyBorder="1" applyAlignment="1">
      <alignment horizontal="center"/>
    </xf>
    <xf numFmtId="0" fontId="6" fillId="0" borderId="0" xfId="0" applyFont="1" applyBorder="1" applyAlignment="1"/>
    <xf numFmtId="1" fontId="13" fillId="0" borderId="49" xfId="0" applyNumberFormat="1" applyFont="1" applyBorder="1"/>
    <xf numFmtId="0" fontId="11" fillId="8" borderId="25" xfId="1" applyFont="1" applyFill="1" applyBorder="1" applyAlignment="1">
      <alignment horizontal="center" vertical="center" wrapText="1"/>
    </xf>
    <xf numFmtId="0" fontId="12" fillId="0" borderId="25" xfId="1" applyFont="1" applyBorder="1"/>
    <xf numFmtId="0" fontId="6" fillId="0" borderId="4" xfId="1" applyBorder="1"/>
    <xf numFmtId="0" fontId="6" fillId="4" borderId="4" xfId="1" applyFill="1" applyBorder="1"/>
    <xf numFmtId="0" fontId="6" fillId="5" borderId="4" xfId="1" applyFill="1" applyBorder="1"/>
    <xf numFmtId="0" fontId="6" fillId="6" borderId="0" xfId="1" applyFill="1"/>
    <xf numFmtId="0" fontId="4" fillId="0" borderId="3" xfId="1" applyFont="1" applyBorder="1" applyAlignment="1">
      <alignment wrapText="1"/>
    </xf>
    <xf numFmtId="0" fontId="4" fillId="2" borderId="5" xfId="1" applyFont="1" applyFill="1" applyBorder="1" applyAlignment="1">
      <alignment wrapText="1"/>
    </xf>
    <xf numFmtId="0" fontId="4" fillId="3" borderId="6" xfId="1" applyFont="1" applyFill="1" applyBorder="1" applyAlignment="1">
      <alignment wrapText="1"/>
    </xf>
    <xf numFmtId="0" fontId="4" fillId="5" borderId="5" xfId="1" applyFont="1" applyFill="1" applyBorder="1" applyAlignment="1">
      <alignment wrapText="1"/>
    </xf>
    <xf numFmtId="0" fontId="4" fillId="6" borderId="8" xfId="1" applyFont="1" applyFill="1" applyBorder="1" applyAlignment="1">
      <alignment wrapText="1"/>
    </xf>
    <xf numFmtId="0" fontId="4" fillId="0" borderId="0" xfId="1" applyFont="1" applyAlignment="1">
      <alignment wrapText="1"/>
    </xf>
    <xf numFmtId="0" fontId="4" fillId="0" borderId="17" xfId="1" applyFont="1" applyBorder="1" applyAlignment="1">
      <alignment wrapText="1"/>
    </xf>
    <xf numFmtId="0" fontId="4" fillId="0" borderId="23" xfId="1" applyFont="1" applyBorder="1" applyAlignment="1">
      <alignment wrapText="1"/>
    </xf>
    <xf numFmtId="0" fontId="4" fillId="2" borderId="17" xfId="1" applyFont="1" applyFill="1" applyBorder="1" applyAlignment="1">
      <alignment wrapText="1"/>
    </xf>
    <xf numFmtId="0" fontId="4" fillId="3" borderId="17" xfId="1" applyFont="1" applyFill="1" applyBorder="1" applyAlignment="1">
      <alignment wrapText="1"/>
    </xf>
    <xf numFmtId="0" fontId="5" fillId="0" borderId="0" xfId="1" applyFont="1"/>
    <xf numFmtId="164" fontId="6" fillId="2" borderId="44" xfId="1" applyNumberFormat="1" applyFill="1" applyBorder="1" applyProtection="1">
      <protection locked="0"/>
    </xf>
    <xf numFmtId="164" fontId="6" fillId="3" borderId="45" xfId="1" applyNumberFormat="1" applyFill="1" applyBorder="1" applyProtection="1">
      <protection locked="0"/>
    </xf>
    <xf numFmtId="164" fontId="6" fillId="3" borderId="1" xfId="1" applyNumberFormat="1" applyFill="1" applyBorder="1" applyProtection="1">
      <protection locked="0"/>
    </xf>
    <xf numFmtId="164" fontId="6" fillId="5" borderId="1" xfId="1" applyNumberFormat="1" applyFill="1" applyBorder="1" applyProtection="1">
      <protection locked="0"/>
    </xf>
    <xf numFmtId="164" fontId="6" fillId="5" borderId="18" xfId="1" applyNumberFormat="1" applyFill="1" applyBorder="1" applyProtection="1">
      <protection locked="0"/>
    </xf>
    <xf numFmtId="164" fontId="6" fillId="5" borderId="46" xfId="1" applyNumberFormat="1" applyFill="1" applyBorder="1" applyProtection="1">
      <protection locked="0"/>
    </xf>
    <xf numFmtId="164" fontId="6" fillId="6" borderId="18" xfId="1" applyNumberFormat="1" applyFill="1" applyBorder="1" applyProtection="1">
      <protection locked="0"/>
    </xf>
    <xf numFmtId="164" fontId="6" fillId="6" borderId="46" xfId="1" applyNumberFormat="1" applyFill="1" applyBorder="1" applyProtection="1">
      <protection locked="0"/>
    </xf>
    <xf numFmtId="164" fontId="6" fillId="0" borderId="0" xfId="1" applyNumberFormat="1" applyProtection="1">
      <protection locked="0"/>
    </xf>
    <xf numFmtId="3" fontId="6" fillId="0" borderId="17" xfId="1" applyNumberFormat="1" applyBorder="1"/>
    <xf numFmtId="3" fontId="6" fillId="0" borderId="0" xfId="1" applyNumberFormat="1"/>
    <xf numFmtId="0" fontId="6" fillId="0" borderId="17" xfId="1" applyBorder="1"/>
    <xf numFmtId="164" fontId="6" fillId="3" borderId="2" xfId="1" applyNumberFormat="1" applyFill="1" applyBorder="1" applyProtection="1">
      <protection locked="0"/>
    </xf>
    <xf numFmtId="164" fontId="6" fillId="5" borderId="2" xfId="1" applyNumberFormat="1" applyFill="1" applyBorder="1" applyProtection="1">
      <protection locked="0"/>
    </xf>
    <xf numFmtId="164" fontId="6" fillId="5" borderId="19" xfId="1" applyNumberFormat="1" applyFill="1" applyBorder="1" applyProtection="1">
      <protection locked="0"/>
    </xf>
    <xf numFmtId="164" fontId="6" fillId="5" borderId="9" xfId="1" applyNumberFormat="1" applyFill="1" applyBorder="1" applyProtection="1">
      <protection locked="0"/>
    </xf>
    <xf numFmtId="164" fontId="6" fillId="6" borderId="19" xfId="1" applyNumberFormat="1" applyFill="1" applyBorder="1" applyProtection="1">
      <protection locked="0"/>
    </xf>
    <xf numFmtId="164" fontId="6" fillId="6" borderId="9" xfId="1" applyNumberFormat="1" applyFill="1" applyBorder="1" applyProtection="1">
      <protection locked="0"/>
    </xf>
    <xf numFmtId="164" fontId="6" fillId="6" borderId="22" xfId="1" applyNumberFormat="1" applyFill="1" applyBorder="1" applyProtection="1">
      <protection locked="0"/>
    </xf>
    <xf numFmtId="0" fontId="6" fillId="0" borderId="7" xfId="1" applyBorder="1"/>
    <xf numFmtId="3" fontId="6" fillId="6" borderId="10" xfId="1" applyNumberFormat="1" applyFill="1" applyBorder="1"/>
    <xf numFmtId="164" fontId="6" fillId="0" borderId="17" xfId="1" applyNumberFormat="1" applyBorder="1"/>
    <xf numFmtId="164" fontId="6" fillId="0" borderId="0" xfId="1" applyNumberFormat="1"/>
    <xf numFmtId="0" fontId="6" fillId="0" borderId="24" xfId="1" applyBorder="1"/>
    <xf numFmtId="0" fontId="6" fillId="0" borderId="11" xfId="1" applyBorder="1"/>
    <xf numFmtId="0" fontId="6" fillId="4" borderId="11" xfId="1" applyFill="1" applyBorder="1"/>
    <xf numFmtId="0" fontId="6" fillId="5" borderId="11" xfId="1" applyFill="1" applyBorder="1"/>
    <xf numFmtId="164" fontId="6" fillId="5" borderId="47" xfId="1" applyNumberFormat="1" applyFill="1" applyBorder="1" applyProtection="1">
      <protection locked="0"/>
    </xf>
    <xf numFmtId="164" fontId="6" fillId="5" borderId="12" xfId="1" applyNumberFormat="1" applyFill="1" applyBorder="1" applyProtection="1">
      <protection locked="0"/>
    </xf>
    <xf numFmtId="0" fontId="6" fillId="0" borderId="13" xfId="1" applyBorder="1"/>
    <xf numFmtId="164" fontId="6" fillId="6" borderId="10" xfId="1" applyNumberFormat="1" applyFill="1" applyBorder="1"/>
    <xf numFmtId="0" fontId="6" fillId="0" borderId="14" xfId="1" applyBorder="1"/>
    <xf numFmtId="0" fontId="6" fillId="4" borderId="14" xfId="1" applyFill="1" applyBorder="1"/>
    <xf numFmtId="0" fontId="6" fillId="5" borderId="14" xfId="1" applyFill="1" applyBorder="1"/>
    <xf numFmtId="164" fontId="6" fillId="5" borderId="48" xfId="1" applyNumberFormat="1" applyFill="1" applyBorder="1" applyProtection="1">
      <protection locked="0"/>
    </xf>
    <xf numFmtId="164" fontId="6" fillId="5" borderId="16" xfId="1" applyNumberFormat="1" applyFill="1" applyBorder="1" applyProtection="1">
      <protection locked="0"/>
    </xf>
    <xf numFmtId="0" fontId="6" fillId="0" borderId="15" xfId="1" applyBorder="1"/>
    <xf numFmtId="0" fontId="6" fillId="0" borderId="17" xfId="1" applyFont="1" applyBorder="1" applyAlignment="1">
      <alignment wrapText="1"/>
    </xf>
    <xf numFmtId="0" fontId="4" fillId="0" borderId="0" xfId="0" applyFont="1" applyFill="1" applyAlignment="1" applyProtection="1">
      <alignment horizontal="center" vertical="center" wrapText="1"/>
    </xf>
    <xf numFmtId="0" fontId="20" fillId="0" borderId="0" xfId="0" applyFont="1" applyFill="1" applyAlignment="1">
      <alignment vertical="center" wrapText="1"/>
    </xf>
    <xf numFmtId="3" fontId="0" fillId="0" borderId="0" xfId="0" applyNumberFormat="1" applyFill="1" applyProtection="1"/>
    <xf numFmtId="0" fontId="7" fillId="0" borderId="0" xfId="0" applyFont="1" applyFill="1" applyProtection="1"/>
    <xf numFmtId="0" fontId="0" fillId="0" borderId="0" xfId="0" applyFill="1" applyProtection="1"/>
    <xf numFmtId="0" fontId="4" fillId="0" borderId="0" xfId="0" applyFont="1" applyFill="1" applyAlignment="1" applyProtection="1">
      <alignment wrapText="1"/>
    </xf>
    <xf numFmtId="0" fontId="5" fillId="0" borderId="2" xfId="0" applyFont="1" applyFill="1" applyBorder="1" applyProtection="1"/>
    <xf numFmtId="0" fontId="5" fillId="0" borderId="0" xfId="0" applyFont="1" applyFill="1" applyProtection="1"/>
    <xf numFmtId="1" fontId="0" fillId="0" borderId="0" xfId="0" applyNumberFormat="1" applyFill="1" applyProtection="1"/>
    <xf numFmtId="164" fontId="6" fillId="0" borderId="44" xfId="0" applyNumberFormat="1" applyFont="1" applyFill="1" applyBorder="1" applyProtection="1">
      <protection locked="0"/>
    </xf>
    <xf numFmtId="49" fontId="5" fillId="0" borderId="2" xfId="0" applyNumberFormat="1" applyFont="1" applyFill="1" applyBorder="1" applyProtection="1"/>
    <xf numFmtId="16" fontId="5" fillId="0" borderId="0" xfId="0" applyNumberFormat="1" applyFont="1" applyFill="1" applyProtection="1"/>
    <xf numFmtId="0" fontId="6" fillId="0" borderId="0" xfId="1" applyAlignment="1">
      <alignment horizontal="center"/>
    </xf>
    <xf numFmtId="0" fontId="5" fillId="0" borderId="0" xfId="1" applyFont="1" applyAlignment="1"/>
    <xf numFmtId="0" fontId="37" fillId="0" borderId="0" xfId="0" applyFont="1" applyFill="1" applyAlignment="1">
      <alignment vertical="center" wrapText="1"/>
    </xf>
    <xf numFmtId="0" fontId="36" fillId="0" borderId="0" xfId="1" applyFont="1" applyBorder="1"/>
    <xf numFmtId="0" fontId="0" fillId="0" borderId="56" xfId="0" applyBorder="1" applyAlignment="1">
      <alignment horizontal="center"/>
    </xf>
    <xf numFmtId="0" fontId="0" fillId="0" borderId="58" xfId="0" applyBorder="1"/>
    <xf numFmtId="0" fontId="6" fillId="0" borderId="41" xfId="0" applyFont="1" applyFill="1" applyBorder="1" applyAlignment="1">
      <alignment horizontal="center"/>
    </xf>
    <xf numFmtId="0" fontId="6" fillId="0" borderId="36" xfId="0" applyFont="1" applyBorder="1" applyAlignment="1">
      <alignment horizontal="center"/>
    </xf>
    <xf numFmtId="0" fontId="6" fillId="0" borderId="36" xfId="0" applyFont="1" applyFill="1" applyBorder="1" applyAlignment="1">
      <alignment horizontal="center" wrapText="1"/>
    </xf>
    <xf numFmtId="0" fontId="4" fillId="0" borderId="56" xfId="0" applyFont="1" applyBorder="1" applyAlignment="1">
      <alignment horizontal="center"/>
    </xf>
    <xf numFmtId="0" fontId="4" fillId="0" borderId="41" xfId="0" applyFont="1" applyFill="1" applyBorder="1" applyAlignment="1">
      <alignment horizontal="center"/>
    </xf>
    <xf numFmtId="0" fontId="4" fillId="0" borderId="36" xfId="0" applyFont="1" applyBorder="1" applyAlignment="1">
      <alignment horizontal="center"/>
    </xf>
    <xf numFmtId="0" fontId="4" fillId="0" borderId="0" xfId="1" applyFont="1" applyBorder="1" applyAlignment="1">
      <alignment wrapText="1"/>
    </xf>
    <xf numFmtId="0" fontId="4" fillId="18" borderId="0" xfId="0" applyFont="1" applyFill="1" applyAlignment="1" applyProtection="1">
      <alignment wrapText="1"/>
    </xf>
    <xf numFmtId="0" fontId="0" fillId="18" borderId="0" xfId="0" applyFill="1" applyProtection="1"/>
    <xf numFmtId="0" fontId="5" fillId="18" borderId="0" xfId="0" applyFont="1" applyFill="1" applyProtection="1"/>
    <xf numFmtId="164" fontId="6" fillId="18" borderId="44" xfId="0" applyNumberFormat="1" applyFont="1" applyFill="1" applyBorder="1" applyProtection="1">
      <protection locked="0"/>
    </xf>
    <xf numFmtId="164" fontId="0" fillId="18" borderId="0" xfId="0" applyNumberFormat="1" applyFill="1" applyBorder="1" applyProtection="1">
      <protection locked="0"/>
    </xf>
    <xf numFmtId="1" fontId="0" fillId="18" borderId="0" xfId="0" applyNumberFormat="1" applyFill="1" applyProtection="1"/>
    <xf numFmtId="16" fontId="5" fillId="18" borderId="0" xfId="0" applyNumberFormat="1" applyFont="1" applyFill="1" applyProtection="1"/>
    <xf numFmtId="0" fontId="7" fillId="18" borderId="0" xfId="0" applyFont="1" applyFill="1" applyProtection="1"/>
    <xf numFmtId="0" fontId="4" fillId="18" borderId="21" xfId="0" applyFont="1" applyFill="1" applyBorder="1" applyAlignment="1" applyProtection="1">
      <alignment wrapText="1"/>
    </xf>
    <xf numFmtId="0" fontId="0" fillId="18" borderId="20" xfId="0" applyFill="1" applyBorder="1" applyProtection="1"/>
    <xf numFmtId="0" fontId="4" fillId="18" borderId="0" xfId="0" applyFont="1" applyFill="1" applyAlignment="1" applyProtection="1">
      <alignment vertical="center" wrapText="1"/>
    </xf>
    <xf numFmtId="0" fontId="5" fillId="18" borderId="2" xfId="0" applyFont="1" applyFill="1" applyBorder="1" applyProtection="1"/>
    <xf numFmtId="49" fontId="5" fillId="18" borderId="2" xfId="0" applyNumberFormat="1" applyFont="1" applyFill="1" applyBorder="1" applyProtection="1"/>
    <xf numFmtId="0" fontId="37" fillId="18" borderId="0" xfId="0" applyFont="1" applyFill="1" applyAlignment="1">
      <alignment vertical="center" wrapText="1"/>
    </xf>
    <xf numFmtId="3" fontId="0" fillId="18" borderId="0" xfId="0" applyNumberFormat="1" applyFill="1" applyProtection="1"/>
    <xf numFmtId="0" fontId="11" fillId="19" borderId="25" xfId="0" applyFont="1" applyFill="1" applyBorder="1" applyAlignment="1">
      <alignment horizontal="center" vertical="center" wrapText="1"/>
    </xf>
    <xf numFmtId="0" fontId="4" fillId="0" borderId="20" xfId="0" applyFont="1" applyFill="1" applyBorder="1" applyAlignment="1" applyProtection="1">
      <alignment wrapText="1"/>
    </xf>
    <xf numFmtId="0" fontId="4" fillId="0" borderId="2" xfId="0" applyFont="1" applyFill="1" applyBorder="1" applyAlignment="1" applyProtection="1">
      <alignment wrapText="1"/>
    </xf>
    <xf numFmtId="0" fontId="0" fillId="0" borderId="0" xfId="0" applyFill="1" applyBorder="1" applyProtection="1"/>
    <xf numFmtId="164" fontId="0" fillId="0" borderId="0" xfId="0" applyNumberFormat="1" applyFill="1" applyProtection="1"/>
    <xf numFmtId="0" fontId="0" fillId="7" borderId="30" xfId="0" applyFill="1" applyBorder="1" applyAlignment="1">
      <alignment horizontal="center"/>
    </xf>
    <xf numFmtId="0" fontId="0" fillId="7" borderId="28" xfId="0" applyFill="1" applyBorder="1"/>
    <xf numFmtId="0" fontId="0" fillId="7" borderId="29" xfId="0" applyFill="1" applyBorder="1"/>
    <xf numFmtId="0" fontId="0" fillId="7" borderId="32" xfId="0" applyFill="1" applyBorder="1" applyAlignment="1">
      <alignment horizontal="center"/>
    </xf>
    <xf numFmtId="0" fontId="0" fillId="7" borderId="33" xfId="0" applyFill="1" applyBorder="1"/>
    <xf numFmtId="0" fontId="0" fillId="7" borderId="34" xfId="0" applyFill="1" applyBorder="1"/>
    <xf numFmtId="0" fontId="38" fillId="0" borderId="31" xfId="1" applyFont="1" applyFill="1" applyBorder="1" applyAlignment="1">
      <alignment vertical="top" wrapText="1"/>
    </xf>
    <xf numFmtId="0" fontId="38" fillId="0" borderId="0" xfId="1" applyFont="1" applyFill="1" applyAlignment="1">
      <alignment vertical="top" wrapText="1"/>
    </xf>
    <xf numFmtId="1" fontId="13" fillId="11" borderId="49" xfId="0" applyNumberFormat="1" applyFont="1" applyFill="1" applyBorder="1"/>
    <xf numFmtId="1" fontId="13" fillId="9" borderId="51" xfId="0" applyNumberFormat="1" applyFont="1" applyFill="1" applyBorder="1"/>
    <xf numFmtId="1" fontId="13" fillId="9" borderId="50" xfId="0" applyNumberFormat="1" applyFont="1" applyFill="1" applyBorder="1"/>
    <xf numFmtId="1" fontId="13" fillId="0" borderId="51" xfId="0" applyNumberFormat="1" applyFont="1" applyFill="1" applyBorder="1"/>
    <xf numFmtId="1" fontId="13" fillId="0" borderId="50" xfId="0" applyNumberFormat="1" applyFont="1" applyBorder="1"/>
    <xf numFmtId="0" fontId="6" fillId="3" borderId="0" xfId="1" applyFill="1"/>
    <xf numFmtId="0" fontId="6" fillId="20" borderId="0" xfId="1" applyFill="1"/>
    <xf numFmtId="0" fontId="6" fillId="21" borderId="0" xfId="1" applyFill="1"/>
    <xf numFmtId="0" fontId="6" fillId="15" borderId="35" xfId="1" applyFill="1" applyBorder="1"/>
    <xf numFmtId="16" fontId="0" fillId="0" borderId="0" xfId="0" applyNumberFormat="1"/>
    <xf numFmtId="0" fontId="11" fillId="8" borderId="0" xfId="1" applyFont="1" applyFill="1" applyAlignment="1">
      <alignment vertical="center" wrapText="1"/>
    </xf>
    <xf numFmtId="0" fontId="41" fillId="0" borderId="61" xfId="6" applyFont="1" applyBorder="1" applyAlignment="1">
      <alignment horizontal="center"/>
    </xf>
    <xf numFmtId="0" fontId="42" fillId="0" borderId="62" xfId="6" applyFont="1" applyBorder="1" applyAlignment="1">
      <alignment horizontal="center"/>
    </xf>
    <xf numFmtId="0" fontId="40" fillId="0" borderId="0" xfId="7"/>
    <xf numFmtId="0" fontId="40" fillId="0" borderId="0" xfId="6"/>
    <xf numFmtId="0" fontId="43" fillId="23" borderId="65" xfId="6" applyFont="1" applyFill="1" applyBorder="1" applyAlignment="1">
      <alignment horizontal="left"/>
    </xf>
    <xf numFmtId="0" fontId="43" fillId="23" borderId="66" xfId="6" applyFont="1" applyFill="1" applyBorder="1" applyAlignment="1">
      <alignment horizontal="left" vertical="top" wrapText="1"/>
    </xf>
    <xf numFmtId="0" fontId="15" fillId="24" borderId="49" xfId="6" applyFont="1" applyFill="1" applyBorder="1" applyAlignment="1">
      <alignment horizontal="left" vertical="top"/>
    </xf>
    <xf numFmtId="0" fontId="43" fillId="23" borderId="64" xfId="6" applyFont="1" applyFill="1" applyBorder="1" applyAlignment="1">
      <alignment horizontal="left"/>
    </xf>
    <xf numFmtId="0" fontId="15" fillId="10" borderId="65" xfId="6" applyFont="1" applyFill="1" applyBorder="1" applyAlignment="1">
      <alignment horizontal="left" wrapText="1"/>
    </xf>
    <xf numFmtId="0" fontId="15" fillId="0" borderId="49" xfId="6" applyFont="1" applyBorder="1" applyAlignment="1">
      <alignment horizontal="left"/>
    </xf>
    <xf numFmtId="0" fontId="47" fillId="0" borderId="49" xfId="6" applyFont="1" applyBorder="1"/>
    <xf numFmtId="0" fontId="15" fillId="25" borderId="49" xfId="6" applyFont="1" applyFill="1" applyBorder="1" applyAlignment="1">
      <alignment horizontal="left"/>
    </xf>
    <xf numFmtId="0" fontId="47" fillId="24" borderId="49" xfId="6" applyFont="1" applyFill="1" applyBorder="1" applyAlignment="1">
      <alignment horizontal="center" vertical="top" wrapText="1"/>
    </xf>
    <xf numFmtId="0" fontId="41" fillId="0" borderId="69" xfId="6" applyFont="1" applyBorder="1" applyAlignment="1">
      <alignment horizontal="center" wrapText="1"/>
    </xf>
    <xf numFmtId="0" fontId="0" fillId="0" borderId="67" xfId="6" applyFont="1" applyBorder="1"/>
    <xf numFmtId="0" fontId="40" fillId="0" borderId="0" xfId="7" applyBorder="1"/>
    <xf numFmtId="0" fontId="40" fillId="0" borderId="0" xfId="6" applyBorder="1"/>
    <xf numFmtId="0" fontId="0" fillId="0" borderId="0" xfId="7" applyFont="1" applyBorder="1"/>
    <xf numFmtId="0" fontId="44" fillId="0" borderId="0" xfId="7" applyFont="1" applyBorder="1" applyAlignment="1">
      <alignment vertical="center" wrapText="1"/>
    </xf>
    <xf numFmtId="0" fontId="43" fillId="0" borderId="0" xfId="6" applyFont="1" applyBorder="1" applyAlignment="1">
      <alignment vertical="center" wrapText="1"/>
    </xf>
    <xf numFmtId="0" fontId="40" fillId="23" borderId="70" xfId="6" applyFill="1" applyBorder="1" applyAlignment="1">
      <alignment horizontal="left" wrapText="1"/>
    </xf>
    <xf numFmtId="0" fontId="15" fillId="10" borderId="70" xfId="6" applyFont="1" applyFill="1" applyBorder="1" applyAlignment="1">
      <alignment horizontal="center" vertical="center" wrapText="1"/>
    </xf>
    <xf numFmtId="0" fontId="43" fillId="23" borderId="70" xfId="6" applyFont="1" applyFill="1" applyBorder="1" applyAlignment="1">
      <alignment horizontal="left" wrapText="1"/>
    </xf>
    <xf numFmtId="0" fontId="43" fillId="23" borderId="71" xfId="6" applyFont="1" applyFill="1" applyBorder="1" applyAlignment="1">
      <alignment horizontal="left" wrapText="1"/>
    </xf>
    <xf numFmtId="0" fontId="48" fillId="10" borderId="0" xfId="1" applyFont="1" applyFill="1" applyAlignment="1">
      <alignment horizontal="center" vertical="center"/>
    </xf>
    <xf numFmtId="0" fontId="6" fillId="0" borderId="49" xfId="1" applyBorder="1"/>
    <xf numFmtId="0" fontId="6" fillId="0" borderId="49" xfId="1" applyBorder="1" applyAlignment="1">
      <alignment horizontal="center"/>
    </xf>
    <xf numFmtId="0" fontId="6" fillId="0" borderId="72" xfId="0" applyFont="1" applyBorder="1" applyAlignment="1">
      <alignment vertical="top" wrapText="1"/>
    </xf>
    <xf numFmtId="0" fontId="6" fillId="0" borderId="74" xfId="0" applyFont="1" applyBorder="1" applyAlignment="1">
      <alignment vertical="top" wrapText="1"/>
    </xf>
    <xf numFmtId="0" fontId="6" fillId="0" borderId="75" xfId="0" applyFont="1" applyBorder="1" applyAlignment="1"/>
    <xf numFmtId="0" fontId="6" fillId="0" borderId="76" xfId="0" applyFont="1" applyBorder="1" applyAlignment="1">
      <alignment vertical="top" wrapText="1"/>
    </xf>
    <xf numFmtId="0" fontId="0" fillId="0" borderId="78" xfId="0" applyBorder="1" applyAlignment="1">
      <alignment wrapText="1"/>
    </xf>
    <xf numFmtId="0" fontId="0" fillId="0" borderId="79" xfId="0" applyBorder="1" applyAlignment="1">
      <alignment wrapText="1"/>
    </xf>
    <xf numFmtId="0" fontId="4" fillId="0" borderId="80" xfId="0" applyFont="1" applyBorder="1" applyAlignment="1">
      <alignment wrapText="1"/>
    </xf>
    <xf numFmtId="0" fontId="4" fillId="0" borderId="81" xfId="0" applyFont="1" applyBorder="1" applyAlignment="1">
      <alignment wrapText="1"/>
    </xf>
    <xf numFmtId="0" fontId="0" fillId="13" borderId="0" xfId="0" applyFill="1" applyBorder="1"/>
    <xf numFmtId="0" fontId="0" fillId="14" borderId="0" xfId="0" applyFill="1" applyBorder="1"/>
    <xf numFmtId="166" fontId="6" fillId="0" borderId="49" xfId="1" applyNumberFormat="1" applyBorder="1" applyAlignment="1">
      <alignment horizontal="center"/>
    </xf>
    <xf numFmtId="0" fontId="0" fillId="0" borderId="49" xfId="0" applyFill="1" applyBorder="1" applyAlignment="1">
      <alignment horizontal="center"/>
    </xf>
    <xf numFmtId="3" fontId="0" fillId="0" borderId="49" xfId="0" applyNumberFormat="1" applyBorder="1" applyAlignment="1">
      <alignment horizontal="center"/>
    </xf>
    <xf numFmtId="0" fontId="6" fillId="10" borderId="49" xfId="0" applyFont="1" applyFill="1" applyBorder="1" applyAlignment="1">
      <alignment horizontal="center"/>
    </xf>
    <xf numFmtId="0" fontId="0" fillId="10" borderId="49" xfId="0" applyFill="1" applyBorder="1" applyAlignment="1">
      <alignment horizontal="center"/>
    </xf>
    <xf numFmtId="3" fontId="0" fillId="10" borderId="49" xfId="0" applyNumberFormat="1" applyFill="1" applyBorder="1" applyAlignment="1">
      <alignment horizontal="center"/>
    </xf>
    <xf numFmtId="0" fontId="14" fillId="7" borderId="82" xfId="0" applyFont="1" applyFill="1" applyBorder="1" applyAlignment="1">
      <alignment wrapText="1"/>
    </xf>
    <xf numFmtId="0" fontId="14" fillId="7" borderId="83" xfId="0" applyFont="1" applyFill="1" applyBorder="1" applyAlignment="1">
      <alignment wrapText="1"/>
    </xf>
    <xf numFmtId="0" fontId="14" fillId="7" borderId="84" xfId="0" applyFont="1" applyFill="1" applyBorder="1" applyAlignment="1">
      <alignment wrapText="1"/>
    </xf>
    <xf numFmtId="0" fontId="14" fillId="7" borderId="85" xfId="0" applyFont="1" applyFill="1" applyBorder="1" applyAlignment="1">
      <alignment wrapText="1"/>
    </xf>
    <xf numFmtId="0" fontId="4" fillId="7" borderId="83" xfId="0" applyFont="1" applyFill="1" applyBorder="1" applyAlignment="1">
      <alignment wrapText="1"/>
    </xf>
    <xf numFmtId="0" fontId="14" fillId="7" borderId="86" xfId="0" applyFont="1" applyFill="1" applyBorder="1" applyAlignment="1">
      <alignment wrapText="1"/>
    </xf>
    <xf numFmtId="1" fontId="13" fillId="9" borderId="87" xfId="0" applyNumberFormat="1" applyFont="1" applyFill="1" applyBorder="1"/>
    <xf numFmtId="1" fontId="13" fillId="9" borderId="88" xfId="0" applyNumberFormat="1" applyFont="1" applyFill="1" applyBorder="1"/>
    <xf numFmtId="1" fontId="13" fillId="0" borderId="87" xfId="0" applyNumberFormat="1" applyFont="1" applyBorder="1"/>
    <xf numFmtId="1" fontId="13" fillId="0" borderId="88" xfId="0" applyNumberFormat="1" applyFont="1" applyFill="1" applyBorder="1"/>
    <xf numFmtId="1" fontId="13" fillId="9" borderId="89" xfId="0" applyNumberFormat="1" applyFont="1" applyFill="1" applyBorder="1"/>
    <xf numFmtId="1" fontId="13" fillId="9" borderId="90" xfId="0" applyNumberFormat="1" applyFont="1" applyFill="1" applyBorder="1"/>
    <xf numFmtId="1" fontId="13" fillId="9" borderId="91" xfId="0" applyNumberFormat="1" applyFont="1" applyFill="1" applyBorder="1"/>
    <xf numFmtId="1" fontId="13" fillId="9" borderId="92" xfId="0" applyNumberFormat="1" applyFont="1" applyFill="1" applyBorder="1"/>
    <xf numFmtId="1" fontId="13" fillId="11" borderId="90" xfId="0" applyNumberFormat="1" applyFont="1" applyFill="1" applyBorder="1"/>
    <xf numFmtId="1" fontId="13" fillId="9" borderId="93" xfId="0" applyNumberFormat="1" applyFont="1" applyFill="1" applyBorder="1"/>
    <xf numFmtId="166" fontId="0" fillId="0" borderId="73" xfId="0" applyNumberFormat="1" applyBorder="1"/>
    <xf numFmtId="166" fontId="6" fillId="0" borderId="77" xfId="0" applyNumberFormat="1" applyFont="1" applyBorder="1"/>
    <xf numFmtId="3" fontId="6" fillId="2" borderId="49" xfId="1" applyNumberFormat="1" applyFill="1" applyBorder="1"/>
    <xf numFmtId="3" fontId="6" fillId="3" borderId="49" xfId="1" applyNumberFormat="1" applyFill="1" applyBorder="1"/>
    <xf numFmtId="0" fontId="35" fillId="0" borderId="0" xfId="0" applyFont="1" applyFill="1" applyAlignment="1" applyProtection="1">
      <alignment vertical="center" wrapText="1"/>
    </xf>
    <xf numFmtId="0" fontId="35" fillId="0" borderId="0" xfId="0" applyFont="1" applyAlignment="1">
      <alignment horizontal="center" vertical="center" wrapText="1"/>
    </xf>
    <xf numFmtId="0" fontId="54" fillId="0" borderId="0" xfId="0" applyFont="1" applyProtection="1"/>
    <xf numFmtId="0" fontId="53" fillId="8" borderId="25" xfId="0" applyFont="1" applyFill="1" applyBorder="1" applyAlignment="1">
      <alignment horizontal="center" vertical="center" wrapText="1"/>
    </xf>
    <xf numFmtId="0" fontId="55" fillId="18" borderId="0" xfId="0" applyFont="1" applyFill="1" applyAlignment="1" applyProtection="1">
      <alignment vertical="center" wrapText="1"/>
    </xf>
    <xf numFmtId="0" fontId="28" fillId="0" borderId="0" xfId="0" applyFont="1" applyProtection="1"/>
    <xf numFmtId="0" fontId="55" fillId="0" borderId="0" xfId="0" applyFont="1" applyFill="1" applyAlignment="1" applyProtection="1">
      <alignment vertical="center" wrapText="1"/>
    </xf>
    <xf numFmtId="0" fontId="51" fillId="8" borderId="28" xfId="0" applyFont="1" applyFill="1" applyBorder="1" applyAlignment="1">
      <alignment horizontal="center" vertical="center" wrapText="1"/>
    </xf>
    <xf numFmtId="0" fontId="6" fillId="0" borderId="49" xfId="1" applyBorder="1" applyAlignment="1">
      <alignment horizontal="center" wrapText="1"/>
    </xf>
    <xf numFmtId="0" fontId="6" fillId="17" borderId="0" xfId="1" applyFill="1" applyAlignment="1"/>
    <xf numFmtId="0" fontId="56" fillId="20" borderId="0" xfId="1" applyFont="1" applyFill="1"/>
    <xf numFmtId="0" fontId="4" fillId="6" borderId="17" xfId="1" applyFont="1" applyFill="1" applyBorder="1" applyAlignment="1">
      <alignment wrapText="1"/>
    </xf>
    <xf numFmtId="164" fontId="6" fillId="6" borderId="17" xfId="1" applyNumberFormat="1" applyFill="1" applyBorder="1" applyProtection="1">
      <protection locked="0"/>
    </xf>
    <xf numFmtId="0" fontId="6" fillId="6" borderId="17" xfId="1" applyFill="1" applyBorder="1"/>
    <xf numFmtId="0" fontId="50" fillId="26" borderId="49" xfId="1" applyFont="1" applyFill="1" applyBorder="1" applyAlignment="1">
      <alignment wrapText="1"/>
    </xf>
    <xf numFmtId="0" fontId="4" fillId="5" borderId="95" xfId="1" applyFont="1" applyFill="1" applyBorder="1" applyAlignment="1">
      <alignment wrapText="1"/>
    </xf>
    <xf numFmtId="3" fontId="6" fillId="5" borderId="49" xfId="1" applyNumberFormat="1" applyFill="1" applyBorder="1"/>
    <xf numFmtId="0" fontId="4" fillId="2" borderId="23" xfId="1" applyFont="1" applyFill="1" applyBorder="1" applyAlignment="1">
      <alignment wrapText="1"/>
    </xf>
    <xf numFmtId="0" fontId="4" fillId="3" borderId="23" xfId="1" applyFont="1" applyFill="1" applyBorder="1" applyAlignment="1">
      <alignment wrapText="1"/>
    </xf>
    <xf numFmtId="1" fontId="6" fillId="5" borderId="49" xfId="1" applyNumberFormat="1" applyFill="1" applyBorder="1"/>
    <xf numFmtId="0" fontId="48" fillId="10" borderId="0" xfId="1" applyFont="1" applyFill="1" applyAlignment="1">
      <alignment horizontal="center" vertical="center" wrapText="1"/>
    </xf>
    <xf numFmtId="3" fontId="6" fillId="0" borderId="49" xfId="1" applyNumberFormat="1" applyBorder="1"/>
    <xf numFmtId="164" fontId="6" fillId="0" borderId="49" xfId="1" applyNumberFormat="1" applyBorder="1"/>
    <xf numFmtId="0" fontId="51" fillId="8" borderId="3" xfId="1" applyFont="1" applyFill="1" applyBorder="1" applyAlignment="1">
      <alignment horizontal="center" vertical="center" wrapText="1"/>
    </xf>
    <xf numFmtId="3" fontId="6" fillId="0" borderId="17" xfId="1" applyNumberFormat="1" applyFont="1" applyBorder="1" applyAlignment="1">
      <alignment wrapText="1"/>
    </xf>
    <xf numFmtId="3" fontId="6" fillId="0" borderId="49" xfId="1" applyNumberFormat="1" applyFont="1" applyBorder="1" applyAlignment="1">
      <alignment wrapText="1"/>
    </xf>
    <xf numFmtId="164" fontId="6" fillId="3" borderId="49" xfId="1" applyNumberFormat="1" applyFill="1" applyBorder="1"/>
    <xf numFmtId="164" fontId="6" fillId="5" borderId="49" xfId="1" applyNumberFormat="1" applyFill="1" applyBorder="1"/>
    <xf numFmtId="0" fontId="18" fillId="2" borderId="95" xfId="1" applyFont="1" applyFill="1" applyBorder="1" applyAlignment="1">
      <alignment wrapText="1"/>
    </xf>
    <xf numFmtId="0" fontId="18" fillId="3" borderId="95" xfId="1" applyFont="1" applyFill="1" applyBorder="1" applyAlignment="1">
      <alignment wrapText="1"/>
    </xf>
    <xf numFmtId="0" fontId="18" fillId="5" borderId="95" xfId="1" applyFont="1" applyFill="1" applyBorder="1" applyAlignment="1">
      <alignment wrapText="1"/>
    </xf>
    <xf numFmtId="0" fontId="16" fillId="0" borderId="0" xfId="1" applyFont="1"/>
    <xf numFmtId="0" fontId="16" fillId="0" borderId="11" xfId="1" applyFont="1" applyBorder="1"/>
    <xf numFmtId="0" fontId="16" fillId="4" borderId="11" xfId="1" applyFont="1" applyFill="1" applyBorder="1"/>
    <xf numFmtId="0" fontId="16" fillId="5" borderId="11" xfId="1" applyFont="1" applyFill="1" applyBorder="1"/>
    <xf numFmtId="0" fontId="16" fillId="0" borderId="14" xfId="1" applyFont="1" applyBorder="1"/>
    <xf numFmtId="0" fontId="16" fillId="4" borderId="14" xfId="1" applyFont="1" applyFill="1" applyBorder="1"/>
    <xf numFmtId="0" fontId="16" fillId="5" borderId="14" xfId="1" applyFont="1" applyFill="1" applyBorder="1"/>
    <xf numFmtId="0" fontId="6" fillId="0" borderId="96" xfId="1" applyBorder="1"/>
    <xf numFmtId="3" fontId="16" fillId="2" borderId="2" xfId="1" applyNumberFormat="1" applyFont="1" applyFill="1" applyBorder="1"/>
    <xf numFmtId="3" fontId="16" fillId="3" borderId="2" xfId="1" applyNumberFormat="1" applyFont="1" applyFill="1" applyBorder="1"/>
    <xf numFmtId="3" fontId="16" fillId="5" borderId="2" xfId="1" applyNumberFormat="1" applyFont="1" applyFill="1" applyBorder="1"/>
    <xf numFmtId="0" fontId="16" fillId="0" borderId="2" xfId="1" applyFont="1" applyBorder="1" applyAlignment="1">
      <alignment horizontal="center"/>
    </xf>
    <xf numFmtId="0" fontId="6" fillId="0" borderId="21" xfId="0" applyFont="1" applyFill="1" applyBorder="1" applyAlignment="1" applyProtection="1">
      <alignment wrapText="1"/>
    </xf>
    <xf numFmtId="0" fontId="0" fillId="0" borderId="0" xfId="0" applyAlignment="1">
      <alignment horizontal="center" wrapText="1"/>
    </xf>
    <xf numFmtId="0" fontId="0" fillId="0" borderId="49" xfId="0" applyBorder="1" applyAlignment="1">
      <alignment horizontal="center" wrapText="1"/>
    </xf>
    <xf numFmtId="0" fontId="0" fillId="0" borderId="0" xfId="0" applyAlignment="1"/>
    <xf numFmtId="0" fontId="0" fillId="0" borderId="0" xfId="0" applyAlignment="1">
      <alignment vertical="center" wrapText="1"/>
    </xf>
    <xf numFmtId="0" fontId="6" fillId="0" borderId="37" xfId="0" applyFont="1" applyBorder="1" applyAlignment="1">
      <alignment horizontal="center"/>
    </xf>
    <xf numFmtId="0" fontId="4" fillId="27" borderId="41" xfId="1" applyFont="1" applyFill="1" applyBorder="1" applyAlignment="1">
      <alignment horizontal="center" wrapText="1"/>
    </xf>
    <xf numFmtId="0" fontId="4" fillId="27" borderId="36" xfId="1" applyFont="1" applyFill="1" applyBorder="1" applyAlignment="1">
      <alignment horizontal="center"/>
    </xf>
    <xf numFmtId="0" fontId="4" fillId="27" borderId="37" xfId="1" applyFont="1" applyFill="1" applyBorder="1" applyAlignment="1">
      <alignment horizontal="center"/>
    </xf>
    <xf numFmtId="0" fontId="6" fillId="0" borderId="51" xfId="1" applyBorder="1" applyAlignment="1">
      <alignment horizontal="center"/>
    </xf>
    <xf numFmtId="0" fontId="6" fillId="0" borderId="52" xfId="1" applyBorder="1" applyAlignment="1">
      <alignment horizontal="center"/>
    </xf>
    <xf numFmtId="0" fontId="4" fillId="28" borderId="41" xfId="1" applyFont="1" applyFill="1" applyBorder="1" applyAlignment="1">
      <alignment horizontal="center"/>
    </xf>
    <xf numFmtId="0" fontId="4" fillId="28" borderId="36" xfId="1" applyFont="1" applyFill="1" applyBorder="1" applyAlignment="1">
      <alignment horizontal="center"/>
    </xf>
    <xf numFmtId="0" fontId="4" fillId="28" borderId="37" xfId="1" applyFont="1" applyFill="1" applyBorder="1" applyAlignment="1">
      <alignment horizontal="center"/>
    </xf>
    <xf numFmtId="0" fontId="4" fillId="29" borderId="41" xfId="1" applyFont="1" applyFill="1" applyBorder="1" applyAlignment="1">
      <alignment horizontal="center"/>
    </xf>
    <xf numFmtId="0" fontId="4" fillId="29" borderId="36" xfId="1" applyFont="1" applyFill="1" applyBorder="1" applyAlignment="1">
      <alignment horizontal="center"/>
    </xf>
    <xf numFmtId="0" fontId="4" fillId="29" borderId="37" xfId="1" applyFont="1" applyFill="1" applyBorder="1" applyAlignment="1">
      <alignment horizontal="center"/>
    </xf>
    <xf numFmtId="0" fontId="51" fillId="8" borderId="0" xfId="1" applyFont="1" applyFill="1" applyAlignment="1">
      <alignment horizontal="center" vertical="center" wrapText="1"/>
    </xf>
    <xf numFmtId="0" fontId="0" fillId="21" borderId="0" xfId="0" applyFill="1" applyProtection="1"/>
    <xf numFmtId="0" fontId="55" fillId="21" borderId="0" xfId="0" applyFont="1" applyFill="1" applyProtection="1"/>
    <xf numFmtId="0" fontId="4" fillId="21" borderId="0" xfId="0" applyFont="1" applyFill="1" applyAlignment="1" applyProtection="1">
      <alignment wrapText="1"/>
    </xf>
    <xf numFmtId="0" fontId="5" fillId="21" borderId="2" xfId="0" applyFont="1" applyFill="1" applyBorder="1" applyProtection="1"/>
    <xf numFmtId="49" fontId="5" fillId="21" borderId="2" xfId="0" applyNumberFormat="1" applyFont="1" applyFill="1" applyBorder="1" applyProtection="1"/>
    <xf numFmtId="0" fontId="37" fillId="21" borderId="0" xfId="0" applyFont="1" applyFill="1" applyAlignment="1">
      <alignment vertical="center" wrapText="1"/>
    </xf>
    <xf numFmtId="3" fontId="0" fillId="21" borderId="0" xfId="0" applyNumberFormat="1" applyFill="1" applyProtection="1"/>
    <xf numFmtId="0" fontId="57" fillId="8" borderId="0" xfId="0" applyFont="1" applyFill="1" applyAlignment="1">
      <alignment horizontal="center" vertical="center" wrapText="1"/>
    </xf>
    <xf numFmtId="0" fontId="51" fillId="11" borderId="0" xfId="0" applyFont="1" applyFill="1" applyAlignment="1">
      <alignment horizontal="center" vertical="center" wrapText="1"/>
    </xf>
    <xf numFmtId="0" fontId="51" fillId="11" borderId="49" xfId="0" applyFont="1" applyFill="1" applyBorder="1" applyAlignment="1">
      <alignment horizontal="center" vertical="center" wrapText="1"/>
    </xf>
    <xf numFmtId="167" fontId="0" fillId="0" borderId="49" xfId="0" applyNumberFormat="1" applyBorder="1"/>
    <xf numFmtId="167" fontId="6" fillId="0" borderId="49" xfId="0" applyNumberFormat="1" applyFont="1" applyBorder="1"/>
    <xf numFmtId="167" fontId="6" fillId="2" borderId="17" xfId="1" applyNumberFormat="1" applyFill="1" applyBorder="1"/>
    <xf numFmtId="167" fontId="6" fillId="3" borderId="17" xfId="1" applyNumberFormat="1" applyFill="1" applyBorder="1"/>
    <xf numFmtId="167" fontId="6" fillId="5" borderId="17" xfId="1" applyNumberFormat="1" applyFill="1" applyBorder="1" applyProtection="1">
      <protection locked="0"/>
    </xf>
    <xf numFmtId="167" fontId="6" fillId="5" borderId="17" xfId="1" applyNumberFormat="1" applyFill="1" applyBorder="1"/>
    <xf numFmtId="168" fontId="6" fillId="2" borderId="17" xfId="1" applyNumberFormat="1" applyFill="1" applyBorder="1"/>
    <xf numFmtId="168" fontId="6" fillId="3" borderId="17" xfId="1" applyNumberFormat="1" applyFill="1" applyBorder="1"/>
    <xf numFmtId="168" fontId="6" fillId="5" borderId="17" xfId="1" applyNumberFormat="1" applyFill="1" applyBorder="1" applyProtection="1">
      <protection locked="0"/>
    </xf>
    <xf numFmtId="168" fontId="6" fillId="5" borderId="17" xfId="1" applyNumberFormat="1" applyFill="1" applyBorder="1"/>
    <xf numFmtId="166" fontId="6" fillId="2" borderId="17" xfId="1" applyNumberFormat="1" applyFill="1" applyBorder="1"/>
    <xf numFmtId="166" fontId="6" fillId="3" borderId="17" xfId="1" applyNumberFormat="1" applyFill="1" applyBorder="1"/>
    <xf numFmtId="166" fontId="6" fillId="5" borderId="17" xfId="1" applyNumberFormat="1" applyFill="1" applyBorder="1" applyProtection="1">
      <protection locked="0"/>
    </xf>
    <xf numFmtId="166" fontId="6" fillId="5" borderId="17" xfId="1" applyNumberFormat="1" applyFill="1" applyBorder="1"/>
    <xf numFmtId="166" fontId="6" fillId="6" borderId="17" xfId="1" applyNumberFormat="1" applyFill="1" applyBorder="1" applyProtection="1">
      <protection locked="0"/>
    </xf>
    <xf numFmtId="166" fontId="6" fillId="6" borderId="17" xfId="1" applyNumberFormat="1" applyFill="1" applyBorder="1"/>
    <xf numFmtId="167" fontId="0" fillId="0" borderId="50" xfId="0" applyNumberFormat="1" applyBorder="1"/>
    <xf numFmtId="167" fontId="0" fillId="0" borderId="53" xfId="0" applyNumberFormat="1" applyBorder="1"/>
    <xf numFmtId="167" fontId="0" fillId="0" borderId="54" xfId="0" applyNumberFormat="1" applyBorder="1"/>
    <xf numFmtId="166" fontId="0" fillId="0" borderId="49" xfId="0" applyNumberFormat="1" applyBorder="1"/>
    <xf numFmtId="166" fontId="0" fillId="0" borderId="53" xfId="0" applyNumberFormat="1" applyBorder="1"/>
    <xf numFmtId="166" fontId="0" fillId="0" borderId="36" xfId="0" applyNumberFormat="1" applyBorder="1"/>
    <xf numFmtId="167" fontId="6" fillId="0" borderId="49" xfId="1" applyNumberFormat="1" applyBorder="1" applyAlignment="1">
      <alignment horizontal="right"/>
    </xf>
    <xf numFmtId="167" fontId="6" fillId="0" borderId="50" xfId="1" applyNumberFormat="1" applyBorder="1" applyAlignment="1">
      <alignment horizontal="right"/>
    </xf>
    <xf numFmtId="167" fontId="6" fillId="0" borderId="49" xfId="1" applyNumberFormat="1" applyBorder="1"/>
    <xf numFmtId="167" fontId="6" fillId="0" borderId="50" xfId="1" applyNumberFormat="1" applyBorder="1"/>
    <xf numFmtId="167" fontId="6" fillId="0" borderId="53" xfId="1" applyNumberFormat="1" applyBorder="1"/>
    <xf numFmtId="167" fontId="6" fillId="0" borderId="54" xfId="1" applyNumberFormat="1" applyBorder="1"/>
    <xf numFmtId="0" fontId="43" fillId="23" borderId="98" xfId="6" applyFont="1" applyFill="1" applyBorder="1" applyAlignment="1">
      <alignment horizontal="left"/>
    </xf>
    <xf numFmtId="0" fontId="43" fillId="23" borderId="99" xfId="6" applyFont="1" applyFill="1" applyBorder="1" applyAlignment="1">
      <alignment horizontal="left" wrapText="1"/>
    </xf>
    <xf numFmtId="0" fontId="43" fillId="23" borderId="99" xfId="6" applyFont="1" applyFill="1" applyBorder="1" applyAlignment="1">
      <alignment horizontal="center" wrapText="1"/>
    </xf>
    <xf numFmtId="0" fontId="43" fillId="23" borderId="100" xfId="6" applyFont="1" applyFill="1" applyBorder="1" applyAlignment="1">
      <alignment horizontal="left"/>
    </xf>
    <xf numFmtId="0" fontId="43" fillId="23" borderId="101" xfId="6" applyFont="1" applyFill="1" applyBorder="1" applyAlignment="1">
      <alignment horizontal="left" wrapText="1"/>
    </xf>
    <xf numFmtId="0" fontId="15" fillId="10" borderId="98" xfId="6" applyFont="1" applyFill="1" applyBorder="1" applyAlignment="1">
      <alignment horizontal="left" wrapText="1"/>
    </xf>
    <xf numFmtId="0" fontId="15" fillId="10" borderId="99" xfId="6" applyFont="1" applyFill="1" applyBorder="1" applyAlignment="1">
      <alignment horizontal="center" vertical="center" wrapText="1"/>
    </xf>
    <xf numFmtId="0" fontId="15" fillId="10" borderId="98" xfId="6" applyFont="1" applyFill="1" applyBorder="1" applyAlignment="1">
      <alignment wrapText="1"/>
    </xf>
    <xf numFmtId="0" fontId="15" fillId="10" borderId="100" xfId="6" applyFont="1" applyFill="1" applyBorder="1" applyAlignment="1">
      <alignment wrapText="1"/>
    </xf>
    <xf numFmtId="0" fontId="15" fillId="10" borderId="102" xfId="6" applyFont="1" applyFill="1" applyBorder="1" applyAlignment="1">
      <alignment horizontal="center" vertical="center" wrapText="1"/>
    </xf>
    <xf numFmtId="0" fontId="43" fillId="23" borderId="99" xfId="6" applyFont="1" applyFill="1" applyBorder="1" applyAlignment="1">
      <alignment horizontal="center" vertical="center" wrapText="1"/>
    </xf>
    <xf numFmtId="0" fontId="43" fillId="24" borderId="98" xfId="6" applyFont="1" applyFill="1" applyBorder="1" applyAlignment="1">
      <alignment horizontal="left"/>
    </xf>
    <xf numFmtId="0" fontId="43" fillId="24" borderId="100" xfId="6" applyFont="1" applyFill="1" applyBorder="1" applyAlignment="1">
      <alignment horizontal="left"/>
    </xf>
    <xf numFmtId="0" fontId="40" fillId="23" borderId="99" xfId="6" applyFill="1" applyBorder="1" applyAlignment="1">
      <alignment horizontal="left" wrapText="1"/>
    </xf>
    <xf numFmtId="0" fontId="40" fillId="23" borderId="102" xfId="6" applyFill="1" applyBorder="1" applyAlignment="1">
      <alignment horizontal="left" wrapText="1"/>
    </xf>
    <xf numFmtId="0" fontId="8" fillId="0" borderId="104" xfId="0" applyFont="1" applyBorder="1" applyProtection="1">
      <protection locked="0"/>
    </xf>
    <xf numFmtId="164" fontId="6" fillId="18" borderId="105" xfId="0" applyNumberFormat="1" applyFont="1" applyFill="1" applyBorder="1" applyProtection="1">
      <protection locked="0"/>
    </xf>
    <xf numFmtId="164" fontId="0" fillId="18" borderId="104" xfId="0" applyNumberFormat="1" applyFill="1" applyBorder="1" applyProtection="1">
      <protection locked="0"/>
    </xf>
    <xf numFmtId="2" fontId="0" fillId="18" borderId="104" xfId="0" applyNumberFormat="1" applyFill="1" applyBorder="1" applyProtection="1">
      <protection locked="0"/>
    </xf>
    <xf numFmtId="164" fontId="6" fillId="18" borderId="104" xfId="0" applyNumberFormat="1" applyFont="1" applyFill="1" applyBorder="1" applyProtection="1">
      <protection locked="0"/>
    </xf>
    <xf numFmtId="164" fontId="6" fillId="0" borderId="105" xfId="0" applyNumberFormat="1" applyFont="1" applyFill="1" applyBorder="1" applyProtection="1">
      <protection locked="0"/>
    </xf>
    <xf numFmtId="164" fontId="0" fillId="0" borderId="104" xfId="0" applyNumberFormat="1" applyFill="1" applyBorder="1" applyProtection="1">
      <protection locked="0"/>
    </xf>
    <xf numFmtId="2" fontId="0" fillId="0" borderId="104" xfId="0" applyNumberFormat="1" applyFill="1" applyBorder="1" applyProtection="1">
      <protection locked="0"/>
    </xf>
    <xf numFmtId="164" fontId="6" fillId="0" borderId="104" xfId="0" applyNumberFormat="1" applyFont="1" applyFill="1" applyBorder="1" applyProtection="1">
      <protection locked="0"/>
    </xf>
    <xf numFmtId="164" fontId="6" fillId="21" borderId="105" xfId="0" applyNumberFormat="1" applyFont="1" applyFill="1" applyBorder="1" applyProtection="1">
      <protection locked="0"/>
    </xf>
    <xf numFmtId="1" fontId="0" fillId="0" borderId="104" xfId="0" applyNumberFormat="1" applyFill="1" applyBorder="1" applyProtection="1">
      <protection locked="0"/>
    </xf>
    <xf numFmtId="164" fontId="6" fillId="2" borderId="104" xfId="1" applyNumberFormat="1" applyFill="1" applyBorder="1" applyProtection="1">
      <protection locked="0"/>
    </xf>
    <xf numFmtId="164" fontId="6" fillId="3" borderId="106" xfId="1" applyNumberFormat="1" applyFill="1" applyBorder="1" applyProtection="1">
      <protection locked="0"/>
    </xf>
    <xf numFmtId="3" fontId="6" fillId="2" borderId="107" xfId="1" applyNumberFormat="1" applyFill="1" applyBorder="1"/>
    <xf numFmtId="3" fontId="6" fillId="3" borderId="107" xfId="1" applyNumberFormat="1" applyFill="1" applyBorder="1"/>
    <xf numFmtId="3" fontId="6" fillId="5" borderId="107" xfId="1" applyNumberFormat="1" applyFill="1" applyBorder="1"/>
    <xf numFmtId="3" fontId="6" fillId="2" borderId="108" xfId="1" applyNumberFormat="1" applyFill="1" applyBorder="1"/>
    <xf numFmtId="3" fontId="6" fillId="3" borderId="108" xfId="1" applyNumberFormat="1" applyFill="1" applyBorder="1"/>
    <xf numFmtId="3" fontId="6" fillId="5" borderId="108" xfId="1" applyNumberFormat="1" applyFill="1" applyBorder="1"/>
    <xf numFmtId="3" fontId="6" fillId="2" borderId="109" xfId="1" applyNumberFormat="1" applyFill="1" applyBorder="1"/>
    <xf numFmtId="3" fontId="6" fillId="3" borderId="109" xfId="1" applyNumberFormat="1" applyFill="1" applyBorder="1"/>
    <xf numFmtId="3" fontId="6" fillId="5" borderId="109" xfId="1" applyNumberFormat="1" applyFill="1" applyBorder="1"/>
    <xf numFmtId="3" fontId="6" fillId="6" borderId="107" xfId="1" applyNumberFormat="1" applyFill="1" applyBorder="1"/>
    <xf numFmtId="0" fontId="14" fillId="7" borderId="103" xfId="0" applyFont="1" applyFill="1" applyBorder="1"/>
    <xf numFmtId="3" fontId="13" fillId="9" borderId="103" xfId="0" applyNumberFormat="1" applyFont="1" applyFill="1" applyBorder="1"/>
    <xf numFmtId="0" fontId="13" fillId="9" borderId="110" xfId="0" applyFont="1" applyFill="1" applyBorder="1" applyAlignment="1">
      <alignment wrapText="1"/>
    </xf>
    <xf numFmtId="3" fontId="13" fillId="9" borderId="110" xfId="0" applyNumberFormat="1" applyFont="1" applyFill="1" applyBorder="1"/>
    <xf numFmtId="0" fontId="43" fillId="23" borderId="64" xfId="6" applyFont="1" applyFill="1" applyBorder="1" applyAlignment="1">
      <alignment horizontal="left" vertical="top" wrapText="1"/>
    </xf>
    <xf numFmtId="0" fontId="11" fillId="8" borderId="0" xfId="1" applyFont="1" applyFill="1" applyAlignment="1">
      <alignment horizontal="center" vertical="center" wrapText="1"/>
    </xf>
    <xf numFmtId="0" fontId="51" fillId="8" borderId="0" xfId="0" applyFont="1" applyFill="1" applyAlignment="1">
      <alignment horizontal="center" vertical="center" wrapText="1"/>
    </xf>
    <xf numFmtId="0" fontId="11" fillId="8" borderId="0" xfId="0" applyFont="1" applyFill="1" applyAlignment="1">
      <alignment horizontal="center" vertical="center" wrapText="1"/>
    </xf>
    <xf numFmtId="0" fontId="1" fillId="0" borderId="0" xfId="9"/>
    <xf numFmtId="0" fontId="1" fillId="0" borderId="49" xfId="9" applyBorder="1" applyAlignment="1">
      <alignment horizontal="center"/>
    </xf>
    <xf numFmtId="0" fontId="64" fillId="0" borderId="49" xfId="9" applyFont="1" applyBorder="1" applyAlignment="1">
      <alignment horizontal="center"/>
    </xf>
    <xf numFmtId="0" fontId="65" fillId="0" borderId="49" xfId="9" applyFont="1" applyBorder="1" applyAlignment="1">
      <alignment horizontal="center"/>
    </xf>
    <xf numFmtId="0" fontId="66" fillId="0" borderId="49" xfId="9" applyFont="1" applyBorder="1" applyAlignment="1">
      <alignment horizontal="center"/>
    </xf>
    <xf numFmtId="0" fontId="0" fillId="0" borderId="0" xfId="0" applyBorder="1" applyAlignment="1">
      <alignment wrapText="1"/>
    </xf>
    <xf numFmtId="0" fontId="14" fillId="7" borderId="115" xfId="0" applyFont="1" applyFill="1" applyBorder="1" applyAlignment="1">
      <alignment horizontal="center" wrapText="1"/>
    </xf>
    <xf numFmtId="1" fontId="13" fillId="9" borderId="115" xfId="0" applyNumberFormat="1" applyFont="1" applyFill="1" applyBorder="1"/>
    <xf numFmtId="3" fontId="13" fillId="0" borderId="116" xfId="0" applyNumberFormat="1" applyFont="1" applyBorder="1"/>
    <xf numFmtId="0" fontId="5" fillId="0" borderId="117" xfId="0" applyFont="1" applyBorder="1" applyAlignment="1" applyProtection="1">
      <alignment horizontal="center"/>
    </xf>
    <xf numFmtId="166" fontId="0" fillId="0" borderId="115" xfId="0" applyNumberFormat="1" applyBorder="1"/>
    <xf numFmtId="0" fontId="0" fillId="0" borderId="118" xfId="0" applyBorder="1"/>
    <xf numFmtId="0" fontId="0" fillId="0" borderId="117" xfId="0" applyBorder="1" applyAlignment="1">
      <alignment horizontal="left" wrapText="1"/>
    </xf>
    <xf numFmtId="0" fontId="6" fillId="0" borderId="115" xfId="0" applyFont="1" applyBorder="1" applyAlignment="1">
      <alignment wrapText="1"/>
    </xf>
    <xf numFmtId="0" fontId="0" fillId="0" borderId="115" xfId="0" applyBorder="1" applyAlignment="1">
      <alignment horizontal="center" wrapText="1"/>
    </xf>
    <xf numFmtId="167" fontId="0" fillId="0" borderId="115" xfId="0" applyNumberFormat="1" applyBorder="1"/>
    <xf numFmtId="0" fontId="68" fillId="0" borderId="0" xfId="7" applyFont="1" applyAlignment="1">
      <alignment horizontal="left" vertical="top" wrapText="1"/>
    </xf>
    <xf numFmtId="0" fontId="28" fillId="0" borderId="0" xfId="0" applyFont="1" applyAlignment="1">
      <alignment horizontal="left" vertical="top" wrapText="1"/>
    </xf>
    <xf numFmtId="0" fontId="43" fillId="24" borderId="99" xfId="6" applyFont="1" applyFill="1" applyBorder="1" applyAlignment="1">
      <alignment horizontal="center" vertical="center" wrapText="1"/>
    </xf>
    <xf numFmtId="0" fontId="43" fillId="24" borderId="102" xfId="6" applyFont="1" applyFill="1" applyBorder="1" applyAlignment="1">
      <alignment horizontal="center" vertical="center" wrapText="1"/>
    </xf>
    <xf numFmtId="0" fontId="15" fillId="0" borderId="49" xfId="6" applyFont="1" applyBorder="1" applyAlignment="1">
      <alignment horizontal="center" vertical="center"/>
    </xf>
    <xf numFmtId="0" fontId="15" fillId="25" borderId="49" xfId="6" applyFont="1" applyFill="1" applyBorder="1" applyAlignment="1">
      <alignment horizontal="center" vertical="center"/>
    </xf>
    <xf numFmtId="0" fontId="15" fillId="10" borderId="103" xfId="6" applyFont="1" applyFill="1" applyBorder="1" applyAlignment="1">
      <alignment horizontal="left" vertical="top" wrapText="1"/>
    </xf>
    <xf numFmtId="0" fontId="15" fillId="10" borderId="27" xfId="6" applyFont="1" applyFill="1" applyBorder="1" applyAlignment="1">
      <alignment horizontal="left" vertical="top" wrapText="1"/>
    </xf>
    <xf numFmtId="0" fontId="15" fillId="10" borderId="68" xfId="6" applyFont="1" applyFill="1" applyBorder="1" applyAlignment="1">
      <alignment horizontal="left" vertical="top" wrapText="1"/>
    </xf>
    <xf numFmtId="0" fontId="15" fillId="23" borderId="64" xfId="6" applyFont="1" applyFill="1" applyBorder="1" applyAlignment="1">
      <alignment horizontal="left" vertical="top" wrapText="1"/>
    </xf>
    <xf numFmtId="0" fontId="42" fillId="22" borderId="61" xfId="8" applyFont="1" applyFill="1" applyBorder="1" applyAlignment="1">
      <alignment horizontal="left" vertical="center"/>
    </xf>
    <xf numFmtId="0" fontId="15" fillId="0" borderId="49" xfId="6" applyFont="1" applyBorder="1" applyAlignment="1">
      <alignment horizontal="center" vertical="center" wrapText="1"/>
    </xf>
    <xf numFmtId="0" fontId="15" fillId="25" borderId="49" xfId="6" applyFont="1" applyFill="1" applyBorder="1" applyAlignment="1">
      <alignment horizontal="center" vertical="center" wrapText="1"/>
    </xf>
    <xf numFmtId="0" fontId="62" fillId="32" borderId="0" xfId="3" applyFont="1" applyFill="1" applyAlignment="1">
      <alignment horizontal="left" vertical="center"/>
    </xf>
    <xf numFmtId="0" fontId="62" fillId="32" borderId="111" xfId="3" applyFont="1" applyFill="1" applyBorder="1" applyAlignment="1">
      <alignment horizontal="left" vertical="center"/>
    </xf>
    <xf numFmtId="0" fontId="62" fillId="33" borderId="0" xfId="3" applyFont="1" applyFill="1" applyAlignment="1">
      <alignment horizontal="left" vertical="center"/>
    </xf>
    <xf numFmtId="0" fontId="62" fillId="34" borderId="0" xfId="3" applyFont="1" applyFill="1" applyAlignment="1">
      <alignment horizontal="left" vertical="center" wrapText="1"/>
    </xf>
    <xf numFmtId="0" fontId="6" fillId="0" borderId="0" xfId="7" applyFont="1" applyBorder="1" applyAlignment="1">
      <alignment horizontal="center" vertical="center" wrapText="1"/>
    </xf>
    <xf numFmtId="0" fontId="0" fillId="0" borderId="0" xfId="7" applyFont="1" applyBorder="1" applyAlignment="1">
      <alignment horizontal="center" vertical="center" wrapText="1"/>
    </xf>
    <xf numFmtId="0" fontId="42" fillId="22" borderId="63" xfId="8" applyFont="1" applyFill="1" applyBorder="1" applyAlignment="1">
      <alignment horizontal="left" vertical="center" wrapText="1"/>
    </xf>
    <xf numFmtId="0" fontId="15" fillId="10" borderId="64" xfId="6" applyFont="1" applyFill="1" applyBorder="1" applyAlignment="1">
      <alignment horizontal="left" vertical="top" wrapText="1"/>
    </xf>
    <xf numFmtId="0" fontId="41" fillId="22" borderId="63" xfId="6" applyFont="1" applyFill="1" applyBorder="1" applyAlignment="1">
      <alignment horizontal="left" vertical="center" wrapText="1"/>
    </xf>
    <xf numFmtId="0" fontId="42" fillId="11" borderId="63" xfId="8" applyFont="1" applyFill="1" applyBorder="1" applyAlignment="1">
      <alignment horizontal="left" vertical="center" wrapText="1"/>
    </xf>
    <xf numFmtId="0" fontId="40" fillId="0" borderId="0" xfId="7" applyBorder="1" applyAlignment="1">
      <alignment horizontal="center" vertical="center" wrapText="1"/>
    </xf>
    <xf numFmtId="0" fontId="43" fillId="10" borderId="64" xfId="6" applyFont="1" applyFill="1" applyBorder="1" applyAlignment="1">
      <alignment horizontal="left" vertical="top" wrapText="1"/>
    </xf>
    <xf numFmtId="0" fontId="43" fillId="0" borderId="0" xfId="6" applyFont="1" applyBorder="1" applyAlignment="1">
      <alignment horizontal="center" vertical="center" wrapText="1"/>
    </xf>
    <xf numFmtId="0" fontId="43" fillId="23" borderId="64" xfId="6" applyFont="1" applyFill="1" applyBorder="1" applyAlignment="1">
      <alignment horizontal="left" vertical="top" wrapText="1"/>
    </xf>
    <xf numFmtId="0" fontId="52" fillId="8" borderId="20" xfId="0" applyFont="1" applyFill="1" applyBorder="1" applyAlignment="1" applyProtection="1">
      <alignment horizontal="center" vertical="center" wrapText="1"/>
    </xf>
    <xf numFmtId="0" fontId="53" fillId="8" borderId="94" xfId="0" applyFont="1" applyFill="1" applyBorder="1" applyAlignment="1">
      <alignment horizontal="center" vertical="center" wrapText="1"/>
    </xf>
    <xf numFmtId="0" fontId="53" fillId="8" borderId="0" xfId="0" applyFont="1" applyFill="1" applyBorder="1" applyAlignment="1">
      <alignment horizontal="center" vertical="center" wrapText="1"/>
    </xf>
    <xf numFmtId="0" fontId="39" fillId="30" borderId="0" xfId="0" applyFont="1" applyFill="1" applyAlignment="1" applyProtection="1">
      <alignment horizontal="center" vertical="center" wrapText="1"/>
    </xf>
    <xf numFmtId="0" fontId="58" fillId="4" borderId="0" xfId="0" applyFont="1" applyFill="1" applyAlignment="1" applyProtection="1">
      <alignment horizontal="center" vertical="center" wrapText="1"/>
    </xf>
    <xf numFmtId="0" fontId="49" fillId="8" borderId="94" xfId="0" applyFont="1" applyFill="1" applyBorder="1" applyAlignment="1">
      <alignment horizontal="center" vertical="center" wrapText="1"/>
    </xf>
    <xf numFmtId="0" fontId="49" fillId="8" borderId="0" xfId="0" applyFont="1" applyFill="1" applyBorder="1" applyAlignment="1">
      <alignment horizontal="center" vertical="center" wrapText="1"/>
    </xf>
    <xf numFmtId="0" fontId="11" fillId="8" borderId="0" xfId="0" applyFont="1" applyFill="1" applyBorder="1" applyAlignment="1">
      <alignment horizontal="center" vertical="center" wrapText="1"/>
    </xf>
    <xf numFmtId="0" fontId="6" fillId="0" borderId="0" xfId="1" applyAlignment="1">
      <alignment horizontal="center" vertical="center" wrapText="1"/>
    </xf>
    <xf numFmtId="0" fontId="6" fillId="0" borderId="0" xfId="1" applyAlignment="1">
      <alignment horizontal="center" vertical="center"/>
    </xf>
    <xf numFmtId="0" fontId="18" fillId="0" borderId="57" xfId="0" applyFont="1" applyBorder="1" applyAlignment="1">
      <alignment horizontal="center"/>
    </xf>
    <xf numFmtId="0" fontId="11" fillId="8" borderId="0" xfId="1" applyFont="1" applyFill="1" applyAlignment="1">
      <alignment horizontal="center" vertical="center" wrapText="1"/>
    </xf>
    <xf numFmtId="0" fontId="11" fillId="8" borderId="97" xfId="1" applyFont="1" applyFill="1" applyBorder="1" applyAlignment="1">
      <alignment horizontal="center" vertical="center" wrapText="1"/>
    </xf>
    <xf numFmtId="0" fontId="53" fillId="8" borderId="0" xfId="1" applyFont="1" applyFill="1" applyAlignment="1">
      <alignment horizontal="center" vertical="center" wrapText="1"/>
    </xf>
    <xf numFmtId="0" fontId="51" fillId="8" borderId="0" xfId="1" applyFont="1" applyFill="1" applyAlignment="1">
      <alignment horizontal="center" vertical="center" wrapText="1"/>
    </xf>
    <xf numFmtId="0" fontId="60" fillId="31" borderId="0" xfId="0" applyFont="1" applyFill="1" applyAlignment="1">
      <alignment horizontal="center" vertical="center" wrapText="1"/>
    </xf>
    <xf numFmtId="0" fontId="53" fillId="8" borderId="0" xfId="1" applyFont="1" applyFill="1" applyBorder="1" applyAlignment="1">
      <alignment horizontal="center" vertical="center" wrapText="1"/>
    </xf>
    <xf numFmtId="0" fontId="18" fillId="0" borderId="36" xfId="0" applyFont="1" applyBorder="1" applyAlignment="1">
      <alignment horizontal="center"/>
    </xf>
    <xf numFmtId="0" fontId="19" fillId="0" borderId="38" xfId="0" applyFont="1" applyBorder="1" applyAlignment="1">
      <alignment horizontal="center"/>
    </xf>
    <xf numFmtId="0" fontId="19" fillId="0" borderId="39" xfId="0" applyFont="1" applyBorder="1" applyAlignment="1">
      <alignment horizontal="center"/>
    </xf>
    <xf numFmtId="0" fontId="19" fillId="0" borderId="42" xfId="0" applyFont="1" applyBorder="1" applyAlignment="1">
      <alignment horizontal="center"/>
    </xf>
    <xf numFmtId="0" fontId="20" fillId="0" borderId="38" xfId="0" applyFont="1" applyBorder="1" applyAlignment="1">
      <alignment horizontal="center"/>
    </xf>
    <xf numFmtId="0" fontId="20" fillId="0" borderId="39" xfId="0" applyFont="1" applyBorder="1" applyAlignment="1">
      <alignment horizontal="center"/>
    </xf>
    <xf numFmtId="0" fontId="20" fillId="0" borderId="42" xfId="0" applyFont="1" applyBorder="1" applyAlignment="1">
      <alignment horizontal="center"/>
    </xf>
    <xf numFmtId="0" fontId="4" fillId="0" borderId="38" xfId="0" applyFont="1" applyBorder="1" applyAlignment="1">
      <alignment horizontal="center" vertical="top" wrapText="1"/>
    </xf>
    <xf numFmtId="0" fontId="4" fillId="0" borderId="39" xfId="0" applyFont="1" applyBorder="1" applyAlignment="1">
      <alignment horizontal="center" vertical="top" wrapText="1"/>
    </xf>
    <xf numFmtId="0" fontId="4" fillId="0" borderId="40" xfId="0" applyFont="1" applyBorder="1" applyAlignment="1">
      <alignment horizontal="center" vertical="top" wrapText="1"/>
    </xf>
    <xf numFmtId="0" fontId="19" fillId="0" borderId="59" xfId="0" applyFont="1" applyBorder="1" applyAlignment="1">
      <alignment horizontal="center"/>
    </xf>
    <xf numFmtId="0" fontId="19" fillId="0" borderId="28" xfId="0" applyFont="1" applyBorder="1" applyAlignment="1">
      <alignment horizontal="center"/>
    </xf>
    <xf numFmtId="0" fontId="19" fillId="0" borderId="60" xfId="0" applyFont="1" applyBorder="1" applyAlignment="1">
      <alignment horizontal="center"/>
    </xf>
    <xf numFmtId="0" fontId="20" fillId="0" borderId="59" xfId="0" applyFont="1" applyBorder="1" applyAlignment="1">
      <alignment horizontal="center"/>
    </xf>
    <xf numFmtId="0" fontId="20" fillId="0" borderId="28" xfId="0" applyFont="1" applyBorder="1" applyAlignment="1">
      <alignment horizontal="center"/>
    </xf>
    <xf numFmtId="0" fontId="20" fillId="0" borderId="60" xfId="0" applyFont="1" applyBorder="1" applyAlignment="1">
      <alignment horizontal="center"/>
    </xf>
    <xf numFmtId="0" fontId="67" fillId="19" borderId="0" xfId="9" applyFont="1" applyFill="1" applyAlignment="1">
      <alignment horizontal="center" vertical="center" wrapText="1"/>
    </xf>
    <xf numFmtId="0" fontId="51" fillId="8" borderId="55" xfId="0" applyFont="1" applyFill="1" applyBorder="1" applyAlignment="1">
      <alignment horizontal="center" vertical="center" wrapText="1"/>
    </xf>
    <xf numFmtId="0" fontId="11" fillId="8" borderId="55" xfId="0" applyFont="1" applyFill="1" applyBorder="1" applyAlignment="1">
      <alignment horizontal="center" vertical="center" wrapText="1"/>
    </xf>
    <xf numFmtId="0" fontId="55" fillId="0" borderId="0" xfId="1" applyFont="1" applyAlignment="1">
      <alignment horizontal="center" vertical="center" wrapText="1"/>
    </xf>
    <xf numFmtId="0" fontId="53" fillId="8" borderId="33" xfId="1" applyFont="1" applyFill="1" applyBorder="1" applyAlignment="1">
      <alignment horizontal="center" vertical="center" wrapText="1"/>
    </xf>
    <xf numFmtId="0" fontId="51" fillId="8" borderId="0" xfId="0" applyFont="1" applyFill="1" applyAlignment="1">
      <alignment horizontal="center" vertical="center" wrapText="1"/>
    </xf>
    <xf numFmtId="0" fontId="11" fillId="8" borderId="0" xfId="0" applyFont="1" applyFill="1" applyAlignment="1">
      <alignment horizontal="center" vertical="center" wrapText="1"/>
    </xf>
    <xf numFmtId="0" fontId="22" fillId="0" borderId="0" xfId="1" applyFont="1" applyAlignment="1">
      <alignment horizontal="left" vertical="center" wrapText="1"/>
    </xf>
    <xf numFmtId="0" fontId="39" fillId="19" borderId="0" xfId="0" applyFont="1" applyFill="1" applyAlignment="1">
      <alignment horizontal="center" vertical="center" wrapText="1"/>
    </xf>
    <xf numFmtId="0" fontId="39" fillId="19" borderId="0" xfId="0" applyFont="1" applyFill="1" applyBorder="1" applyAlignment="1">
      <alignment horizontal="center" vertical="center" wrapText="1"/>
    </xf>
    <xf numFmtId="0" fontId="4" fillId="0" borderId="112" xfId="0" applyFont="1" applyBorder="1" applyAlignment="1">
      <alignment horizontal="center" vertical="top" wrapText="1"/>
    </xf>
    <xf numFmtId="0" fontId="4" fillId="0" borderId="113" xfId="0" applyFont="1" applyBorder="1" applyAlignment="1">
      <alignment horizontal="center" vertical="top" wrapText="1"/>
    </xf>
    <xf numFmtId="0" fontId="4" fillId="0" borderId="114" xfId="0" applyFont="1" applyBorder="1" applyAlignment="1">
      <alignment horizontal="center" vertical="top" wrapText="1"/>
    </xf>
  </cellXfs>
  <cellStyles count="10">
    <cellStyle name="Normal" xfId="0" builtinId="0"/>
    <cellStyle name="Normal 2" xfId="1" xr:uid="{00000000-0005-0000-0000-000001000000}"/>
    <cellStyle name="Normal 2 2" xfId="3" xr:uid="{00000000-0005-0000-0000-000002000000}"/>
    <cellStyle name="Normal 2 2 2" xfId="8" xr:uid="{00000000-0005-0000-0000-000003000000}"/>
    <cellStyle name="Normal 2 3" xfId="5" xr:uid="{00000000-0005-0000-0000-000004000000}"/>
    <cellStyle name="Normal 2 3 2" xfId="6" xr:uid="{00000000-0005-0000-0000-000005000000}"/>
    <cellStyle name="Normal 3" xfId="4" xr:uid="{00000000-0005-0000-0000-000006000000}"/>
    <cellStyle name="Normal 3 2" xfId="7" xr:uid="{00000000-0005-0000-0000-000007000000}"/>
    <cellStyle name="Normal 4" xfId="9" xr:uid="{00000000-0005-0000-0000-000008000000}"/>
    <cellStyle name="Percent 2" xfId="2" xr:uid="{00000000-0005-0000-0000-000009000000}"/>
  </cellStyles>
  <dxfs count="1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s>
  <tableStyles count="0" defaultTableStyle="TableStyleMedium9" defaultPivotStyle="PivotStyleLight16"/>
  <colors>
    <mruColors>
      <color rgb="FF29434E"/>
      <color rgb="FFB890BB"/>
      <color rgb="FF087673"/>
      <color rgb="FFCCCC00"/>
      <color rgb="FFF4CC4A"/>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Annual age-adjusted rates per 100,000 of non-fatal and fatal MVT injuries (2016-2020)</a:t>
            </a:r>
            <a:endParaRPr lang="en-US"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11699167662575E-2"/>
          <c:y val="0.26029109997613936"/>
          <c:w val="0.88733279629804929"/>
          <c:h val="0.52640635463089103"/>
        </c:manualLayout>
      </c:layout>
      <c:lineChart>
        <c:grouping val="standard"/>
        <c:varyColors val="0"/>
        <c:ser>
          <c:idx val="0"/>
          <c:order val="0"/>
          <c:tx>
            <c:strRef>
              <c:f>'Optional - 2016-2020 rates'!$B$10</c:f>
              <c:strCache>
                <c:ptCount val="1"/>
                <c:pt idx="0">
                  <c:v>Hopitalization</c:v>
                </c:pt>
              </c:strCache>
            </c:strRef>
          </c:tx>
          <c:spPr>
            <a:ln w="28575" cap="rnd">
              <a:solidFill>
                <a:schemeClr val="accent1"/>
              </a:solidFill>
              <a:round/>
            </a:ln>
            <a:effectLst/>
          </c:spPr>
          <c:marker>
            <c:symbol val="none"/>
          </c:marker>
          <c:cat>
            <c:numRef>
              <c:f>'Optional - 2016-2020 rates'!$A$11:$A$15</c:f>
              <c:numCache>
                <c:formatCode>General</c:formatCode>
                <c:ptCount val="5"/>
                <c:pt idx="0">
                  <c:v>2016</c:v>
                </c:pt>
                <c:pt idx="1">
                  <c:v>2017</c:v>
                </c:pt>
                <c:pt idx="2">
                  <c:v>2018</c:v>
                </c:pt>
                <c:pt idx="3">
                  <c:v>2019</c:v>
                </c:pt>
                <c:pt idx="4">
                  <c:v>2020</c:v>
                </c:pt>
              </c:numCache>
            </c:numRef>
          </c:cat>
          <c:val>
            <c:numRef>
              <c:f>'Optional - 2016-2020 rates'!$B$11:$B$15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E325-4FA5-A0F5-672A01238CF0}"/>
            </c:ext>
          </c:extLst>
        </c:ser>
        <c:ser>
          <c:idx val="1"/>
          <c:order val="1"/>
          <c:tx>
            <c:strRef>
              <c:f>'Optional - 2016-2020 rates'!$C$10</c:f>
              <c:strCache>
                <c:ptCount val="1"/>
                <c:pt idx="0">
                  <c:v>ED</c:v>
                </c:pt>
              </c:strCache>
            </c:strRef>
          </c:tx>
          <c:spPr>
            <a:ln w="28575" cap="rnd">
              <a:solidFill>
                <a:schemeClr val="accent2"/>
              </a:solidFill>
              <a:round/>
            </a:ln>
            <a:effectLst/>
          </c:spPr>
          <c:marker>
            <c:symbol val="none"/>
          </c:marker>
          <c:cat>
            <c:numRef>
              <c:f>'Optional - 2016-2020 rates'!$A$11:$A$15</c:f>
              <c:numCache>
                <c:formatCode>General</c:formatCode>
                <c:ptCount val="5"/>
                <c:pt idx="0">
                  <c:v>2016</c:v>
                </c:pt>
                <c:pt idx="1">
                  <c:v>2017</c:v>
                </c:pt>
                <c:pt idx="2">
                  <c:v>2018</c:v>
                </c:pt>
                <c:pt idx="3">
                  <c:v>2019</c:v>
                </c:pt>
                <c:pt idx="4">
                  <c:v>2020</c:v>
                </c:pt>
              </c:numCache>
            </c:numRef>
          </c:cat>
          <c:val>
            <c:numRef>
              <c:f>'Optional - 2016-2020 rates'!$C$11:$C$15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E325-4FA5-A0F5-672A01238CF0}"/>
            </c:ext>
          </c:extLst>
        </c:ser>
        <c:ser>
          <c:idx val="2"/>
          <c:order val="2"/>
          <c:tx>
            <c:strRef>
              <c:f>'Optional - 2016-2020 rates'!$D$10</c:f>
              <c:strCache>
                <c:ptCount val="1"/>
                <c:pt idx="0">
                  <c:v>Death</c:v>
                </c:pt>
              </c:strCache>
            </c:strRef>
          </c:tx>
          <c:spPr>
            <a:ln w="28575" cap="rnd">
              <a:solidFill>
                <a:schemeClr val="accent3"/>
              </a:solidFill>
              <a:round/>
            </a:ln>
            <a:effectLst/>
          </c:spPr>
          <c:marker>
            <c:symbol val="none"/>
          </c:marker>
          <c:cat>
            <c:numRef>
              <c:f>'Optional - 2016-2020 rates'!$A$11:$A$15</c:f>
              <c:numCache>
                <c:formatCode>General</c:formatCode>
                <c:ptCount val="5"/>
                <c:pt idx="0">
                  <c:v>2016</c:v>
                </c:pt>
                <c:pt idx="1">
                  <c:v>2017</c:v>
                </c:pt>
                <c:pt idx="2">
                  <c:v>2018</c:v>
                </c:pt>
                <c:pt idx="3">
                  <c:v>2019</c:v>
                </c:pt>
                <c:pt idx="4">
                  <c:v>2020</c:v>
                </c:pt>
              </c:numCache>
            </c:numRef>
          </c:cat>
          <c:val>
            <c:numRef>
              <c:f>'Optional - 2016-2020 rates'!$D$11:$D$15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325-4FA5-A0F5-672A01238CF0}"/>
            </c:ext>
          </c:extLst>
        </c:ser>
        <c:dLbls>
          <c:showLegendKey val="0"/>
          <c:showVal val="0"/>
          <c:showCatName val="0"/>
          <c:showSerName val="0"/>
          <c:showPercent val="0"/>
          <c:showBubbleSize val="0"/>
        </c:dLbls>
        <c:smooth val="0"/>
        <c:axId val="712512400"/>
        <c:axId val="724782192"/>
      </c:lineChart>
      <c:catAx>
        <c:axId val="71251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782192"/>
        <c:crosses val="autoZero"/>
        <c:auto val="1"/>
        <c:lblAlgn val="ctr"/>
        <c:lblOffset val="100"/>
        <c:noMultiLvlLbl val="0"/>
      </c:catAx>
      <c:valAx>
        <c:axId val="724782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2512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'Figure 1'!$C$5</c:f>
              <c:strCache>
                <c:ptCount val="1"/>
                <c:pt idx="0">
                  <c:v>ED Visits</c:v>
                </c:pt>
              </c:strCache>
            </c:strRef>
          </c:tx>
          <c:spPr>
            <a:solidFill>
              <a:srgbClr val="087673"/>
            </a:solidFill>
            <a:ln>
              <a:noFill/>
            </a:ln>
            <a:effectLst/>
            <a:sp3d/>
          </c:spPr>
          <c:invertIfNegative val="0"/>
          <c:dLbls>
            <c:numFmt formatCode="#,##0" sourceLinked="0"/>
            <c:spPr>
              <a:noFill/>
              <a:ln>
                <a:noFill/>
              </a:ln>
              <a:effectLst/>
            </c:spPr>
            <c:txPr>
              <a:bodyPr rot="0" spcFirstLastPara="1" vertOverflow="overflow" horzOverflow="overflow" vert="horz" wrap="square" lIns="0" tIns="0" rIns="0" bIns="91440" anchor="ctr" anchorCtr="1"/>
              <a:lstStyle/>
              <a:p>
                <a:pPr>
                  <a:defRPr sz="900" b="1" i="0" u="none" strike="noStrike" kern="1200" baseline="0">
                    <a:solidFill>
                      <a:schemeClr val="bg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'Figure 1'!$B$6</c:f>
              <c:strCache>
                <c:ptCount val="1"/>
                <c:pt idx="0">
                  <c:v>Item</c:v>
                </c:pt>
              </c:strCache>
            </c:strRef>
          </c:cat>
          <c:val>
            <c:numRef>
              <c:f>'Figure 1'!$C$6</c:f>
              <c:numCache>
                <c:formatCode>General</c:formatCode>
                <c:ptCount val="1"/>
                <c:pt idx="0">
                  <c:v>58000</c:v>
                </c:pt>
              </c:numCache>
            </c:numRef>
          </c:val>
          <c:extLst>
            <c:ext xmlns:c16="http://schemas.microsoft.com/office/drawing/2014/chart" uri="{C3380CC4-5D6E-409C-BE32-E72D297353CC}">
              <c16:uniqueId val="{00000000-106F-4CAF-B1A2-4BAFBFF5558A}"/>
            </c:ext>
          </c:extLst>
        </c:ser>
        <c:ser>
          <c:idx val="1"/>
          <c:order val="1"/>
          <c:tx>
            <c:strRef>
              <c:f>'Figure 1'!$D$5</c:f>
              <c:strCache>
                <c:ptCount val="1"/>
                <c:pt idx="0">
                  <c:v>Hospitalizations</c:v>
                </c:pt>
              </c:strCache>
            </c:strRef>
          </c:tx>
          <c:spPr>
            <a:solidFill>
              <a:srgbClr val="B890BB"/>
            </a:solidFill>
            <a:ln>
              <a:noFill/>
            </a:ln>
            <a:effectLst/>
            <a:sp3d/>
          </c:spPr>
          <c:invertIfNegative val="0"/>
          <c:dLbls>
            <c:numFmt formatCode="#,##0" sourceLinked="0"/>
            <c:spPr>
              <a:noFill/>
              <a:ln>
                <a:noFill/>
              </a:ln>
              <a:effectLst/>
            </c:spPr>
            <c:txPr>
              <a:bodyPr rot="0" spcFirstLastPara="1" vertOverflow="clip" horzOverflow="clip" vert="horz" wrap="square" lIns="0" tIns="0" rIns="0" bIns="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'Figure 1'!$B$6</c:f>
              <c:strCache>
                <c:ptCount val="1"/>
                <c:pt idx="0">
                  <c:v>Item</c:v>
                </c:pt>
              </c:strCache>
            </c:strRef>
          </c:cat>
          <c:val>
            <c:numRef>
              <c:f>'Figure 1'!$D$6</c:f>
              <c:numCache>
                <c:formatCode>General</c:formatCode>
                <c:ptCount val="1"/>
                <c:pt idx="0">
                  <c:v>22315</c:v>
                </c:pt>
              </c:numCache>
            </c:numRef>
          </c:val>
          <c:extLst>
            <c:ext xmlns:c16="http://schemas.microsoft.com/office/drawing/2014/chart" uri="{C3380CC4-5D6E-409C-BE32-E72D297353CC}">
              <c16:uniqueId val="{00000001-106F-4CAF-B1A2-4BAFBFF5558A}"/>
            </c:ext>
          </c:extLst>
        </c:ser>
        <c:ser>
          <c:idx val="2"/>
          <c:order val="2"/>
          <c:tx>
            <c:strRef>
              <c:f>'Figure 1'!$E$5</c:f>
              <c:strCache>
                <c:ptCount val="1"/>
                <c:pt idx="0">
                  <c:v>Fatalities</c:v>
                </c:pt>
              </c:strCache>
            </c:strRef>
          </c:tx>
          <c:spPr>
            <a:solidFill>
              <a:srgbClr val="29434E"/>
            </a:solidFill>
            <a:ln>
              <a:noFill/>
            </a:ln>
            <a:effectLst/>
            <a:sp3d/>
          </c:spPr>
          <c:invertIfNegative val="0"/>
          <c:dLbls>
            <c:numFmt formatCode="#,##0" sourceLinked="0"/>
            <c:spPr>
              <a:noFill/>
              <a:ln>
                <a:noFill/>
              </a:ln>
              <a:effectLst/>
            </c:spPr>
            <c:txPr>
              <a:bodyPr rot="0" spcFirstLastPara="1" vertOverflow="clip" horzOverflow="clip" vert="horz" wrap="square" lIns="0" tIns="0" rIns="0" bIns="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'Figure 1'!$B$6</c:f>
              <c:strCache>
                <c:ptCount val="1"/>
                <c:pt idx="0">
                  <c:v>Item</c:v>
                </c:pt>
              </c:strCache>
            </c:strRef>
          </c:cat>
          <c:val>
            <c:numRef>
              <c:f>'Figure 1'!$E$6</c:f>
              <c:numCache>
                <c:formatCode>General</c:formatCode>
                <c:ptCount val="1"/>
                <c:pt idx="0">
                  <c:v>32000</c:v>
                </c:pt>
              </c:numCache>
            </c:numRef>
          </c:val>
          <c:extLst>
            <c:ext xmlns:c16="http://schemas.microsoft.com/office/drawing/2014/chart" uri="{C3380CC4-5D6E-409C-BE32-E72D297353CC}">
              <c16:uniqueId val="{00000002-106F-4CAF-B1A2-4BAFBFF5558A}"/>
            </c:ext>
          </c:extLst>
        </c:ser>
        <c:dLbls>
          <c:showLegendKey val="0"/>
          <c:showVal val="1"/>
          <c:showCatName val="0"/>
          <c:showSerName val="0"/>
          <c:showPercent val="0"/>
          <c:showBubbleSize val="0"/>
        </c:dLbls>
        <c:gapWidth val="0"/>
        <c:gapDepth val="0"/>
        <c:shape val="pyramid"/>
        <c:axId val="254258520"/>
        <c:axId val="254261144"/>
        <c:axId val="0"/>
      </c:bar3DChart>
      <c:catAx>
        <c:axId val="254258520"/>
        <c:scaling>
          <c:orientation val="minMax"/>
        </c:scaling>
        <c:delete val="1"/>
        <c:axPos val="b"/>
        <c:numFmt formatCode="General" sourceLinked="1"/>
        <c:majorTickMark val="none"/>
        <c:minorTickMark val="none"/>
        <c:tickLblPos val="nextTo"/>
        <c:crossAx val="254261144"/>
        <c:crosses val="autoZero"/>
        <c:auto val="1"/>
        <c:lblAlgn val="ctr"/>
        <c:lblOffset val="100"/>
        <c:noMultiLvlLbl val="0"/>
      </c:catAx>
      <c:valAx>
        <c:axId val="254261144"/>
        <c:scaling>
          <c:orientation val="minMax"/>
        </c:scaling>
        <c:delete val="1"/>
        <c:axPos val="l"/>
        <c:numFmt formatCode="General" sourceLinked="1"/>
        <c:majorTickMark val="none"/>
        <c:minorTickMark val="none"/>
        <c:tickLblPos val="nextTo"/>
        <c:crossAx val="254258520"/>
        <c:crosses val="autoZero"/>
        <c:crossBetween val="between"/>
      </c:valAx>
      <c:spPr>
        <a:noFill/>
        <a:ln>
          <a:noFill/>
        </a:ln>
        <a:effectLst/>
      </c:spPr>
    </c:plotArea>
    <c:legend>
      <c:legendPos val="r"/>
      <c:layout>
        <c:manualLayout>
          <c:xMode val="edge"/>
          <c:yMode val="edge"/>
          <c:x val="0.70887565325537416"/>
          <c:y val="0.317168028343567"/>
          <c:w val="0.27059836993574721"/>
          <c:h val="0.365663943312865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00B050"/>
      </a:solidFill>
      <a:round/>
    </a:ln>
    <a:effectLst/>
  </c:spPr>
  <c:txPr>
    <a:bodyPr/>
    <a:lstStyle/>
    <a:p>
      <a:pPr>
        <a:defRPr sz="900" b="1">
          <a:latin typeface="Arial Narrow" panose="020B0606020202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552835100039"/>
          <c:y val="9.0595420830275983E-2"/>
          <c:w val="0.83211573226946667"/>
          <c:h val="0.72088764946048411"/>
        </c:manualLayout>
      </c:layout>
      <c:scatterChart>
        <c:scatterStyle val="lineMarker"/>
        <c:varyColors val="0"/>
        <c:ser>
          <c:idx val="0"/>
          <c:order val="0"/>
          <c:tx>
            <c:v>rates</c:v>
          </c:tx>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2'!$A$3:$A$14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'Figure 2'!$C$3:$C$15</c:f>
              <c:numCache>
                <c:formatCode>General</c:formatCode>
                <c:ptCount val="13"/>
              </c:numCache>
            </c:numRef>
          </c:yVal>
          <c:smooth val="0"/>
          <c:extLst>
            <c:ext xmlns:c16="http://schemas.microsoft.com/office/drawing/2014/chart" uri="{C3380CC4-5D6E-409C-BE32-E72D297353CC}">
              <c16:uniqueId val="{00000000-72CF-4867-9205-59D6C03D1C71}"/>
            </c:ext>
          </c:extLst>
        </c:ser>
        <c:ser>
          <c:idx val="1"/>
          <c:order val="1"/>
          <c:tx>
            <c:v>years</c:v>
          </c:tx>
          <c:spPr>
            <a:ln w="19050" cap="rnd">
              <a:noFill/>
              <a:round/>
            </a:ln>
            <a:effectLst/>
          </c:spPr>
          <c:marker>
            <c:symbol val="none"/>
          </c:marker>
          <c:dLbls>
            <c:dLbl>
              <c:idx val="0"/>
              <c:tx>
                <c:rich>
                  <a:bodyPr/>
                  <a:lstStyle/>
                  <a:p>
                    <a:fld id="{0C1FF385-1401-4DE3-A42F-FA9082E6833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2CF-4867-9205-59D6C03D1C71}"/>
                </c:ext>
              </c:extLst>
            </c:dLbl>
            <c:dLbl>
              <c:idx val="1"/>
              <c:tx>
                <c:rich>
                  <a:bodyPr/>
                  <a:lstStyle/>
                  <a:p>
                    <a:fld id="{D185EE28-D7FC-4294-909A-E69CFAF99FD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2CF-4867-9205-59D6C03D1C71}"/>
                </c:ext>
              </c:extLst>
            </c:dLbl>
            <c:dLbl>
              <c:idx val="2"/>
              <c:tx>
                <c:rich>
                  <a:bodyPr/>
                  <a:lstStyle/>
                  <a:p>
                    <a:fld id="{BD621556-3775-4CD7-93CA-75BE8BA61D2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2CF-4867-9205-59D6C03D1C71}"/>
                </c:ext>
              </c:extLst>
            </c:dLbl>
            <c:dLbl>
              <c:idx val="3"/>
              <c:tx>
                <c:rich>
                  <a:bodyPr/>
                  <a:lstStyle/>
                  <a:p>
                    <a:fld id="{856E6087-1B24-402A-A082-4C1632DE217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2CF-4867-9205-59D6C03D1C71}"/>
                </c:ext>
              </c:extLst>
            </c:dLbl>
            <c:dLbl>
              <c:idx val="4"/>
              <c:tx>
                <c:rich>
                  <a:bodyPr/>
                  <a:lstStyle/>
                  <a:p>
                    <a:fld id="{5916C16E-DCC0-47FA-93CE-6D6FB65D894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2CF-4867-9205-59D6C03D1C71}"/>
                </c:ext>
              </c:extLst>
            </c:dLbl>
            <c:dLbl>
              <c:idx val="5"/>
              <c:tx>
                <c:rich>
                  <a:bodyPr/>
                  <a:lstStyle/>
                  <a:p>
                    <a:fld id="{1C5F646C-43F5-487F-AB98-FB8332EE94B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2CF-4867-9205-59D6C03D1C71}"/>
                </c:ext>
              </c:extLst>
            </c:dLbl>
            <c:dLbl>
              <c:idx val="6"/>
              <c:tx>
                <c:rich>
                  <a:bodyPr/>
                  <a:lstStyle/>
                  <a:p>
                    <a:fld id="{8CFD43CB-0565-4A0B-BDEB-0C55DDA368AA}"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2CF-4867-9205-59D6C03D1C71}"/>
                </c:ext>
              </c:extLst>
            </c:dLbl>
            <c:dLbl>
              <c:idx val="7"/>
              <c:tx>
                <c:rich>
                  <a:bodyPr/>
                  <a:lstStyle/>
                  <a:p>
                    <a:fld id="{99C79171-5CB3-4899-AD1A-DF1343F5B4F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2CF-4867-9205-59D6C03D1C71}"/>
                </c:ext>
              </c:extLst>
            </c:dLbl>
            <c:dLbl>
              <c:idx val="8"/>
              <c:tx>
                <c:rich>
                  <a:bodyPr/>
                  <a:lstStyle/>
                  <a:p>
                    <a:fld id="{2903716D-DC75-463D-8CCB-BD9557D6F2D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2CF-4867-9205-59D6C03D1C71}"/>
                </c:ext>
              </c:extLst>
            </c:dLbl>
            <c:dLbl>
              <c:idx val="9"/>
              <c:tx>
                <c:rich>
                  <a:bodyPr/>
                  <a:lstStyle/>
                  <a:p>
                    <a:fld id="{4FADFF01-B847-4DCA-A727-FB2D5210E4FA}"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2CF-4867-9205-59D6C03D1C71}"/>
                </c:ext>
              </c:extLst>
            </c:dLbl>
            <c:dLbl>
              <c:idx val="10"/>
              <c:tx>
                <c:rich>
                  <a:bodyPr/>
                  <a:lstStyle/>
                  <a:p>
                    <a:fld id="{14365D91-04EC-4236-B5F0-CBF1C354B0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2CF-4867-9205-59D6C03D1C71}"/>
                </c:ext>
              </c:extLst>
            </c:dLbl>
            <c:dLbl>
              <c:idx val="11"/>
              <c:tx>
                <c:rich>
                  <a:bodyPr/>
                  <a:lstStyle/>
                  <a:p>
                    <a:fld id="{5EBD9575-9A2F-48BD-8C42-1482DA0194D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2CF-4867-9205-59D6C03D1C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2'!$A$3:$A$14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'Figure 2'!$D$3:$D$14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'Figure 2'!$B$3:$B$14</c15:f>
                <c15:dlblRange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15:dlblRangeCache>
              </c15:datalabelsRange>
            </c:ext>
            <c:ext xmlns:c16="http://schemas.microsoft.com/office/drawing/2014/chart" uri="{C3380CC4-5D6E-409C-BE32-E72D297353CC}">
              <c16:uniqueId val="{0000000D-72CF-4867-9205-59D6C03D1C71}"/>
            </c:ext>
          </c:extLst>
        </c:ser>
        <c:dLbls>
          <c:dLblPos val="t"/>
          <c:showLegendKey val="0"/>
          <c:showVal val="1"/>
          <c:showCatName val="0"/>
          <c:showSerName val="0"/>
          <c:showPercent val="0"/>
          <c:showBubbleSize val="0"/>
        </c:dLbls>
        <c:axId val="630163504"/>
        <c:axId val="725482240"/>
      </c:scatterChart>
      <c:valAx>
        <c:axId val="630163504"/>
        <c:scaling>
          <c:orientation val="minMax"/>
          <c:min val="0"/>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50173036479162669"/>
              <c:y val="0.902275049906444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out"/>
        <c:minorTickMark val="none"/>
        <c:tickLblPos val="nextTo"/>
        <c:crossAx val="725482240"/>
        <c:crosses val="autoZero"/>
        <c:crossBetween val="midCat"/>
        <c:majorUnit val="1"/>
      </c:valAx>
      <c:valAx>
        <c:axId val="725482240"/>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Age-Adjusted Fatality Rate per 100,000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163504"/>
        <c:crosses val="autoZero"/>
        <c:crossBetween val="midCat"/>
        <c:majorUnit val="100"/>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hospitalization rates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6'!$A$2:$A$8</c:f>
              <c:strCache>
                <c:ptCount val="7"/>
                <c:pt idx="0">
                  <c:v>White-Not Hispanic</c:v>
                </c:pt>
                <c:pt idx="1">
                  <c:v>Hispanic</c:v>
                </c:pt>
                <c:pt idx="2">
                  <c:v>Black-Not Hispanic</c:v>
                </c:pt>
                <c:pt idx="3">
                  <c:v>Asian</c:v>
                </c:pt>
                <c:pt idx="4">
                  <c:v>American Indian/Alaska Native</c:v>
                </c:pt>
                <c:pt idx="5">
                  <c:v>Other</c:v>
                </c:pt>
                <c:pt idx="6">
                  <c:v>Other</c:v>
                </c:pt>
              </c:strCache>
            </c:strRef>
          </c:cat>
          <c:val>
            <c:numRef>
              <c:f>'Figure 6'!$D$2:$D$8</c:f>
              <c:numCache>
                <c:formatCode>#,##0.0</c:formatCode>
                <c:ptCount val="7"/>
              </c:numCache>
            </c:numRef>
          </c:val>
          <c:extLst>
            <c:ext xmlns:c16="http://schemas.microsoft.com/office/drawing/2014/chart" uri="{C3380CC4-5D6E-409C-BE32-E72D297353CC}">
              <c16:uniqueId val="{00000000-0A41-4865-B897-6A019DAFEB20}"/>
            </c:ext>
          </c:extLst>
        </c:ser>
        <c:dLbls>
          <c:dLblPos val="outEnd"/>
          <c:showLegendKey val="0"/>
          <c:showVal val="1"/>
          <c:showCatName val="0"/>
          <c:showSerName val="0"/>
          <c:showPercent val="0"/>
          <c:showBubbleSize val="0"/>
        </c:dLbls>
        <c:gapWidth val="219"/>
        <c:overlap val="-27"/>
        <c:axId val="877763056"/>
        <c:axId val="883040368"/>
      </c:barChart>
      <c:catAx>
        <c:axId val="8777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040368"/>
        <c:crosses val="autoZero"/>
        <c:auto val="1"/>
        <c:lblAlgn val="ctr"/>
        <c:lblOffset val="100"/>
        <c:noMultiLvlLbl val="0"/>
      </c:catAx>
      <c:valAx>
        <c:axId val="883040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763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MVT Hosptializations by Sex &lt;Data</a:t>
            </a:r>
            <a:r>
              <a:rPr lang="en-US" baseline="0"/>
              <a:t> Period&gt;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877361194873441E-2"/>
          <c:y val="0.24721879384437193"/>
          <c:w val="0.9001723287068335"/>
          <c:h val="0.59115019714344896"/>
        </c:manualLayout>
      </c:layout>
      <c:lineChart>
        <c:grouping val="standard"/>
        <c:varyColors val="0"/>
        <c:ser>
          <c:idx val="0"/>
          <c:order val="0"/>
          <c:tx>
            <c:v>total hospitalizations</c:v>
          </c:tx>
          <c:spPr>
            <a:ln w="28575" cap="rnd">
              <a:solidFill>
                <a:schemeClr val="accent1"/>
              </a:solidFill>
              <a:round/>
            </a:ln>
            <a:effectLst/>
          </c:spPr>
          <c:marker>
            <c:symbol val="none"/>
          </c:marker>
          <c:cat>
            <c:numRef>
              <c:f>'Figure 4'!$A$31:$A$35</c:f>
              <c:numCache>
                <c:formatCode>General</c:formatCode>
                <c:ptCount val="5"/>
                <c:pt idx="0">
                  <c:v>2016</c:v>
                </c:pt>
                <c:pt idx="1">
                  <c:v>2017</c:v>
                </c:pt>
                <c:pt idx="2">
                  <c:v>2018</c:v>
                </c:pt>
                <c:pt idx="3">
                  <c:v>2019</c:v>
                </c:pt>
                <c:pt idx="4">
                  <c:v>2020</c:v>
                </c:pt>
              </c:numCache>
            </c:numRef>
          </c:cat>
          <c:val>
            <c:numRef>
              <c:f>'Figure 4'!$B$31:$B$35</c:f>
              <c:numCache>
                <c:formatCode>#,##0.0</c:formatCode>
                <c:ptCount val="5"/>
              </c:numCache>
            </c:numRef>
          </c:val>
          <c:smooth val="0"/>
          <c:extLst>
            <c:ext xmlns:c16="http://schemas.microsoft.com/office/drawing/2014/chart" uri="{C3380CC4-5D6E-409C-BE32-E72D297353CC}">
              <c16:uniqueId val="{00000000-6275-49B5-B723-533FB5AFB3EE}"/>
            </c:ext>
          </c:extLst>
        </c:ser>
        <c:ser>
          <c:idx val="1"/>
          <c:order val="1"/>
          <c:tx>
            <c:v>male hospitalizations</c:v>
          </c:tx>
          <c:spPr>
            <a:ln w="28575" cap="rnd">
              <a:solidFill>
                <a:schemeClr val="accent2"/>
              </a:solidFill>
              <a:round/>
            </a:ln>
            <a:effectLst/>
          </c:spPr>
          <c:marker>
            <c:symbol val="none"/>
          </c:marker>
          <c:cat>
            <c:numRef>
              <c:f>'Figure 4'!$A$31:$A$35</c:f>
              <c:numCache>
                <c:formatCode>General</c:formatCode>
                <c:ptCount val="5"/>
                <c:pt idx="0">
                  <c:v>2016</c:v>
                </c:pt>
                <c:pt idx="1">
                  <c:v>2017</c:v>
                </c:pt>
                <c:pt idx="2">
                  <c:v>2018</c:v>
                </c:pt>
                <c:pt idx="3">
                  <c:v>2019</c:v>
                </c:pt>
                <c:pt idx="4">
                  <c:v>2020</c:v>
                </c:pt>
              </c:numCache>
            </c:numRef>
          </c:cat>
          <c:val>
            <c:numRef>
              <c:f>'Figure 4'!$C$31:$C$35</c:f>
              <c:numCache>
                <c:formatCode>#,##0.0</c:formatCode>
                <c:ptCount val="5"/>
              </c:numCache>
            </c:numRef>
          </c:val>
          <c:smooth val="0"/>
          <c:extLst>
            <c:ext xmlns:c16="http://schemas.microsoft.com/office/drawing/2014/chart" uri="{C3380CC4-5D6E-409C-BE32-E72D297353CC}">
              <c16:uniqueId val="{00000001-6275-49B5-B723-533FB5AFB3EE}"/>
            </c:ext>
          </c:extLst>
        </c:ser>
        <c:ser>
          <c:idx val="2"/>
          <c:order val="2"/>
          <c:tx>
            <c:v>female hospitalizations</c:v>
          </c:tx>
          <c:spPr>
            <a:ln w="28575" cap="rnd">
              <a:solidFill>
                <a:schemeClr val="accent3"/>
              </a:solidFill>
              <a:round/>
            </a:ln>
            <a:effectLst/>
          </c:spPr>
          <c:marker>
            <c:symbol val="none"/>
          </c:marker>
          <c:cat>
            <c:numRef>
              <c:f>'Figure 4'!$A$31:$A$35</c:f>
              <c:numCache>
                <c:formatCode>General</c:formatCode>
                <c:ptCount val="5"/>
                <c:pt idx="0">
                  <c:v>2016</c:v>
                </c:pt>
                <c:pt idx="1">
                  <c:v>2017</c:v>
                </c:pt>
                <c:pt idx="2">
                  <c:v>2018</c:v>
                </c:pt>
                <c:pt idx="3">
                  <c:v>2019</c:v>
                </c:pt>
                <c:pt idx="4">
                  <c:v>2020</c:v>
                </c:pt>
              </c:numCache>
            </c:numRef>
          </c:cat>
          <c:val>
            <c:numRef>
              <c:f>'Figure 4'!$D$31:$D$35</c:f>
              <c:numCache>
                <c:formatCode>#,##0.0</c:formatCode>
                <c:ptCount val="5"/>
              </c:numCache>
            </c:numRef>
          </c:val>
          <c:smooth val="0"/>
          <c:extLst>
            <c:ext xmlns:c16="http://schemas.microsoft.com/office/drawing/2014/chart" uri="{C3380CC4-5D6E-409C-BE32-E72D297353CC}">
              <c16:uniqueId val="{00000002-6275-49B5-B723-533FB5AFB3EE}"/>
            </c:ext>
          </c:extLst>
        </c:ser>
        <c:dLbls>
          <c:showLegendKey val="0"/>
          <c:showVal val="0"/>
          <c:showCatName val="0"/>
          <c:showSerName val="0"/>
          <c:showPercent val="0"/>
          <c:showBubbleSize val="0"/>
        </c:dLbls>
        <c:smooth val="0"/>
        <c:axId val="1081706879"/>
        <c:axId val="1135647631"/>
      </c:lineChart>
      <c:catAx>
        <c:axId val="10817068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50614109318171363"/>
              <c:y val="0.9125777715161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47631"/>
        <c:crosses val="autoZero"/>
        <c:auto val="1"/>
        <c:lblAlgn val="ctr"/>
        <c:lblOffset val="100"/>
        <c:noMultiLvlLbl val="0"/>
      </c:catAx>
      <c:valAx>
        <c:axId val="11356476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layout>
            <c:manualLayout>
              <c:xMode val="edge"/>
              <c:yMode val="edge"/>
              <c:x val="2.0138197721159431E-2"/>
              <c:y val="0.476364899044078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70687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087673"/>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MVT</a:t>
            </a:r>
            <a:r>
              <a:rPr lang="en-US" baseline="0"/>
              <a:t> Deaths by Sex &lt;Data Period&gt;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967002839059999E-2"/>
          <c:y val="0.27434667478024405"/>
          <c:w val="0.88282578820977986"/>
          <c:h val="0.50840201233193916"/>
        </c:manualLayout>
      </c:layout>
      <c:lineChart>
        <c:grouping val="standard"/>
        <c:varyColors val="0"/>
        <c:ser>
          <c:idx val="0"/>
          <c:order val="0"/>
          <c:tx>
            <c:v>total deaths</c:v>
          </c:tx>
          <c:spPr>
            <a:ln w="28575" cap="rnd">
              <a:solidFill>
                <a:schemeClr val="accent1"/>
              </a:solidFill>
              <a:round/>
            </a:ln>
            <a:effectLst/>
          </c:spPr>
          <c:marker>
            <c:symbol val="none"/>
          </c:marker>
          <c:cat>
            <c:numRef>
              <c:f>'Figure 4'!$A$8:$A$28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4'!$B$8:$B$28</c:f>
              <c:numCache>
                <c:formatCode>#,##0.0</c:formatCode>
                <c:ptCount val="21"/>
              </c:numCache>
            </c:numRef>
          </c:val>
          <c:smooth val="0"/>
          <c:extLst>
            <c:ext xmlns:c16="http://schemas.microsoft.com/office/drawing/2014/chart" uri="{C3380CC4-5D6E-409C-BE32-E72D297353CC}">
              <c16:uniqueId val="{00000000-4D2E-4CAC-8ED2-9E8D88A75285}"/>
            </c:ext>
          </c:extLst>
        </c:ser>
        <c:ser>
          <c:idx val="1"/>
          <c:order val="1"/>
          <c:tx>
            <c:v>male deaths</c:v>
          </c:tx>
          <c:spPr>
            <a:ln w="28575" cap="rnd">
              <a:solidFill>
                <a:schemeClr val="accent2"/>
              </a:solidFill>
              <a:round/>
            </a:ln>
            <a:effectLst/>
          </c:spPr>
          <c:marker>
            <c:symbol val="none"/>
          </c:marker>
          <c:cat>
            <c:numRef>
              <c:f>'Figure 4'!$A$8:$A$28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4'!$C$8:$C$28</c:f>
              <c:numCache>
                <c:formatCode>#,##0.0</c:formatCode>
                <c:ptCount val="21"/>
              </c:numCache>
            </c:numRef>
          </c:val>
          <c:smooth val="0"/>
          <c:extLst>
            <c:ext xmlns:c16="http://schemas.microsoft.com/office/drawing/2014/chart" uri="{C3380CC4-5D6E-409C-BE32-E72D297353CC}">
              <c16:uniqueId val="{00000001-4D2E-4CAC-8ED2-9E8D88A75285}"/>
            </c:ext>
          </c:extLst>
        </c:ser>
        <c:ser>
          <c:idx val="2"/>
          <c:order val="2"/>
          <c:tx>
            <c:v>female deaths</c:v>
          </c:tx>
          <c:spPr>
            <a:ln w="28575" cap="rnd">
              <a:solidFill>
                <a:schemeClr val="accent3"/>
              </a:solidFill>
              <a:round/>
            </a:ln>
            <a:effectLst/>
          </c:spPr>
          <c:marker>
            <c:symbol val="none"/>
          </c:marker>
          <c:cat>
            <c:numRef>
              <c:f>'Figure 4'!$A$8:$A$28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4'!$D$8:$D$28</c:f>
              <c:numCache>
                <c:formatCode>#,##0.0</c:formatCode>
                <c:ptCount val="21"/>
              </c:numCache>
            </c:numRef>
          </c:val>
          <c:smooth val="0"/>
          <c:extLst>
            <c:ext xmlns:c16="http://schemas.microsoft.com/office/drawing/2014/chart" uri="{C3380CC4-5D6E-409C-BE32-E72D297353CC}">
              <c16:uniqueId val="{00000002-4D2E-4CAC-8ED2-9E8D88A75285}"/>
            </c:ext>
          </c:extLst>
        </c:ser>
        <c:dLbls>
          <c:showLegendKey val="0"/>
          <c:showVal val="0"/>
          <c:showCatName val="0"/>
          <c:showSerName val="0"/>
          <c:showPercent val="0"/>
          <c:showBubbleSize val="0"/>
        </c:dLbls>
        <c:smooth val="0"/>
        <c:axId val="1081457135"/>
        <c:axId val="1135638479"/>
      </c:lineChart>
      <c:dateAx>
        <c:axId val="10814571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49572069659413948"/>
              <c:y val="0.908688044928357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38479"/>
        <c:crosses val="autoZero"/>
        <c:auto val="0"/>
        <c:lblOffset val="100"/>
        <c:baseTimeUnit val="days"/>
        <c:majorUnit val="1"/>
      </c:dateAx>
      <c:valAx>
        <c:axId val="1135638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457135"/>
        <c:crosses val="autoZero"/>
        <c:crossBetween val="between"/>
      </c:valAx>
      <c:spPr>
        <a:noFill/>
        <a:ln>
          <a:noFill/>
        </a:ln>
        <a:effectLst/>
      </c:spPr>
    </c:plotArea>
    <c:legend>
      <c:legendPos val="r"/>
      <c:layout>
        <c:manualLayout>
          <c:xMode val="edge"/>
          <c:yMode val="edge"/>
          <c:x val="0.38590840801626847"/>
          <c:y val="0.14722686670935081"/>
          <c:w val="0.56911804935226584"/>
          <c:h val="0.10329826690628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87673"/>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MVT Emergency</a:t>
            </a:r>
            <a:r>
              <a:rPr lang="en-US" baseline="0"/>
              <a:t> Department Visits by Sex </a:t>
            </a:r>
          </a:p>
          <a:p>
            <a:pPr>
              <a:defRPr/>
            </a:pPr>
            <a:r>
              <a:rPr lang="en-US" baseline="0"/>
              <a:t>&lt;Data Period&gt;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82267087075669E-2"/>
          <c:y val="0.30463660271352577"/>
          <c:w val="0.88818849151690948"/>
          <c:h val="0.54827366365827901"/>
        </c:manualLayout>
      </c:layout>
      <c:lineChart>
        <c:grouping val="standard"/>
        <c:varyColors val="0"/>
        <c:ser>
          <c:idx val="0"/>
          <c:order val="0"/>
          <c:tx>
            <c:v>total ED visits</c:v>
          </c:tx>
          <c:spPr>
            <a:ln w="28575" cap="rnd">
              <a:solidFill>
                <a:schemeClr val="accent1"/>
              </a:solidFill>
              <a:round/>
            </a:ln>
            <a:effectLst/>
          </c:spPr>
          <c:marker>
            <c:symbol val="none"/>
          </c:marker>
          <c:cat>
            <c:numRef>
              <c:f>'Figure 4'!$A$38:$A$42</c:f>
              <c:numCache>
                <c:formatCode>General</c:formatCode>
                <c:ptCount val="5"/>
                <c:pt idx="0">
                  <c:v>2016</c:v>
                </c:pt>
                <c:pt idx="1">
                  <c:v>2017</c:v>
                </c:pt>
                <c:pt idx="2">
                  <c:v>2018</c:v>
                </c:pt>
                <c:pt idx="3">
                  <c:v>2019</c:v>
                </c:pt>
                <c:pt idx="4">
                  <c:v>2020</c:v>
                </c:pt>
              </c:numCache>
            </c:numRef>
          </c:cat>
          <c:val>
            <c:numRef>
              <c:f>'Figure 4'!$B$38:$B$42</c:f>
              <c:numCache>
                <c:formatCode>#,##0.0</c:formatCode>
                <c:ptCount val="5"/>
              </c:numCache>
            </c:numRef>
          </c:val>
          <c:smooth val="0"/>
          <c:extLst>
            <c:ext xmlns:c16="http://schemas.microsoft.com/office/drawing/2014/chart" uri="{C3380CC4-5D6E-409C-BE32-E72D297353CC}">
              <c16:uniqueId val="{00000000-6E6F-45C3-9F24-5E2A279D273B}"/>
            </c:ext>
          </c:extLst>
        </c:ser>
        <c:ser>
          <c:idx val="1"/>
          <c:order val="1"/>
          <c:tx>
            <c:v>male ED visits</c:v>
          </c:tx>
          <c:spPr>
            <a:ln w="28575" cap="rnd">
              <a:solidFill>
                <a:schemeClr val="accent2"/>
              </a:solidFill>
              <a:round/>
            </a:ln>
            <a:effectLst/>
          </c:spPr>
          <c:marker>
            <c:symbol val="none"/>
          </c:marker>
          <c:cat>
            <c:numRef>
              <c:f>'Figure 4'!$A$38:$A$42</c:f>
              <c:numCache>
                <c:formatCode>General</c:formatCode>
                <c:ptCount val="5"/>
                <c:pt idx="0">
                  <c:v>2016</c:v>
                </c:pt>
                <c:pt idx="1">
                  <c:v>2017</c:v>
                </c:pt>
                <c:pt idx="2">
                  <c:v>2018</c:v>
                </c:pt>
                <c:pt idx="3">
                  <c:v>2019</c:v>
                </c:pt>
                <c:pt idx="4">
                  <c:v>2020</c:v>
                </c:pt>
              </c:numCache>
            </c:numRef>
          </c:cat>
          <c:val>
            <c:numRef>
              <c:f>'Figure 4'!$C$38:$C$42</c:f>
              <c:numCache>
                <c:formatCode>#,##0.0</c:formatCode>
                <c:ptCount val="5"/>
              </c:numCache>
            </c:numRef>
          </c:val>
          <c:smooth val="0"/>
          <c:extLst>
            <c:ext xmlns:c16="http://schemas.microsoft.com/office/drawing/2014/chart" uri="{C3380CC4-5D6E-409C-BE32-E72D297353CC}">
              <c16:uniqueId val="{00000001-6E6F-45C3-9F24-5E2A279D273B}"/>
            </c:ext>
          </c:extLst>
        </c:ser>
        <c:ser>
          <c:idx val="2"/>
          <c:order val="2"/>
          <c:tx>
            <c:v>female ED visits</c:v>
          </c:tx>
          <c:spPr>
            <a:ln w="28575" cap="rnd">
              <a:solidFill>
                <a:schemeClr val="accent3"/>
              </a:solidFill>
              <a:round/>
            </a:ln>
            <a:effectLst/>
          </c:spPr>
          <c:marker>
            <c:symbol val="none"/>
          </c:marker>
          <c:cat>
            <c:numRef>
              <c:f>'Figure 4'!$A$38:$A$42</c:f>
              <c:numCache>
                <c:formatCode>General</c:formatCode>
                <c:ptCount val="5"/>
                <c:pt idx="0">
                  <c:v>2016</c:v>
                </c:pt>
                <c:pt idx="1">
                  <c:v>2017</c:v>
                </c:pt>
                <c:pt idx="2">
                  <c:v>2018</c:v>
                </c:pt>
                <c:pt idx="3">
                  <c:v>2019</c:v>
                </c:pt>
                <c:pt idx="4">
                  <c:v>2020</c:v>
                </c:pt>
              </c:numCache>
            </c:numRef>
          </c:cat>
          <c:val>
            <c:numRef>
              <c:f>'Figure 4'!$D$38:$D$42</c:f>
              <c:numCache>
                <c:formatCode>#,##0.0</c:formatCode>
                <c:ptCount val="5"/>
              </c:numCache>
            </c:numRef>
          </c:val>
          <c:smooth val="0"/>
          <c:extLst>
            <c:ext xmlns:c16="http://schemas.microsoft.com/office/drawing/2014/chart" uri="{C3380CC4-5D6E-409C-BE32-E72D297353CC}">
              <c16:uniqueId val="{00000002-6E6F-45C3-9F24-5E2A279D273B}"/>
            </c:ext>
          </c:extLst>
        </c:ser>
        <c:dLbls>
          <c:showLegendKey val="0"/>
          <c:showVal val="0"/>
          <c:showCatName val="0"/>
          <c:showSerName val="0"/>
          <c:showPercent val="0"/>
          <c:showBubbleSize val="0"/>
        </c:dLbls>
        <c:smooth val="0"/>
        <c:axId val="1278307279"/>
        <c:axId val="1135654703"/>
      </c:lineChart>
      <c:catAx>
        <c:axId val="12783072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50594562600372361"/>
              <c:y val="0.908259119797581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54703"/>
        <c:crosses val="autoZero"/>
        <c:auto val="1"/>
        <c:lblAlgn val="ctr"/>
        <c:lblOffset val="100"/>
        <c:noMultiLvlLbl val="0"/>
      </c:catAx>
      <c:valAx>
        <c:axId val="1135654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830727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087673"/>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75337586058182E-2"/>
          <c:y val="0.13201840585822283"/>
          <c:w val="0.88266907261592298"/>
          <c:h val="0.69491659205620704"/>
        </c:manualLayout>
      </c:layout>
      <c:barChart>
        <c:barDir val="col"/>
        <c:grouping val="stacked"/>
        <c:varyColors val="0"/>
        <c:ser>
          <c:idx val="0"/>
          <c:order val="0"/>
          <c:tx>
            <c:v>ED</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3'!$B$26:$F$26</c:f>
              <c:strCache>
                <c:ptCount val="5"/>
                <c:pt idx="0">
                  <c:v>Occupant / Unspecified</c:v>
                </c:pt>
                <c:pt idx="1">
                  <c:v>Motorcyclist</c:v>
                </c:pt>
                <c:pt idx="2">
                  <c:v>Pedestrian</c:v>
                </c:pt>
                <c:pt idx="3">
                  <c:v>Pedal cyclist</c:v>
                </c:pt>
                <c:pt idx="4">
                  <c:v>Other</c:v>
                </c:pt>
              </c:strCache>
            </c:strRef>
          </c:cat>
          <c:val>
            <c:numRef>
              <c:f>'Figure 3'!$B$27:$F$27</c:f>
              <c:numCache>
                <c:formatCode>0.0</c:formatCode>
                <c:ptCount val="5"/>
                <c:pt idx="0">
                  <c:v>10.204081632653061</c:v>
                </c:pt>
                <c:pt idx="1">
                  <c:v>30.612244897959183</c:v>
                </c:pt>
                <c:pt idx="2">
                  <c:v>26.530612244897959</c:v>
                </c:pt>
                <c:pt idx="3">
                  <c:v>14.285714285714285</c:v>
                </c:pt>
                <c:pt idx="4">
                  <c:v>18.367346938775512</c:v>
                </c:pt>
              </c:numCache>
            </c:numRef>
          </c:val>
          <c:extLst>
            <c:ext xmlns:c16="http://schemas.microsoft.com/office/drawing/2014/chart" uri="{C3380CC4-5D6E-409C-BE32-E72D297353CC}">
              <c16:uniqueId val="{00000000-803C-4D16-B1FE-B3E4ED661265}"/>
            </c:ext>
          </c:extLst>
        </c:ser>
        <c:ser>
          <c:idx val="1"/>
          <c:order val="1"/>
          <c:tx>
            <c:v>Hospitalizations</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3'!$B$26:$F$26</c:f>
              <c:strCache>
                <c:ptCount val="5"/>
                <c:pt idx="0">
                  <c:v>Occupant / Unspecified</c:v>
                </c:pt>
                <c:pt idx="1">
                  <c:v>Motorcyclist</c:v>
                </c:pt>
                <c:pt idx="2">
                  <c:v>Pedestrian</c:v>
                </c:pt>
                <c:pt idx="3">
                  <c:v>Pedal cyclist</c:v>
                </c:pt>
                <c:pt idx="4">
                  <c:v>Other</c:v>
                </c:pt>
              </c:strCache>
            </c:strRef>
          </c:cat>
          <c:val>
            <c:numRef>
              <c:f>'Figure 3'!$B$28:$F$28</c:f>
              <c:numCache>
                <c:formatCode>0.0</c:formatCode>
                <c:ptCount val="5"/>
                <c:pt idx="0">
                  <c:v>12.5</c:v>
                </c:pt>
                <c:pt idx="1">
                  <c:v>18.75</c:v>
                </c:pt>
                <c:pt idx="2">
                  <c:v>29.166666666666668</c:v>
                </c:pt>
                <c:pt idx="3">
                  <c:v>12.5</c:v>
                </c:pt>
                <c:pt idx="4">
                  <c:v>27.083333333333332</c:v>
                </c:pt>
              </c:numCache>
            </c:numRef>
          </c:val>
          <c:extLst>
            <c:ext xmlns:c16="http://schemas.microsoft.com/office/drawing/2014/chart" uri="{C3380CC4-5D6E-409C-BE32-E72D297353CC}">
              <c16:uniqueId val="{00000001-803C-4D16-B1FE-B3E4ED661265}"/>
            </c:ext>
          </c:extLst>
        </c:ser>
        <c:ser>
          <c:idx val="2"/>
          <c:order val="2"/>
          <c:tx>
            <c:v>Fatalities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3'!$B$26:$F$26</c:f>
              <c:strCache>
                <c:ptCount val="5"/>
                <c:pt idx="0">
                  <c:v>Occupant / Unspecified</c:v>
                </c:pt>
                <c:pt idx="1">
                  <c:v>Motorcyclist</c:v>
                </c:pt>
                <c:pt idx="2">
                  <c:v>Pedestrian</c:v>
                </c:pt>
                <c:pt idx="3">
                  <c:v>Pedal cyclist</c:v>
                </c:pt>
                <c:pt idx="4">
                  <c:v>Other</c:v>
                </c:pt>
              </c:strCache>
            </c:strRef>
          </c:cat>
          <c:val>
            <c:numRef>
              <c:f>'Figure 3'!$B$29:$F$29</c:f>
              <c:numCache>
                <c:formatCode>0.0</c:formatCode>
                <c:ptCount val="5"/>
                <c:pt idx="0">
                  <c:v>6.0606060606060606</c:v>
                </c:pt>
                <c:pt idx="1">
                  <c:v>9.0909090909090917</c:v>
                </c:pt>
                <c:pt idx="2">
                  <c:v>36.363636363636367</c:v>
                </c:pt>
                <c:pt idx="3">
                  <c:v>15.151515151515152</c:v>
                </c:pt>
                <c:pt idx="4">
                  <c:v>33.333333333333329</c:v>
                </c:pt>
              </c:numCache>
            </c:numRef>
          </c:val>
          <c:extLst>
            <c:ext xmlns:c16="http://schemas.microsoft.com/office/drawing/2014/chart" uri="{C3380CC4-5D6E-409C-BE32-E72D297353CC}">
              <c16:uniqueId val="{00000002-803C-4D16-B1FE-B3E4ED661265}"/>
            </c:ext>
          </c:extLst>
        </c:ser>
        <c:dLbls>
          <c:showLegendKey val="0"/>
          <c:showVal val="0"/>
          <c:showCatName val="0"/>
          <c:showSerName val="0"/>
          <c:showPercent val="0"/>
          <c:showBubbleSize val="0"/>
        </c:dLbls>
        <c:gapWidth val="219"/>
        <c:overlap val="100"/>
        <c:axId val="297359311"/>
        <c:axId val="302731599"/>
      </c:barChart>
      <c:catAx>
        <c:axId val="2973593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2731599"/>
        <c:crosses val="autoZero"/>
        <c:auto val="1"/>
        <c:lblAlgn val="ctr"/>
        <c:lblOffset val="100"/>
        <c:noMultiLvlLbl val="0"/>
      </c:catAx>
      <c:valAx>
        <c:axId val="302731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359311"/>
        <c:crosses val="autoZero"/>
        <c:crossBetween val="between"/>
      </c:valAx>
      <c:spPr>
        <a:noFill/>
        <a:ln w="25400">
          <a:noFill/>
        </a:ln>
        <a:effectLst/>
      </c:spPr>
    </c:plotArea>
    <c:legend>
      <c:legendPos val="r"/>
      <c:layout>
        <c:manualLayout>
          <c:xMode val="edge"/>
          <c:yMode val="edge"/>
          <c:x val="0.5820390638256947"/>
          <c:y val="0.13324993254509901"/>
          <c:w val="0.36958024931557876"/>
          <c:h val="7.811954560661357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00B050"/>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5'!$A$4</c:f>
              <c:strCache>
                <c:ptCount val="1"/>
                <c:pt idx="0">
                  <c:v>0-14</c:v>
                </c:pt>
              </c:strCache>
            </c:strRef>
          </c:tx>
          <c:spPr>
            <a:ln w="28575" cap="rnd">
              <a:solidFill>
                <a:schemeClr val="accent1"/>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5'!$B$4:$F$4</c:f>
              <c:numCache>
                <c:formatCode>General</c:formatCode>
                <c:ptCount val="5"/>
              </c:numCache>
            </c:numRef>
          </c:val>
          <c:smooth val="0"/>
          <c:extLst>
            <c:ext xmlns:c16="http://schemas.microsoft.com/office/drawing/2014/chart" uri="{C3380CC4-5D6E-409C-BE32-E72D297353CC}">
              <c16:uniqueId val="{00000000-C5AF-4410-9414-5C0E22F7CA1A}"/>
            </c:ext>
          </c:extLst>
        </c:ser>
        <c:ser>
          <c:idx val="1"/>
          <c:order val="1"/>
          <c:tx>
            <c:strRef>
              <c:f>'Figure 5'!$A$5</c:f>
              <c:strCache>
                <c:ptCount val="1"/>
                <c:pt idx="0">
                  <c:v>15-19</c:v>
                </c:pt>
              </c:strCache>
            </c:strRef>
          </c:tx>
          <c:spPr>
            <a:ln w="28575" cap="rnd">
              <a:solidFill>
                <a:schemeClr val="accent2"/>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5'!$B$5:$F$5</c:f>
              <c:numCache>
                <c:formatCode>General</c:formatCode>
                <c:ptCount val="5"/>
              </c:numCache>
            </c:numRef>
          </c:val>
          <c:smooth val="0"/>
          <c:extLst>
            <c:ext xmlns:c16="http://schemas.microsoft.com/office/drawing/2014/chart" uri="{C3380CC4-5D6E-409C-BE32-E72D297353CC}">
              <c16:uniqueId val="{00000001-C5AF-4410-9414-5C0E22F7CA1A}"/>
            </c:ext>
          </c:extLst>
        </c:ser>
        <c:ser>
          <c:idx val="2"/>
          <c:order val="2"/>
          <c:tx>
            <c:strRef>
              <c:f>'Figure 5'!$A$6</c:f>
              <c:strCache>
                <c:ptCount val="1"/>
                <c:pt idx="0">
                  <c:v>20-24</c:v>
                </c:pt>
              </c:strCache>
            </c:strRef>
          </c:tx>
          <c:spPr>
            <a:ln w="28575" cap="rnd">
              <a:solidFill>
                <a:schemeClr val="accent3"/>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5'!$B$6:$F$6</c:f>
              <c:numCache>
                <c:formatCode>General</c:formatCode>
                <c:ptCount val="5"/>
              </c:numCache>
            </c:numRef>
          </c:val>
          <c:smooth val="0"/>
          <c:extLst>
            <c:ext xmlns:c16="http://schemas.microsoft.com/office/drawing/2014/chart" uri="{C3380CC4-5D6E-409C-BE32-E72D297353CC}">
              <c16:uniqueId val="{00000002-C5AF-4410-9414-5C0E22F7CA1A}"/>
            </c:ext>
          </c:extLst>
        </c:ser>
        <c:ser>
          <c:idx val="3"/>
          <c:order val="3"/>
          <c:tx>
            <c:strRef>
              <c:f>'Figure 5'!$A$7</c:f>
              <c:strCache>
                <c:ptCount val="1"/>
                <c:pt idx="0">
                  <c:v>25-44</c:v>
                </c:pt>
              </c:strCache>
            </c:strRef>
          </c:tx>
          <c:spPr>
            <a:ln w="28575" cap="rnd">
              <a:solidFill>
                <a:schemeClr val="accent4"/>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5'!$B$7:$F$7</c:f>
              <c:numCache>
                <c:formatCode>General</c:formatCode>
                <c:ptCount val="5"/>
              </c:numCache>
            </c:numRef>
          </c:val>
          <c:smooth val="0"/>
          <c:extLst>
            <c:ext xmlns:c16="http://schemas.microsoft.com/office/drawing/2014/chart" uri="{C3380CC4-5D6E-409C-BE32-E72D297353CC}">
              <c16:uniqueId val="{00000003-C5AF-4410-9414-5C0E22F7CA1A}"/>
            </c:ext>
          </c:extLst>
        </c:ser>
        <c:ser>
          <c:idx val="4"/>
          <c:order val="4"/>
          <c:tx>
            <c:strRef>
              <c:f>'Figure 5'!$A$8</c:f>
              <c:strCache>
                <c:ptCount val="1"/>
                <c:pt idx="0">
                  <c:v>45-64</c:v>
                </c:pt>
              </c:strCache>
            </c:strRef>
          </c:tx>
          <c:spPr>
            <a:ln w="28575" cap="rnd">
              <a:solidFill>
                <a:schemeClr val="accent5"/>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5'!$B$8</c:f>
              <c:numCache>
                <c:formatCode>General</c:formatCode>
                <c:ptCount val="1"/>
              </c:numCache>
            </c:numRef>
          </c:val>
          <c:smooth val="0"/>
          <c:extLst>
            <c:ext xmlns:c16="http://schemas.microsoft.com/office/drawing/2014/chart" uri="{C3380CC4-5D6E-409C-BE32-E72D297353CC}">
              <c16:uniqueId val="{00000004-C5AF-4410-9414-5C0E22F7CA1A}"/>
            </c:ext>
          </c:extLst>
        </c:ser>
        <c:ser>
          <c:idx val="5"/>
          <c:order val="5"/>
          <c:tx>
            <c:strRef>
              <c:f>'Figure 5'!$A$9</c:f>
              <c:strCache>
                <c:ptCount val="1"/>
                <c:pt idx="0">
                  <c:v>65+</c:v>
                </c:pt>
              </c:strCache>
            </c:strRef>
          </c:tx>
          <c:spPr>
            <a:ln w="28575" cap="rnd">
              <a:solidFill>
                <a:schemeClr val="accent6"/>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5'!$B$9:$F$9</c:f>
              <c:numCache>
                <c:formatCode>General</c:formatCode>
                <c:ptCount val="5"/>
              </c:numCache>
            </c:numRef>
          </c:val>
          <c:smooth val="0"/>
          <c:extLst>
            <c:ext xmlns:c16="http://schemas.microsoft.com/office/drawing/2014/chart" uri="{C3380CC4-5D6E-409C-BE32-E72D297353CC}">
              <c16:uniqueId val="{00000005-C5AF-4410-9414-5C0E22F7CA1A}"/>
            </c:ext>
          </c:extLst>
        </c:ser>
        <c:dLbls>
          <c:showLegendKey val="0"/>
          <c:showVal val="0"/>
          <c:showCatName val="0"/>
          <c:showSerName val="0"/>
          <c:showPercent val="0"/>
          <c:showBubbleSize val="0"/>
        </c:dLbls>
        <c:smooth val="0"/>
        <c:axId val="1312677359"/>
        <c:axId val="1338900623"/>
      </c:lineChart>
      <c:catAx>
        <c:axId val="13126773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00623"/>
        <c:crosses val="autoZero"/>
        <c:auto val="1"/>
        <c:lblAlgn val="ctr"/>
        <c:lblOffset val="100"/>
        <c:noMultiLvlLbl val="0"/>
      </c:catAx>
      <c:valAx>
        <c:axId val="1338900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6773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92D05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'Figure 1'!$C$5</c:f>
              <c:strCache>
                <c:ptCount val="1"/>
                <c:pt idx="0">
                  <c:v>ED Visits</c:v>
                </c:pt>
              </c:strCache>
            </c:strRef>
          </c:tx>
          <c:spPr>
            <a:solidFill>
              <a:srgbClr val="087673"/>
            </a:solidFill>
            <a:ln>
              <a:noFill/>
            </a:ln>
            <a:effectLst/>
            <a:sp3d/>
          </c:spPr>
          <c:invertIfNegative val="0"/>
          <c:dLbls>
            <c:numFmt formatCode="#,##0" sourceLinked="0"/>
            <c:spPr>
              <a:noFill/>
              <a:ln>
                <a:noFill/>
              </a:ln>
              <a:effectLst/>
            </c:spPr>
            <c:txPr>
              <a:bodyPr rot="0" spcFirstLastPara="1" vertOverflow="overflow" horzOverflow="overflow" vert="horz" wrap="square" lIns="0" tIns="0" rIns="0" bIns="91440" anchor="ctr" anchorCtr="1"/>
              <a:lstStyle/>
              <a:p>
                <a:pPr>
                  <a:defRPr sz="900" b="1" i="0" u="none" strike="noStrike" kern="1200" baseline="0">
                    <a:solidFill>
                      <a:schemeClr val="bg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'Figure 1'!$B$6</c:f>
              <c:strCache>
                <c:ptCount val="1"/>
                <c:pt idx="0">
                  <c:v>Item</c:v>
                </c:pt>
              </c:strCache>
            </c:strRef>
          </c:cat>
          <c:val>
            <c:numRef>
              <c:f>'Figure 1'!$C$6</c:f>
              <c:numCache>
                <c:formatCode>General</c:formatCode>
                <c:ptCount val="1"/>
                <c:pt idx="0">
                  <c:v>58000</c:v>
                </c:pt>
              </c:numCache>
            </c:numRef>
          </c:val>
          <c:extLst>
            <c:ext xmlns:c16="http://schemas.microsoft.com/office/drawing/2014/chart" uri="{C3380CC4-5D6E-409C-BE32-E72D297353CC}">
              <c16:uniqueId val="{00000000-D10E-490E-A85D-0A4719ECD318}"/>
            </c:ext>
          </c:extLst>
        </c:ser>
        <c:ser>
          <c:idx val="1"/>
          <c:order val="1"/>
          <c:tx>
            <c:strRef>
              <c:f>'Figure 1'!$D$5</c:f>
              <c:strCache>
                <c:ptCount val="1"/>
                <c:pt idx="0">
                  <c:v>Hospitalizations</c:v>
                </c:pt>
              </c:strCache>
            </c:strRef>
          </c:tx>
          <c:spPr>
            <a:solidFill>
              <a:srgbClr val="B890BB"/>
            </a:solidFill>
            <a:ln>
              <a:noFill/>
            </a:ln>
            <a:effectLst/>
            <a:sp3d/>
          </c:spPr>
          <c:invertIfNegative val="0"/>
          <c:dLbls>
            <c:numFmt formatCode="#,##0" sourceLinked="0"/>
            <c:spPr>
              <a:noFill/>
              <a:ln>
                <a:noFill/>
              </a:ln>
              <a:effectLst/>
            </c:spPr>
            <c:txPr>
              <a:bodyPr rot="0" spcFirstLastPara="1" vertOverflow="clip" horzOverflow="clip" vert="horz" wrap="square" lIns="0" tIns="0" rIns="0" bIns="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'Figure 1'!$B$6</c:f>
              <c:strCache>
                <c:ptCount val="1"/>
                <c:pt idx="0">
                  <c:v>Item</c:v>
                </c:pt>
              </c:strCache>
            </c:strRef>
          </c:cat>
          <c:val>
            <c:numRef>
              <c:f>'Figure 1'!$D$6</c:f>
              <c:numCache>
                <c:formatCode>General</c:formatCode>
                <c:ptCount val="1"/>
                <c:pt idx="0">
                  <c:v>22315</c:v>
                </c:pt>
              </c:numCache>
            </c:numRef>
          </c:val>
          <c:extLst>
            <c:ext xmlns:c16="http://schemas.microsoft.com/office/drawing/2014/chart" uri="{C3380CC4-5D6E-409C-BE32-E72D297353CC}">
              <c16:uniqueId val="{00000001-D10E-490E-A85D-0A4719ECD318}"/>
            </c:ext>
          </c:extLst>
        </c:ser>
        <c:ser>
          <c:idx val="2"/>
          <c:order val="2"/>
          <c:tx>
            <c:strRef>
              <c:f>'Figure 1'!$E$5</c:f>
              <c:strCache>
                <c:ptCount val="1"/>
                <c:pt idx="0">
                  <c:v>Fatalities</c:v>
                </c:pt>
              </c:strCache>
            </c:strRef>
          </c:tx>
          <c:spPr>
            <a:solidFill>
              <a:srgbClr val="29434E"/>
            </a:solidFill>
            <a:ln>
              <a:noFill/>
            </a:ln>
            <a:effectLst/>
            <a:sp3d/>
          </c:spPr>
          <c:invertIfNegative val="0"/>
          <c:dLbls>
            <c:numFmt formatCode="#,##0" sourceLinked="0"/>
            <c:spPr>
              <a:noFill/>
              <a:ln>
                <a:noFill/>
              </a:ln>
              <a:effectLst/>
            </c:spPr>
            <c:txPr>
              <a:bodyPr rot="0" spcFirstLastPara="1" vertOverflow="clip" horzOverflow="clip" vert="horz" wrap="square" lIns="0" tIns="0" rIns="0" bIns="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'Figure 1'!$B$6</c:f>
              <c:strCache>
                <c:ptCount val="1"/>
                <c:pt idx="0">
                  <c:v>Item</c:v>
                </c:pt>
              </c:strCache>
            </c:strRef>
          </c:cat>
          <c:val>
            <c:numRef>
              <c:f>'Figure 1'!$E$6</c:f>
              <c:numCache>
                <c:formatCode>General</c:formatCode>
                <c:ptCount val="1"/>
                <c:pt idx="0">
                  <c:v>32000</c:v>
                </c:pt>
              </c:numCache>
            </c:numRef>
          </c:val>
          <c:extLst>
            <c:ext xmlns:c16="http://schemas.microsoft.com/office/drawing/2014/chart" uri="{C3380CC4-5D6E-409C-BE32-E72D297353CC}">
              <c16:uniqueId val="{00000002-D10E-490E-A85D-0A4719ECD318}"/>
            </c:ext>
          </c:extLst>
        </c:ser>
        <c:dLbls>
          <c:showLegendKey val="0"/>
          <c:showVal val="1"/>
          <c:showCatName val="0"/>
          <c:showSerName val="0"/>
          <c:showPercent val="0"/>
          <c:showBubbleSize val="0"/>
        </c:dLbls>
        <c:gapWidth val="0"/>
        <c:gapDepth val="0"/>
        <c:shape val="pyramid"/>
        <c:axId val="254258520"/>
        <c:axId val="254261144"/>
        <c:axId val="0"/>
      </c:bar3DChart>
      <c:catAx>
        <c:axId val="254258520"/>
        <c:scaling>
          <c:orientation val="minMax"/>
        </c:scaling>
        <c:delete val="1"/>
        <c:axPos val="b"/>
        <c:numFmt formatCode="General" sourceLinked="1"/>
        <c:majorTickMark val="none"/>
        <c:minorTickMark val="none"/>
        <c:tickLblPos val="nextTo"/>
        <c:crossAx val="254261144"/>
        <c:crosses val="autoZero"/>
        <c:auto val="1"/>
        <c:lblAlgn val="ctr"/>
        <c:lblOffset val="100"/>
        <c:noMultiLvlLbl val="0"/>
      </c:catAx>
      <c:valAx>
        <c:axId val="254261144"/>
        <c:scaling>
          <c:orientation val="minMax"/>
        </c:scaling>
        <c:delete val="1"/>
        <c:axPos val="l"/>
        <c:numFmt formatCode="General" sourceLinked="1"/>
        <c:majorTickMark val="none"/>
        <c:minorTickMark val="none"/>
        <c:tickLblPos val="nextTo"/>
        <c:crossAx val="254258520"/>
        <c:crosses val="autoZero"/>
        <c:crossBetween val="between"/>
      </c:valAx>
      <c:spPr>
        <a:noFill/>
        <a:ln>
          <a:noFill/>
        </a:ln>
        <a:effectLst/>
      </c:spPr>
    </c:plotArea>
    <c:legend>
      <c:legendPos val="r"/>
      <c:layout>
        <c:manualLayout>
          <c:xMode val="edge"/>
          <c:yMode val="edge"/>
          <c:x val="0.70887565325537416"/>
          <c:y val="0.317168028343567"/>
          <c:w val="0.27059836993574721"/>
          <c:h val="0.365663943312865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552835100039"/>
          <c:y val="9.0595420830275983E-2"/>
          <c:w val="0.83211573226946667"/>
          <c:h val="0.72088764946048411"/>
        </c:manualLayout>
      </c:layout>
      <c:scatterChart>
        <c:scatterStyle val="lineMarker"/>
        <c:varyColors val="0"/>
        <c:ser>
          <c:idx val="0"/>
          <c:order val="0"/>
          <c:tx>
            <c:v>rates</c:v>
          </c:tx>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2'!$A$3:$A$14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'Figure 2'!$C$3:$C$15</c:f>
              <c:numCache>
                <c:formatCode>General</c:formatCode>
                <c:ptCount val="13"/>
              </c:numCache>
            </c:numRef>
          </c:yVal>
          <c:smooth val="0"/>
          <c:extLst>
            <c:ext xmlns:c16="http://schemas.microsoft.com/office/drawing/2014/chart" uri="{C3380CC4-5D6E-409C-BE32-E72D297353CC}">
              <c16:uniqueId val="{00000002-D6AD-49D6-B642-6304F6F09211}"/>
            </c:ext>
          </c:extLst>
        </c:ser>
        <c:ser>
          <c:idx val="1"/>
          <c:order val="1"/>
          <c:tx>
            <c:v>years</c:v>
          </c:tx>
          <c:spPr>
            <a:ln w="19050" cap="rnd">
              <a:noFill/>
              <a:round/>
            </a:ln>
            <a:effectLst/>
          </c:spPr>
          <c:marker>
            <c:symbol val="none"/>
          </c:marker>
          <c:dLbls>
            <c:dLbl>
              <c:idx val="0"/>
              <c:tx>
                <c:rich>
                  <a:bodyPr/>
                  <a:lstStyle/>
                  <a:p>
                    <a:fld id="{02A24582-7335-42A2-9F96-FAEEF8662F2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6AD-49D6-B642-6304F6F09211}"/>
                </c:ext>
              </c:extLst>
            </c:dLbl>
            <c:dLbl>
              <c:idx val="1"/>
              <c:tx>
                <c:rich>
                  <a:bodyPr/>
                  <a:lstStyle/>
                  <a:p>
                    <a:fld id="{3C14471E-7DED-4F57-9E26-03D7F967DC8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AD-49D6-B642-6304F6F09211}"/>
                </c:ext>
              </c:extLst>
            </c:dLbl>
            <c:dLbl>
              <c:idx val="2"/>
              <c:tx>
                <c:rich>
                  <a:bodyPr/>
                  <a:lstStyle/>
                  <a:p>
                    <a:fld id="{326F6937-A6E1-4387-B3A0-0DBDC166CC8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AD-49D6-B642-6304F6F09211}"/>
                </c:ext>
              </c:extLst>
            </c:dLbl>
            <c:dLbl>
              <c:idx val="3"/>
              <c:tx>
                <c:rich>
                  <a:bodyPr/>
                  <a:lstStyle/>
                  <a:p>
                    <a:fld id="{E083618A-AC3F-42AE-8A2A-51354F0099F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AD-49D6-B642-6304F6F09211}"/>
                </c:ext>
              </c:extLst>
            </c:dLbl>
            <c:dLbl>
              <c:idx val="4"/>
              <c:tx>
                <c:rich>
                  <a:bodyPr/>
                  <a:lstStyle/>
                  <a:p>
                    <a:fld id="{8DFAC34A-0B59-4DEA-A749-56BEAEEDB9B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6AD-49D6-B642-6304F6F09211}"/>
                </c:ext>
              </c:extLst>
            </c:dLbl>
            <c:dLbl>
              <c:idx val="5"/>
              <c:tx>
                <c:rich>
                  <a:bodyPr/>
                  <a:lstStyle/>
                  <a:p>
                    <a:fld id="{ECAE905E-7B90-4370-AB1A-EC76CB1E6D9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6AD-49D6-B642-6304F6F09211}"/>
                </c:ext>
              </c:extLst>
            </c:dLbl>
            <c:dLbl>
              <c:idx val="6"/>
              <c:tx>
                <c:rich>
                  <a:bodyPr/>
                  <a:lstStyle/>
                  <a:p>
                    <a:fld id="{BAE6A1BC-CB76-4911-80B5-4A838F9C0E6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AD-49D6-B642-6304F6F09211}"/>
                </c:ext>
              </c:extLst>
            </c:dLbl>
            <c:dLbl>
              <c:idx val="7"/>
              <c:tx>
                <c:rich>
                  <a:bodyPr/>
                  <a:lstStyle/>
                  <a:p>
                    <a:fld id="{6A80C4E0-533E-418F-A3BA-BAFCF442686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AD-49D6-B642-6304F6F09211}"/>
                </c:ext>
              </c:extLst>
            </c:dLbl>
            <c:dLbl>
              <c:idx val="8"/>
              <c:tx>
                <c:rich>
                  <a:bodyPr/>
                  <a:lstStyle/>
                  <a:p>
                    <a:fld id="{DBAD4826-3BB0-479C-AF30-AB2EC967035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AD-49D6-B642-6304F6F09211}"/>
                </c:ext>
              </c:extLst>
            </c:dLbl>
            <c:dLbl>
              <c:idx val="9"/>
              <c:tx>
                <c:rich>
                  <a:bodyPr/>
                  <a:lstStyle/>
                  <a:p>
                    <a:fld id="{31AEF60C-47D8-46B9-A911-C185830CA9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6AD-49D6-B642-6304F6F09211}"/>
                </c:ext>
              </c:extLst>
            </c:dLbl>
            <c:dLbl>
              <c:idx val="10"/>
              <c:tx>
                <c:rich>
                  <a:bodyPr/>
                  <a:lstStyle/>
                  <a:p>
                    <a:fld id="{72322AD7-EFA6-471C-908B-E03A4B2D634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AD-49D6-B642-6304F6F09211}"/>
                </c:ext>
              </c:extLst>
            </c:dLbl>
            <c:dLbl>
              <c:idx val="11"/>
              <c:tx>
                <c:rich>
                  <a:bodyPr/>
                  <a:lstStyle/>
                  <a:p>
                    <a:fld id="{110923ED-3009-4620-845E-2F0BC9B2EE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6AD-49D6-B642-6304F6F092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2'!$A$3:$A$14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'Figure 2'!$D$3:$D$14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'Figure 2'!$B$3:$B$14</c15:f>
                <c15:dlblRange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15:dlblRangeCache>
              </c15:datalabelsRange>
            </c:ext>
            <c:ext xmlns:c16="http://schemas.microsoft.com/office/drawing/2014/chart" uri="{C3380CC4-5D6E-409C-BE32-E72D297353CC}">
              <c16:uniqueId val="{0000000F-D6AD-49D6-B642-6304F6F09211}"/>
            </c:ext>
          </c:extLst>
        </c:ser>
        <c:dLbls>
          <c:dLblPos val="t"/>
          <c:showLegendKey val="0"/>
          <c:showVal val="1"/>
          <c:showCatName val="0"/>
          <c:showSerName val="0"/>
          <c:showPercent val="0"/>
          <c:showBubbleSize val="0"/>
        </c:dLbls>
        <c:axId val="630163504"/>
        <c:axId val="725482240"/>
      </c:scatterChart>
      <c:valAx>
        <c:axId val="630163504"/>
        <c:scaling>
          <c:orientation val="minMax"/>
          <c:min val="0"/>
        </c:scaling>
        <c:delete val="1"/>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50173039276247178"/>
              <c:y val="0.888413618403843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out"/>
        <c:minorTickMark val="none"/>
        <c:tickLblPos val="nextTo"/>
        <c:crossAx val="725482240"/>
        <c:crosses val="max"/>
        <c:crossBetween val="midCat"/>
        <c:majorUnit val="1"/>
      </c:valAx>
      <c:valAx>
        <c:axId val="725482240"/>
        <c:scaling>
          <c:orientation val="minMax"/>
          <c:max val="10"/>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Age-Adjusted Fatality Rate per 100,000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163504"/>
        <c:crosses val="autoZero"/>
        <c:crossBetween val="midCat"/>
        <c:majorUnit val="1"/>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75337586058182E-2"/>
          <c:y val="0.13201840585822283"/>
          <c:w val="0.88266907261592298"/>
          <c:h val="0.69491659205620704"/>
        </c:manualLayout>
      </c:layout>
      <c:barChart>
        <c:barDir val="col"/>
        <c:grouping val="stacked"/>
        <c:varyColors val="0"/>
        <c:ser>
          <c:idx val="0"/>
          <c:order val="0"/>
          <c:tx>
            <c:v>ED</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3'!$B$26:$F$26</c:f>
              <c:strCache>
                <c:ptCount val="5"/>
                <c:pt idx="0">
                  <c:v>Occupant / Unspecified</c:v>
                </c:pt>
                <c:pt idx="1">
                  <c:v>Motorcyclist</c:v>
                </c:pt>
                <c:pt idx="2">
                  <c:v>Pedestrian</c:v>
                </c:pt>
                <c:pt idx="3">
                  <c:v>Pedal cyclist</c:v>
                </c:pt>
                <c:pt idx="4">
                  <c:v>Other</c:v>
                </c:pt>
              </c:strCache>
            </c:strRef>
          </c:cat>
          <c:val>
            <c:numRef>
              <c:f>'Figure 3'!$B$27:$F$27</c:f>
              <c:numCache>
                <c:formatCode>0.0</c:formatCode>
                <c:ptCount val="5"/>
                <c:pt idx="0">
                  <c:v>10.204081632653061</c:v>
                </c:pt>
                <c:pt idx="1">
                  <c:v>30.612244897959183</c:v>
                </c:pt>
                <c:pt idx="2">
                  <c:v>26.530612244897959</c:v>
                </c:pt>
                <c:pt idx="3">
                  <c:v>14.285714285714285</c:v>
                </c:pt>
                <c:pt idx="4">
                  <c:v>18.367346938775512</c:v>
                </c:pt>
              </c:numCache>
            </c:numRef>
          </c:val>
          <c:extLst>
            <c:ext xmlns:c16="http://schemas.microsoft.com/office/drawing/2014/chart" uri="{C3380CC4-5D6E-409C-BE32-E72D297353CC}">
              <c16:uniqueId val="{00000005-F3AF-47B0-8721-880B996605DA}"/>
            </c:ext>
          </c:extLst>
        </c:ser>
        <c:ser>
          <c:idx val="1"/>
          <c:order val="1"/>
          <c:tx>
            <c:v>Hospitalizations</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3'!$B$26:$F$26</c:f>
              <c:strCache>
                <c:ptCount val="5"/>
                <c:pt idx="0">
                  <c:v>Occupant / Unspecified</c:v>
                </c:pt>
                <c:pt idx="1">
                  <c:v>Motorcyclist</c:v>
                </c:pt>
                <c:pt idx="2">
                  <c:v>Pedestrian</c:v>
                </c:pt>
                <c:pt idx="3">
                  <c:v>Pedal cyclist</c:v>
                </c:pt>
                <c:pt idx="4">
                  <c:v>Other</c:v>
                </c:pt>
              </c:strCache>
            </c:strRef>
          </c:cat>
          <c:val>
            <c:numRef>
              <c:f>'Figure 3'!$B$28:$F$28</c:f>
              <c:numCache>
                <c:formatCode>0.0</c:formatCode>
                <c:ptCount val="5"/>
                <c:pt idx="0">
                  <c:v>12.5</c:v>
                </c:pt>
                <c:pt idx="1">
                  <c:v>18.75</c:v>
                </c:pt>
                <c:pt idx="2">
                  <c:v>29.166666666666668</c:v>
                </c:pt>
                <c:pt idx="3">
                  <c:v>12.5</c:v>
                </c:pt>
                <c:pt idx="4">
                  <c:v>27.083333333333332</c:v>
                </c:pt>
              </c:numCache>
            </c:numRef>
          </c:val>
          <c:extLst>
            <c:ext xmlns:c16="http://schemas.microsoft.com/office/drawing/2014/chart" uri="{C3380CC4-5D6E-409C-BE32-E72D297353CC}">
              <c16:uniqueId val="{00000006-F3AF-47B0-8721-880B996605DA}"/>
            </c:ext>
          </c:extLst>
        </c:ser>
        <c:ser>
          <c:idx val="2"/>
          <c:order val="2"/>
          <c:tx>
            <c:v>Fatalities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3'!$B$26:$F$26</c:f>
              <c:strCache>
                <c:ptCount val="5"/>
                <c:pt idx="0">
                  <c:v>Occupant / Unspecified</c:v>
                </c:pt>
                <c:pt idx="1">
                  <c:v>Motorcyclist</c:v>
                </c:pt>
                <c:pt idx="2">
                  <c:v>Pedestrian</c:v>
                </c:pt>
                <c:pt idx="3">
                  <c:v>Pedal cyclist</c:v>
                </c:pt>
                <c:pt idx="4">
                  <c:v>Other</c:v>
                </c:pt>
              </c:strCache>
            </c:strRef>
          </c:cat>
          <c:val>
            <c:numRef>
              <c:f>'Figure 3'!$B$29:$F$29</c:f>
              <c:numCache>
                <c:formatCode>0.0</c:formatCode>
                <c:ptCount val="5"/>
                <c:pt idx="0">
                  <c:v>6.0606060606060606</c:v>
                </c:pt>
                <c:pt idx="1">
                  <c:v>9.0909090909090917</c:v>
                </c:pt>
                <c:pt idx="2">
                  <c:v>36.363636363636367</c:v>
                </c:pt>
                <c:pt idx="3">
                  <c:v>15.151515151515152</c:v>
                </c:pt>
                <c:pt idx="4">
                  <c:v>33.333333333333329</c:v>
                </c:pt>
              </c:numCache>
            </c:numRef>
          </c:val>
          <c:extLst>
            <c:ext xmlns:c16="http://schemas.microsoft.com/office/drawing/2014/chart" uri="{C3380CC4-5D6E-409C-BE32-E72D297353CC}">
              <c16:uniqueId val="{00000007-F3AF-47B0-8721-880B996605DA}"/>
            </c:ext>
          </c:extLst>
        </c:ser>
        <c:dLbls>
          <c:showLegendKey val="0"/>
          <c:showVal val="0"/>
          <c:showCatName val="0"/>
          <c:showSerName val="0"/>
          <c:showPercent val="0"/>
          <c:showBubbleSize val="0"/>
        </c:dLbls>
        <c:gapWidth val="219"/>
        <c:overlap val="100"/>
        <c:axId val="297359311"/>
        <c:axId val="302731599"/>
      </c:barChart>
      <c:catAx>
        <c:axId val="2973593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2731599"/>
        <c:crosses val="autoZero"/>
        <c:auto val="1"/>
        <c:lblAlgn val="ctr"/>
        <c:lblOffset val="100"/>
        <c:noMultiLvlLbl val="0"/>
      </c:catAx>
      <c:valAx>
        <c:axId val="302731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359311"/>
        <c:crosses val="autoZero"/>
        <c:crossBetween val="between"/>
      </c:valAx>
      <c:spPr>
        <a:noFill/>
        <a:ln w="25400">
          <a:noFill/>
        </a:ln>
        <a:effectLst/>
      </c:spPr>
    </c:plotArea>
    <c:legend>
      <c:legendPos val="r"/>
      <c:layout>
        <c:manualLayout>
          <c:xMode val="edge"/>
          <c:yMode val="edge"/>
          <c:x val="0.5820390638256947"/>
          <c:y val="0.13324993254509901"/>
          <c:w val="0.36958024931557876"/>
          <c:h val="7.811954560661357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MVT</a:t>
            </a:r>
            <a:r>
              <a:rPr lang="en-US" baseline="0"/>
              <a:t> Deaths by Sex &lt;Data Period&gt;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967002839059999E-2"/>
          <c:y val="0.27434667478024405"/>
          <c:w val="0.88282578820977986"/>
          <c:h val="0.50840201233193916"/>
        </c:manualLayout>
      </c:layout>
      <c:lineChart>
        <c:grouping val="standard"/>
        <c:varyColors val="0"/>
        <c:ser>
          <c:idx val="0"/>
          <c:order val="0"/>
          <c:tx>
            <c:v>total deaths</c:v>
          </c:tx>
          <c:spPr>
            <a:ln w="28575" cap="rnd">
              <a:solidFill>
                <a:schemeClr val="accent1"/>
              </a:solidFill>
              <a:round/>
            </a:ln>
            <a:effectLst/>
          </c:spPr>
          <c:marker>
            <c:symbol val="none"/>
          </c:marker>
          <c:cat>
            <c:numRef>
              <c:f>'Figure 4'!$A$8:$A$28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4'!$B$8:$B$28</c:f>
              <c:numCache>
                <c:formatCode>#,##0.0</c:formatCode>
                <c:ptCount val="21"/>
              </c:numCache>
            </c:numRef>
          </c:val>
          <c:smooth val="0"/>
          <c:extLst>
            <c:ext xmlns:c16="http://schemas.microsoft.com/office/drawing/2014/chart" uri="{C3380CC4-5D6E-409C-BE32-E72D297353CC}">
              <c16:uniqueId val="{00000000-D640-4EBF-85F7-21057A154992}"/>
            </c:ext>
          </c:extLst>
        </c:ser>
        <c:ser>
          <c:idx val="1"/>
          <c:order val="1"/>
          <c:tx>
            <c:v>male deaths</c:v>
          </c:tx>
          <c:spPr>
            <a:ln w="28575" cap="rnd">
              <a:solidFill>
                <a:schemeClr val="accent2"/>
              </a:solidFill>
              <a:round/>
            </a:ln>
            <a:effectLst/>
          </c:spPr>
          <c:marker>
            <c:symbol val="none"/>
          </c:marker>
          <c:cat>
            <c:numRef>
              <c:f>'Figure 4'!$A$8:$A$28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4'!$C$8:$C$28</c:f>
              <c:numCache>
                <c:formatCode>#,##0.0</c:formatCode>
                <c:ptCount val="21"/>
              </c:numCache>
            </c:numRef>
          </c:val>
          <c:smooth val="0"/>
          <c:extLst>
            <c:ext xmlns:c16="http://schemas.microsoft.com/office/drawing/2014/chart" uri="{C3380CC4-5D6E-409C-BE32-E72D297353CC}">
              <c16:uniqueId val="{00000001-D640-4EBF-85F7-21057A154992}"/>
            </c:ext>
          </c:extLst>
        </c:ser>
        <c:ser>
          <c:idx val="2"/>
          <c:order val="2"/>
          <c:tx>
            <c:v>female deaths</c:v>
          </c:tx>
          <c:spPr>
            <a:ln w="28575" cap="rnd">
              <a:solidFill>
                <a:schemeClr val="accent3"/>
              </a:solidFill>
              <a:round/>
            </a:ln>
            <a:effectLst/>
          </c:spPr>
          <c:marker>
            <c:symbol val="none"/>
          </c:marker>
          <c:cat>
            <c:numRef>
              <c:f>'Figure 4'!$A$8:$A$28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4'!$D$8:$D$28</c:f>
              <c:numCache>
                <c:formatCode>#,##0.0</c:formatCode>
                <c:ptCount val="21"/>
              </c:numCache>
            </c:numRef>
          </c:val>
          <c:smooth val="0"/>
          <c:extLst>
            <c:ext xmlns:c16="http://schemas.microsoft.com/office/drawing/2014/chart" uri="{C3380CC4-5D6E-409C-BE32-E72D297353CC}">
              <c16:uniqueId val="{00000002-D640-4EBF-85F7-21057A154992}"/>
            </c:ext>
          </c:extLst>
        </c:ser>
        <c:dLbls>
          <c:showLegendKey val="0"/>
          <c:showVal val="0"/>
          <c:showCatName val="0"/>
          <c:showSerName val="0"/>
          <c:showPercent val="0"/>
          <c:showBubbleSize val="0"/>
        </c:dLbls>
        <c:smooth val="0"/>
        <c:axId val="1081457135"/>
        <c:axId val="1135638479"/>
      </c:lineChart>
      <c:dateAx>
        <c:axId val="10814571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49572069659413948"/>
              <c:y val="0.908688044928357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38479"/>
        <c:crosses val="autoZero"/>
        <c:auto val="0"/>
        <c:lblOffset val="100"/>
        <c:baseTimeUnit val="days"/>
        <c:majorUnit val="1"/>
      </c:dateAx>
      <c:valAx>
        <c:axId val="1135638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457135"/>
        <c:crosses val="autoZero"/>
        <c:crossBetween val="between"/>
      </c:valAx>
      <c:spPr>
        <a:noFill/>
        <a:ln>
          <a:noFill/>
        </a:ln>
        <a:effectLst/>
      </c:spPr>
    </c:plotArea>
    <c:legend>
      <c:legendPos val="r"/>
      <c:layout>
        <c:manualLayout>
          <c:xMode val="edge"/>
          <c:yMode val="edge"/>
          <c:x val="0.38590840801626847"/>
          <c:y val="0.14722686670935081"/>
          <c:w val="0.56911804935226584"/>
          <c:h val="0.10329826690628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MVT Hosptializations by Sex &lt;Data</a:t>
            </a:r>
            <a:r>
              <a:rPr lang="en-US" baseline="0"/>
              <a:t> Period&gt;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877361194873441E-2"/>
          <c:y val="0.24721879384437193"/>
          <c:w val="0.9001723287068335"/>
          <c:h val="0.59115019714344896"/>
        </c:manualLayout>
      </c:layout>
      <c:lineChart>
        <c:grouping val="standard"/>
        <c:varyColors val="0"/>
        <c:ser>
          <c:idx val="0"/>
          <c:order val="0"/>
          <c:tx>
            <c:v>total hospitalizations</c:v>
          </c:tx>
          <c:spPr>
            <a:ln w="28575" cap="rnd">
              <a:solidFill>
                <a:schemeClr val="accent1"/>
              </a:solidFill>
              <a:round/>
            </a:ln>
            <a:effectLst/>
          </c:spPr>
          <c:marker>
            <c:symbol val="none"/>
          </c:marker>
          <c:cat>
            <c:numRef>
              <c:f>'Figure 4'!$A$31:$A$35</c:f>
              <c:numCache>
                <c:formatCode>General</c:formatCode>
                <c:ptCount val="5"/>
                <c:pt idx="0">
                  <c:v>2016</c:v>
                </c:pt>
                <c:pt idx="1">
                  <c:v>2017</c:v>
                </c:pt>
                <c:pt idx="2">
                  <c:v>2018</c:v>
                </c:pt>
                <c:pt idx="3">
                  <c:v>2019</c:v>
                </c:pt>
                <c:pt idx="4">
                  <c:v>2020</c:v>
                </c:pt>
              </c:numCache>
            </c:numRef>
          </c:cat>
          <c:val>
            <c:numRef>
              <c:f>'Figure 4'!$B$31:$B$35</c:f>
              <c:numCache>
                <c:formatCode>#,##0.0</c:formatCode>
                <c:ptCount val="5"/>
              </c:numCache>
            </c:numRef>
          </c:val>
          <c:smooth val="0"/>
          <c:extLst>
            <c:ext xmlns:c16="http://schemas.microsoft.com/office/drawing/2014/chart" uri="{C3380CC4-5D6E-409C-BE32-E72D297353CC}">
              <c16:uniqueId val="{00000000-BA19-470A-A4AF-83A4645849E0}"/>
            </c:ext>
          </c:extLst>
        </c:ser>
        <c:ser>
          <c:idx val="1"/>
          <c:order val="1"/>
          <c:tx>
            <c:v>male hospitalizations</c:v>
          </c:tx>
          <c:spPr>
            <a:ln w="28575" cap="rnd">
              <a:solidFill>
                <a:schemeClr val="accent2"/>
              </a:solidFill>
              <a:round/>
            </a:ln>
            <a:effectLst/>
          </c:spPr>
          <c:marker>
            <c:symbol val="none"/>
          </c:marker>
          <c:cat>
            <c:numRef>
              <c:f>'Figure 4'!$A$31:$A$35</c:f>
              <c:numCache>
                <c:formatCode>General</c:formatCode>
                <c:ptCount val="5"/>
                <c:pt idx="0">
                  <c:v>2016</c:v>
                </c:pt>
                <c:pt idx="1">
                  <c:v>2017</c:v>
                </c:pt>
                <c:pt idx="2">
                  <c:v>2018</c:v>
                </c:pt>
                <c:pt idx="3">
                  <c:v>2019</c:v>
                </c:pt>
                <c:pt idx="4">
                  <c:v>2020</c:v>
                </c:pt>
              </c:numCache>
            </c:numRef>
          </c:cat>
          <c:val>
            <c:numRef>
              <c:f>'Figure 4'!$C$31:$C$35</c:f>
              <c:numCache>
                <c:formatCode>#,##0.0</c:formatCode>
                <c:ptCount val="5"/>
              </c:numCache>
            </c:numRef>
          </c:val>
          <c:smooth val="0"/>
          <c:extLst>
            <c:ext xmlns:c16="http://schemas.microsoft.com/office/drawing/2014/chart" uri="{C3380CC4-5D6E-409C-BE32-E72D297353CC}">
              <c16:uniqueId val="{00000001-BA19-470A-A4AF-83A4645849E0}"/>
            </c:ext>
          </c:extLst>
        </c:ser>
        <c:ser>
          <c:idx val="2"/>
          <c:order val="2"/>
          <c:tx>
            <c:v>female hospitalizations</c:v>
          </c:tx>
          <c:spPr>
            <a:ln w="28575" cap="rnd">
              <a:solidFill>
                <a:schemeClr val="accent3"/>
              </a:solidFill>
              <a:round/>
            </a:ln>
            <a:effectLst/>
          </c:spPr>
          <c:marker>
            <c:symbol val="none"/>
          </c:marker>
          <c:cat>
            <c:numRef>
              <c:f>'Figure 4'!$A$31:$A$35</c:f>
              <c:numCache>
                <c:formatCode>General</c:formatCode>
                <c:ptCount val="5"/>
                <c:pt idx="0">
                  <c:v>2016</c:v>
                </c:pt>
                <c:pt idx="1">
                  <c:v>2017</c:v>
                </c:pt>
                <c:pt idx="2">
                  <c:v>2018</c:v>
                </c:pt>
                <c:pt idx="3">
                  <c:v>2019</c:v>
                </c:pt>
                <c:pt idx="4">
                  <c:v>2020</c:v>
                </c:pt>
              </c:numCache>
            </c:numRef>
          </c:cat>
          <c:val>
            <c:numRef>
              <c:f>'Figure 4'!$D$31:$D$35</c:f>
              <c:numCache>
                <c:formatCode>#,##0.0</c:formatCode>
                <c:ptCount val="5"/>
              </c:numCache>
            </c:numRef>
          </c:val>
          <c:smooth val="0"/>
          <c:extLst>
            <c:ext xmlns:c16="http://schemas.microsoft.com/office/drawing/2014/chart" uri="{C3380CC4-5D6E-409C-BE32-E72D297353CC}">
              <c16:uniqueId val="{00000002-BA19-470A-A4AF-83A4645849E0}"/>
            </c:ext>
          </c:extLst>
        </c:ser>
        <c:dLbls>
          <c:showLegendKey val="0"/>
          <c:showVal val="0"/>
          <c:showCatName val="0"/>
          <c:showSerName val="0"/>
          <c:showPercent val="0"/>
          <c:showBubbleSize val="0"/>
        </c:dLbls>
        <c:smooth val="0"/>
        <c:axId val="1081706879"/>
        <c:axId val="1135647631"/>
      </c:lineChart>
      <c:catAx>
        <c:axId val="10817068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50614109318171363"/>
              <c:y val="0.9125777715161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47631"/>
        <c:crosses val="autoZero"/>
        <c:auto val="1"/>
        <c:lblAlgn val="ctr"/>
        <c:lblOffset val="100"/>
        <c:noMultiLvlLbl val="0"/>
      </c:catAx>
      <c:valAx>
        <c:axId val="11356476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layout>
            <c:manualLayout>
              <c:xMode val="edge"/>
              <c:yMode val="edge"/>
              <c:x val="2.0138197721159431E-2"/>
              <c:y val="0.476364899044078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70687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MVT Emergency</a:t>
            </a:r>
            <a:r>
              <a:rPr lang="en-US" baseline="0"/>
              <a:t> Department Visits by Sex </a:t>
            </a:r>
          </a:p>
          <a:p>
            <a:pPr>
              <a:defRPr/>
            </a:pPr>
            <a:r>
              <a:rPr lang="en-US" baseline="0"/>
              <a:t>&lt;Data Period&gt;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82267087075669E-2"/>
          <c:y val="0.30463660271352577"/>
          <c:w val="0.88818849151690948"/>
          <c:h val="0.54827366365827901"/>
        </c:manualLayout>
      </c:layout>
      <c:lineChart>
        <c:grouping val="standard"/>
        <c:varyColors val="0"/>
        <c:ser>
          <c:idx val="0"/>
          <c:order val="0"/>
          <c:tx>
            <c:v>total ED visits</c:v>
          </c:tx>
          <c:spPr>
            <a:ln w="28575" cap="rnd">
              <a:solidFill>
                <a:schemeClr val="accent1"/>
              </a:solidFill>
              <a:round/>
            </a:ln>
            <a:effectLst/>
          </c:spPr>
          <c:marker>
            <c:symbol val="none"/>
          </c:marker>
          <c:cat>
            <c:numRef>
              <c:f>'Figure 4'!$A$38:$A$42</c:f>
              <c:numCache>
                <c:formatCode>General</c:formatCode>
                <c:ptCount val="5"/>
                <c:pt idx="0">
                  <c:v>2016</c:v>
                </c:pt>
                <c:pt idx="1">
                  <c:v>2017</c:v>
                </c:pt>
                <c:pt idx="2">
                  <c:v>2018</c:v>
                </c:pt>
                <c:pt idx="3">
                  <c:v>2019</c:v>
                </c:pt>
                <c:pt idx="4">
                  <c:v>2020</c:v>
                </c:pt>
              </c:numCache>
            </c:numRef>
          </c:cat>
          <c:val>
            <c:numRef>
              <c:f>'Figure 4'!$B$38:$B$42</c:f>
              <c:numCache>
                <c:formatCode>#,##0.0</c:formatCode>
                <c:ptCount val="5"/>
              </c:numCache>
            </c:numRef>
          </c:val>
          <c:smooth val="0"/>
          <c:extLst>
            <c:ext xmlns:c16="http://schemas.microsoft.com/office/drawing/2014/chart" uri="{C3380CC4-5D6E-409C-BE32-E72D297353CC}">
              <c16:uniqueId val="{00000000-4095-4FAD-9299-EC723AC8279A}"/>
            </c:ext>
          </c:extLst>
        </c:ser>
        <c:ser>
          <c:idx val="1"/>
          <c:order val="1"/>
          <c:tx>
            <c:v>male ED visits</c:v>
          </c:tx>
          <c:spPr>
            <a:ln w="28575" cap="rnd">
              <a:solidFill>
                <a:schemeClr val="accent2"/>
              </a:solidFill>
              <a:round/>
            </a:ln>
            <a:effectLst/>
          </c:spPr>
          <c:marker>
            <c:symbol val="none"/>
          </c:marker>
          <c:cat>
            <c:numRef>
              <c:f>'Figure 4'!$A$38:$A$42</c:f>
              <c:numCache>
                <c:formatCode>General</c:formatCode>
                <c:ptCount val="5"/>
                <c:pt idx="0">
                  <c:v>2016</c:v>
                </c:pt>
                <c:pt idx="1">
                  <c:v>2017</c:v>
                </c:pt>
                <c:pt idx="2">
                  <c:v>2018</c:v>
                </c:pt>
                <c:pt idx="3">
                  <c:v>2019</c:v>
                </c:pt>
                <c:pt idx="4">
                  <c:v>2020</c:v>
                </c:pt>
              </c:numCache>
            </c:numRef>
          </c:cat>
          <c:val>
            <c:numRef>
              <c:f>'Figure 4'!$C$38:$C$42</c:f>
              <c:numCache>
                <c:formatCode>#,##0.0</c:formatCode>
                <c:ptCount val="5"/>
              </c:numCache>
            </c:numRef>
          </c:val>
          <c:smooth val="0"/>
          <c:extLst>
            <c:ext xmlns:c16="http://schemas.microsoft.com/office/drawing/2014/chart" uri="{C3380CC4-5D6E-409C-BE32-E72D297353CC}">
              <c16:uniqueId val="{00000001-4095-4FAD-9299-EC723AC8279A}"/>
            </c:ext>
          </c:extLst>
        </c:ser>
        <c:ser>
          <c:idx val="2"/>
          <c:order val="2"/>
          <c:tx>
            <c:v>female ED visits</c:v>
          </c:tx>
          <c:spPr>
            <a:ln w="28575" cap="rnd">
              <a:solidFill>
                <a:schemeClr val="accent3"/>
              </a:solidFill>
              <a:round/>
            </a:ln>
            <a:effectLst/>
          </c:spPr>
          <c:marker>
            <c:symbol val="none"/>
          </c:marker>
          <c:cat>
            <c:numRef>
              <c:f>'Figure 4'!$A$38:$A$42</c:f>
              <c:numCache>
                <c:formatCode>General</c:formatCode>
                <c:ptCount val="5"/>
                <c:pt idx="0">
                  <c:v>2016</c:v>
                </c:pt>
                <c:pt idx="1">
                  <c:v>2017</c:v>
                </c:pt>
                <c:pt idx="2">
                  <c:v>2018</c:v>
                </c:pt>
                <c:pt idx="3">
                  <c:v>2019</c:v>
                </c:pt>
                <c:pt idx="4">
                  <c:v>2020</c:v>
                </c:pt>
              </c:numCache>
            </c:numRef>
          </c:cat>
          <c:val>
            <c:numRef>
              <c:f>'Figure 4'!$D$38:$D$42</c:f>
              <c:numCache>
                <c:formatCode>#,##0.0</c:formatCode>
                <c:ptCount val="5"/>
              </c:numCache>
            </c:numRef>
          </c:val>
          <c:smooth val="0"/>
          <c:extLst>
            <c:ext xmlns:c16="http://schemas.microsoft.com/office/drawing/2014/chart" uri="{C3380CC4-5D6E-409C-BE32-E72D297353CC}">
              <c16:uniqueId val="{00000002-4095-4FAD-9299-EC723AC8279A}"/>
            </c:ext>
          </c:extLst>
        </c:ser>
        <c:dLbls>
          <c:showLegendKey val="0"/>
          <c:showVal val="0"/>
          <c:showCatName val="0"/>
          <c:showSerName val="0"/>
          <c:showPercent val="0"/>
          <c:showBubbleSize val="0"/>
        </c:dLbls>
        <c:smooth val="0"/>
        <c:axId val="1278307279"/>
        <c:axId val="1135654703"/>
      </c:lineChart>
      <c:catAx>
        <c:axId val="12783072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manualLayout>
              <c:xMode val="edge"/>
              <c:yMode val="edge"/>
              <c:x val="0.50594562600372361"/>
              <c:y val="0.908259119797581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54703"/>
        <c:crosses val="autoZero"/>
        <c:auto val="1"/>
        <c:lblAlgn val="ctr"/>
        <c:lblOffset val="100"/>
        <c:noMultiLvlLbl val="0"/>
      </c:catAx>
      <c:valAx>
        <c:axId val="1135654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830727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5'!$A$4</c:f>
              <c:strCache>
                <c:ptCount val="1"/>
                <c:pt idx="0">
                  <c:v>0-14</c:v>
                </c:pt>
              </c:strCache>
            </c:strRef>
          </c:tx>
          <c:spPr>
            <a:ln w="28575" cap="rnd">
              <a:solidFill>
                <a:schemeClr val="accent1"/>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5'!$B$4:$F$4</c:f>
              <c:numCache>
                <c:formatCode>General</c:formatCode>
                <c:ptCount val="5"/>
              </c:numCache>
            </c:numRef>
          </c:val>
          <c:smooth val="0"/>
          <c:extLst>
            <c:ext xmlns:c16="http://schemas.microsoft.com/office/drawing/2014/chart" uri="{C3380CC4-5D6E-409C-BE32-E72D297353CC}">
              <c16:uniqueId val="{00000004-0016-46D3-907D-E0939BCF84E8}"/>
            </c:ext>
          </c:extLst>
        </c:ser>
        <c:ser>
          <c:idx val="1"/>
          <c:order val="1"/>
          <c:tx>
            <c:strRef>
              <c:f>'Figure 5'!$A$5</c:f>
              <c:strCache>
                <c:ptCount val="1"/>
                <c:pt idx="0">
                  <c:v>15-19</c:v>
                </c:pt>
              </c:strCache>
            </c:strRef>
          </c:tx>
          <c:spPr>
            <a:ln w="28575" cap="rnd">
              <a:solidFill>
                <a:schemeClr val="accent2"/>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5'!$B$5:$F$5</c:f>
              <c:numCache>
                <c:formatCode>General</c:formatCode>
                <c:ptCount val="5"/>
              </c:numCache>
            </c:numRef>
          </c:val>
          <c:smooth val="0"/>
          <c:extLst>
            <c:ext xmlns:c16="http://schemas.microsoft.com/office/drawing/2014/chart" uri="{C3380CC4-5D6E-409C-BE32-E72D297353CC}">
              <c16:uniqueId val="{00000005-0016-46D3-907D-E0939BCF84E8}"/>
            </c:ext>
          </c:extLst>
        </c:ser>
        <c:ser>
          <c:idx val="2"/>
          <c:order val="2"/>
          <c:tx>
            <c:strRef>
              <c:f>'Figure 5'!$A$6</c:f>
              <c:strCache>
                <c:ptCount val="1"/>
                <c:pt idx="0">
                  <c:v>20-24</c:v>
                </c:pt>
              </c:strCache>
            </c:strRef>
          </c:tx>
          <c:spPr>
            <a:ln w="28575" cap="rnd">
              <a:solidFill>
                <a:schemeClr val="accent3"/>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5'!$B$6:$F$6</c:f>
              <c:numCache>
                <c:formatCode>General</c:formatCode>
                <c:ptCount val="5"/>
              </c:numCache>
            </c:numRef>
          </c:val>
          <c:smooth val="0"/>
          <c:extLst>
            <c:ext xmlns:c16="http://schemas.microsoft.com/office/drawing/2014/chart" uri="{C3380CC4-5D6E-409C-BE32-E72D297353CC}">
              <c16:uniqueId val="{00000006-0016-46D3-907D-E0939BCF84E8}"/>
            </c:ext>
          </c:extLst>
        </c:ser>
        <c:ser>
          <c:idx val="3"/>
          <c:order val="3"/>
          <c:tx>
            <c:strRef>
              <c:f>'Figure 5'!$A$7</c:f>
              <c:strCache>
                <c:ptCount val="1"/>
                <c:pt idx="0">
                  <c:v>25-44</c:v>
                </c:pt>
              </c:strCache>
            </c:strRef>
          </c:tx>
          <c:spPr>
            <a:ln w="28575" cap="rnd">
              <a:solidFill>
                <a:schemeClr val="accent4"/>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5'!$B$7:$F$7</c:f>
              <c:numCache>
                <c:formatCode>General</c:formatCode>
                <c:ptCount val="5"/>
              </c:numCache>
            </c:numRef>
          </c:val>
          <c:smooth val="0"/>
          <c:extLst>
            <c:ext xmlns:c16="http://schemas.microsoft.com/office/drawing/2014/chart" uri="{C3380CC4-5D6E-409C-BE32-E72D297353CC}">
              <c16:uniqueId val="{00000007-0016-46D3-907D-E0939BCF84E8}"/>
            </c:ext>
          </c:extLst>
        </c:ser>
        <c:ser>
          <c:idx val="4"/>
          <c:order val="4"/>
          <c:tx>
            <c:strRef>
              <c:f>'Figure 5'!$A$8</c:f>
              <c:strCache>
                <c:ptCount val="1"/>
                <c:pt idx="0">
                  <c:v>45-64</c:v>
                </c:pt>
              </c:strCache>
            </c:strRef>
          </c:tx>
          <c:spPr>
            <a:ln w="28575" cap="rnd">
              <a:solidFill>
                <a:schemeClr val="accent5"/>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5'!$B$8</c:f>
              <c:numCache>
                <c:formatCode>General</c:formatCode>
                <c:ptCount val="1"/>
              </c:numCache>
            </c:numRef>
          </c:val>
          <c:smooth val="0"/>
          <c:extLst>
            <c:ext xmlns:c16="http://schemas.microsoft.com/office/drawing/2014/chart" uri="{C3380CC4-5D6E-409C-BE32-E72D297353CC}">
              <c16:uniqueId val="{00000008-0016-46D3-907D-E0939BCF84E8}"/>
            </c:ext>
          </c:extLst>
        </c:ser>
        <c:ser>
          <c:idx val="5"/>
          <c:order val="5"/>
          <c:tx>
            <c:strRef>
              <c:f>'Figure 5'!$A$9</c:f>
              <c:strCache>
                <c:ptCount val="1"/>
                <c:pt idx="0">
                  <c:v>65+</c:v>
                </c:pt>
              </c:strCache>
            </c:strRef>
          </c:tx>
          <c:spPr>
            <a:ln w="28575" cap="rnd">
              <a:solidFill>
                <a:schemeClr val="accent6"/>
              </a:solidFill>
              <a:round/>
            </a:ln>
            <a:effectLst/>
          </c:spPr>
          <c:marker>
            <c:symbol val="none"/>
          </c:marker>
          <c:cat>
            <c:numRef>
              <c:f>'Figure 5'!$B$3:$F$3</c:f>
              <c:numCache>
                <c:formatCode>General</c:formatCode>
                <c:ptCount val="5"/>
                <c:pt idx="0">
                  <c:v>2016</c:v>
                </c:pt>
                <c:pt idx="1">
                  <c:v>2017</c:v>
                </c:pt>
                <c:pt idx="2">
                  <c:v>2018</c:v>
                </c:pt>
                <c:pt idx="3">
                  <c:v>2019</c:v>
                </c:pt>
                <c:pt idx="4">
                  <c:v>2020</c:v>
                </c:pt>
              </c:numCache>
            </c:numRef>
          </c:cat>
          <c:val>
            <c:numRef>
              <c:f>'Figure 5'!$B$9:$F$9</c:f>
              <c:numCache>
                <c:formatCode>General</c:formatCode>
                <c:ptCount val="5"/>
              </c:numCache>
            </c:numRef>
          </c:val>
          <c:smooth val="0"/>
          <c:extLst>
            <c:ext xmlns:c16="http://schemas.microsoft.com/office/drawing/2014/chart" uri="{C3380CC4-5D6E-409C-BE32-E72D297353CC}">
              <c16:uniqueId val="{00000009-0016-46D3-907D-E0939BCF84E8}"/>
            </c:ext>
          </c:extLst>
        </c:ser>
        <c:dLbls>
          <c:showLegendKey val="0"/>
          <c:showVal val="0"/>
          <c:showCatName val="0"/>
          <c:showSerName val="0"/>
          <c:showPercent val="0"/>
          <c:showBubbleSize val="0"/>
        </c:dLbls>
        <c:smooth val="0"/>
        <c:axId val="1312677359"/>
        <c:axId val="1338900623"/>
      </c:lineChart>
      <c:catAx>
        <c:axId val="13126773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00623"/>
        <c:crosses val="autoZero"/>
        <c:auto val="1"/>
        <c:lblAlgn val="ctr"/>
        <c:lblOffset val="100"/>
        <c:noMultiLvlLbl val="0"/>
      </c:catAx>
      <c:valAx>
        <c:axId val="1338900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6773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hospitalization rates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6'!$A$2:$A$8</c:f>
              <c:strCache>
                <c:ptCount val="7"/>
                <c:pt idx="0">
                  <c:v>White-Not Hispanic</c:v>
                </c:pt>
                <c:pt idx="1">
                  <c:v>Hispanic</c:v>
                </c:pt>
                <c:pt idx="2">
                  <c:v>Black-Not Hispanic</c:v>
                </c:pt>
                <c:pt idx="3">
                  <c:v>Asian</c:v>
                </c:pt>
                <c:pt idx="4">
                  <c:v>American Indian/Alaska Native</c:v>
                </c:pt>
                <c:pt idx="5">
                  <c:v>Other</c:v>
                </c:pt>
                <c:pt idx="6">
                  <c:v>Other</c:v>
                </c:pt>
              </c:strCache>
            </c:strRef>
          </c:cat>
          <c:val>
            <c:numRef>
              <c:f>'Figure 6'!$D$2:$D$8</c:f>
              <c:numCache>
                <c:formatCode>#,##0.0</c:formatCode>
                <c:ptCount val="7"/>
              </c:numCache>
            </c:numRef>
          </c:val>
          <c:extLst>
            <c:ext xmlns:c16="http://schemas.microsoft.com/office/drawing/2014/chart" uri="{C3380CC4-5D6E-409C-BE32-E72D297353CC}">
              <c16:uniqueId val="{00000000-289A-4475-A385-42D67D01F699}"/>
            </c:ext>
          </c:extLst>
        </c:ser>
        <c:dLbls>
          <c:dLblPos val="outEnd"/>
          <c:showLegendKey val="0"/>
          <c:showVal val="1"/>
          <c:showCatName val="0"/>
          <c:showSerName val="0"/>
          <c:showPercent val="0"/>
          <c:showBubbleSize val="0"/>
        </c:dLbls>
        <c:gapWidth val="219"/>
        <c:overlap val="-27"/>
        <c:axId val="877763056"/>
        <c:axId val="883040368"/>
      </c:barChart>
      <c:catAx>
        <c:axId val="8777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040368"/>
        <c:crosses val="autoZero"/>
        <c:auto val="1"/>
        <c:lblAlgn val="ctr"/>
        <c:lblOffset val="100"/>
        <c:noMultiLvlLbl val="0"/>
      </c:catAx>
      <c:valAx>
        <c:axId val="883040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763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image" Target="../media/image2.png"/><Relationship Id="rId7" Type="http://schemas.openxmlformats.org/officeDocument/2006/relationships/chart" Target="../charts/chart14.xml"/><Relationship Id="rId2" Type="http://schemas.openxmlformats.org/officeDocument/2006/relationships/image" Target="../media/image1.png"/><Relationship Id="rId1" Type="http://schemas.openxmlformats.org/officeDocument/2006/relationships/chart" Target="../charts/chart10.xml"/><Relationship Id="rId6" Type="http://schemas.openxmlformats.org/officeDocument/2006/relationships/chart" Target="../charts/chart13.xml"/><Relationship Id="rId11" Type="http://schemas.openxmlformats.org/officeDocument/2006/relationships/chart" Target="../charts/chart17.xml"/><Relationship Id="rId5" Type="http://schemas.openxmlformats.org/officeDocument/2006/relationships/chart" Target="../charts/chart12.xml"/><Relationship Id="rId10" Type="http://schemas.openxmlformats.org/officeDocument/2006/relationships/chart" Target="../charts/chart16.xml"/><Relationship Id="rId4" Type="http://schemas.openxmlformats.org/officeDocument/2006/relationships/chart" Target="../charts/chart11.xml"/><Relationship Id="rId9"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2025650</xdr:colOff>
      <xdr:row>23</xdr:row>
      <xdr:rowOff>44450</xdr:rowOff>
    </xdr:from>
    <xdr:to>
      <xdr:col>23</xdr:col>
      <xdr:colOff>254000</xdr:colOff>
      <xdr:row>61</xdr:row>
      <xdr:rowOff>107950</xdr:rowOff>
    </xdr:to>
    <xdr:sp macro="" textlink="">
      <xdr:nvSpPr>
        <xdr:cNvPr id="2" name="TextBox 1">
          <a:extLst>
            <a:ext uri="{FF2B5EF4-FFF2-40B4-BE49-F238E27FC236}">
              <a16:creationId xmlns:a16="http://schemas.microsoft.com/office/drawing/2014/main" id="{E08E0E06-02ED-4502-AEC7-A67E527B361E}"/>
            </a:ext>
          </a:extLst>
        </xdr:cNvPr>
        <xdr:cNvSpPr txBox="1"/>
      </xdr:nvSpPr>
      <xdr:spPr>
        <a:xfrm>
          <a:off x="10883900" y="3235325"/>
          <a:ext cx="11420475" cy="142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1">
              <a:solidFill>
                <a:schemeClr val="accent2"/>
              </a:solidFill>
            </a:rPr>
            <a:t>Before entering</a:t>
          </a:r>
          <a:r>
            <a:rPr lang="en-US" sz="1600" b="1" i="1" baseline="0">
              <a:solidFill>
                <a:schemeClr val="accent2"/>
              </a:solidFill>
            </a:rPr>
            <a:t> data in the following tabs, please use the instructions in columns A, B, and C to generate your data subsets for the MVT Special Emphasis Report (SER).</a:t>
          </a:r>
        </a:p>
        <a:p>
          <a:endParaRPr lang="en-US" sz="1400" b="1"/>
        </a:p>
        <a:p>
          <a:r>
            <a:rPr lang="en-US" sz="1400" b="1"/>
            <a:t>A. "Populations"</a:t>
          </a:r>
          <a:r>
            <a:rPr lang="en-US" sz="1400" b="1" baseline="0"/>
            <a:t> tab</a:t>
          </a:r>
        </a:p>
        <a:p>
          <a:r>
            <a:rPr lang="en-US" sz="1400" baseline="0"/>
            <a:t>A.1 - E</a:t>
          </a:r>
          <a:r>
            <a:rPr lang="en-US" sz="1400"/>
            <a:t>nter your state or territory name in cell B4 and data year in cell E4.</a:t>
          </a:r>
        </a:p>
        <a:p>
          <a:r>
            <a:rPr lang="en-US" sz="1400"/>
            <a:t>A.2 - Enter your state or territory population data by age group for</a:t>
          </a:r>
          <a:r>
            <a:rPr lang="en-US" sz="1400" baseline="0"/>
            <a:t> your 5 most recent years of data. </a:t>
          </a:r>
          <a:r>
            <a:rPr lang="en-US" sz="1400" b="0" i="1" baseline="0">
              <a:solidFill>
                <a:srgbClr val="C00000"/>
              </a:solidFill>
            </a:rPr>
            <a:t>Please modify data years only in this tab if your data is not 2016-2020. </a:t>
          </a:r>
          <a:endParaRPr lang="en-US" sz="1400" b="0" i="1">
            <a:solidFill>
              <a:srgbClr val="C00000"/>
            </a:solidFill>
          </a:endParaRPr>
        </a:p>
        <a:p>
          <a:r>
            <a:rPr lang="en-US" sz="1400"/>
            <a:t>A.3 - </a:t>
          </a:r>
          <a:r>
            <a:rPr lang="en-US" sz="1400" baseline="0"/>
            <a:t>Enter state or territory population data by race/ethnicity. </a:t>
          </a:r>
          <a:r>
            <a:rPr lang="en-US" sz="1400" b="0" i="1" baseline="0"/>
            <a:t>If your state uses different race/ethnicity categories, enter them into the appropriate cell.</a:t>
          </a:r>
        </a:p>
        <a:p>
          <a:r>
            <a:rPr lang="en-US" sz="1400" baseline="0"/>
            <a:t>A.4 - Enter </a:t>
          </a:r>
          <a:r>
            <a:rPr lang="en-US" sz="1400" b="0" baseline="0">
              <a:solidFill>
                <a:srgbClr val="C00000"/>
              </a:solidFill>
            </a:rPr>
            <a:t>2000 standard populations </a:t>
          </a:r>
          <a:r>
            <a:rPr lang="en-US" sz="1400" baseline="0"/>
            <a:t>by age group. These populations will be used with age weights to calculate age-adjusted hospitalization, ED visit, and death rates per 100,000 in the "2016", "2017", "2018", "2019", and "2020" tabs</a:t>
          </a:r>
        </a:p>
        <a:p>
          <a:endParaRPr lang="en-US" sz="1400"/>
        </a:p>
        <a:p>
          <a:r>
            <a:rPr lang="en-US" sz="1400" b="1"/>
            <a:t>B. "Health</a:t>
          </a:r>
          <a:r>
            <a:rPr lang="en-US" sz="1400" b="1" baseline="0"/>
            <a:t> Regions" tab</a:t>
          </a:r>
        </a:p>
        <a:p>
          <a:r>
            <a:rPr lang="en-US" sz="1400" baseline="0"/>
            <a:t>B.1 - Enter the name of each Health Region (if applicable). </a:t>
          </a:r>
          <a:endParaRPr lang="en-US" sz="1400" i="1" baseline="0">
            <a:solidFill>
              <a:srgbClr val="C00000"/>
            </a:solidFill>
          </a:endParaRPr>
        </a:p>
        <a:p>
          <a:r>
            <a:rPr lang="en-US" sz="1400" baseline="0"/>
            <a:t>B.2 - Enter 2020 or most recent data year population values for each health region.</a:t>
          </a:r>
        </a:p>
        <a:p>
          <a:endParaRPr lang="en-US" sz="1400" baseline="0"/>
        </a:p>
        <a:p>
          <a:r>
            <a:rPr lang="en-US" sz="1400" b="1" baseline="0"/>
            <a:t>C. </a:t>
          </a:r>
          <a:r>
            <a:rPr lang="en-US" sz="1400" b="1" baseline="0">
              <a:solidFill>
                <a:srgbClr val="C00000"/>
              </a:solidFill>
            </a:rPr>
            <a:t>If data across age groups cannot be entered - </a:t>
          </a:r>
          <a:r>
            <a:rPr lang="en-US" sz="1400" b="1" baseline="0"/>
            <a:t>"Totals" tab</a:t>
          </a:r>
        </a:p>
        <a:p>
          <a:r>
            <a:rPr lang="en-US" sz="1400" b="0" i="1" baseline="0">
              <a:solidFill>
                <a:srgbClr val="C00000"/>
              </a:solidFill>
            </a:rPr>
            <a:t>Note -</a:t>
          </a:r>
          <a:r>
            <a:rPr lang="en-US" sz="1600" b="1" baseline="0">
              <a:solidFill>
                <a:srgbClr val="C00000"/>
              </a:solidFill>
            </a:rPr>
            <a:t> </a:t>
          </a:r>
          <a:r>
            <a:rPr lang="en-US" sz="1400" b="0" i="1" baseline="0">
              <a:solidFill>
                <a:srgbClr val="C00000"/>
              </a:solidFill>
              <a:effectLst/>
              <a:latin typeface="+mn-lt"/>
              <a:ea typeface="+mn-ea"/>
              <a:cs typeface="+mn-cs"/>
            </a:rPr>
            <a:t>Please modify years in the "Populations" tab if needed. </a:t>
          </a:r>
          <a:endParaRPr lang="en-US" sz="1400" b="1" baseline="0">
            <a:solidFill>
              <a:srgbClr val="C00000"/>
            </a:solidFill>
          </a:endParaRPr>
        </a:p>
        <a:p>
          <a:r>
            <a:rPr lang="en-US" sz="1400" b="0" baseline="0"/>
            <a:t>C.1 - If data across age groups cannot be entered, please only use the "Totals" tab and </a:t>
          </a:r>
          <a:r>
            <a:rPr lang="en-US" sz="1400" b="1" i="1" baseline="0"/>
            <a:t>do not use </a:t>
          </a:r>
          <a:r>
            <a:rPr lang="en-US" sz="1400" b="0" i="0" baseline="0"/>
            <a:t>the </a:t>
          </a:r>
          <a:r>
            <a:rPr lang="en-US" sz="1400" b="0" baseline="0"/>
            <a:t>"2016", "2017", "2018", "2019", and "2020 tabs.</a:t>
          </a:r>
        </a:p>
        <a:p>
          <a:r>
            <a:rPr lang="en-US" sz="1400" b="0" baseline="0"/>
            <a:t>C.2 - Enter total hospitalizations, ED visits, and deaths to calculate non-fatal and fatality rates per 100,000. These rates are not age-adjusted.</a:t>
          </a:r>
        </a:p>
        <a:p>
          <a:endParaRPr lang="en-US" sz="1400" baseline="0"/>
        </a:p>
        <a:p>
          <a:r>
            <a:rPr lang="en-US" sz="1400" b="1" baseline="0"/>
            <a:t>D. "2016", "2017", "2018", "2019", and "2020" tabs </a:t>
          </a:r>
          <a:endParaRPr lang="en-US" sz="1400" b="0" i="1" baseline="0">
            <a:solidFill>
              <a:srgbClr val="0070C0"/>
            </a:solidFill>
          </a:endParaRPr>
        </a:p>
        <a:p>
          <a:r>
            <a:rPr lang="en-US" sz="1400" b="0" i="1" baseline="0">
              <a:solidFill>
                <a:srgbClr val="C00000"/>
              </a:solidFill>
            </a:rPr>
            <a:t>Note - Please modify years in the "Populations" tab if needed. Users can rename these tabs to reflect the years of data being used.</a:t>
          </a:r>
        </a:p>
        <a:p>
          <a:r>
            <a:rPr lang="en-US" sz="1400" b="0" baseline="0"/>
            <a:t>D.1 - Enter Hospitalization, ED Visit, and Death counts by age group in each tab for sex and race/ethnicity. </a:t>
          </a:r>
        </a:p>
        <a:p>
          <a:r>
            <a:rPr lang="en-US" sz="1400" b="0" baseline="0"/>
            <a:t>D.2 - Enter counts for Hospitalizations, ED Visits, and Deaths for </a:t>
          </a:r>
          <a:r>
            <a:rPr lang="en-US" sz="1400" b="0" i="1" baseline="0"/>
            <a:t>Health Regions </a:t>
          </a:r>
          <a:r>
            <a:rPr lang="en-US" sz="1400" b="0" baseline="0"/>
            <a:t>only in the "2020" tab. </a:t>
          </a:r>
          <a:r>
            <a:rPr lang="en-US" sz="1400" b="0" i="1" baseline="0">
              <a:solidFill>
                <a:srgbClr val="C00000"/>
              </a:solidFill>
            </a:rPr>
            <a:t>Please rename Health Regions in the "Health Regions" tab if needed, not in the "2020" tab. </a:t>
          </a:r>
        </a:p>
        <a:p>
          <a:r>
            <a:rPr lang="en-US" sz="1400" b="0" baseline="0"/>
            <a:t>D.3 - Enter 2000 state population by age group in the indicated column for the "2016", "2017", "2018", "2019", and "2020" tabs.</a:t>
          </a:r>
        </a:p>
        <a:p>
          <a:r>
            <a:rPr lang="en-US" sz="1400" b="0" baseline="0"/>
            <a:t>D.4. - Age-adjusted rates per 100,000 will be calculated in these tabs.</a:t>
          </a:r>
        </a:p>
        <a:p>
          <a:endParaRPr lang="en-US" sz="1400" b="0" baseline="0"/>
        </a:p>
        <a:p>
          <a:r>
            <a:rPr lang="en-US" sz="1400" b="1" baseline="0"/>
            <a:t>E. "Health Region Rates"</a:t>
          </a:r>
          <a:endParaRPr lang="en-US" sz="1400" b="0" baseline="0"/>
        </a:p>
        <a:p>
          <a:r>
            <a:rPr lang="en-US" sz="1400" b="0" baseline="0"/>
            <a:t>E.1 - Enter hospitalization and ED Visit counts across health regions in this tab to generate data for Table 1 in the MVT SER</a:t>
          </a:r>
        </a:p>
        <a:p>
          <a:r>
            <a:rPr lang="en-US" sz="1400" b="0" baseline="0"/>
            <a:t>E.2 - </a:t>
          </a:r>
          <a:r>
            <a:rPr lang="en-US" sz="1400" b="0" i="1" baseline="0">
              <a:solidFill>
                <a:srgbClr val="C00000"/>
              </a:solidFill>
            </a:rPr>
            <a:t>Optional - </a:t>
          </a:r>
          <a:r>
            <a:rPr lang="en-US" sz="1400" b="0" i="1" baseline="0">
              <a:solidFill>
                <a:srgbClr val="C00000"/>
              </a:solidFill>
              <a:effectLst/>
              <a:latin typeface="+mn-lt"/>
              <a:ea typeface="+mn-ea"/>
              <a:cs typeface="+mn-cs"/>
            </a:rPr>
            <a:t>Right-click and select "Unhide" </a:t>
          </a:r>
          <a:r>
            <a:rPr lang="en-US" sz="1400" b="0" baseline="0">
              <a:solidFill>
                <a:schemeClr val="dk1"/>
              </a:solidFill>
              <a:effectLst/>
              <a:latin typeface="+mn-lt"/>
              <a:ea typeface="+mn-ea"/>
              <a:cs typeface="+mn-cs"/>
            </a:rPr>
            <a:t>to see the "Table 1" tab that calculates top 5 health regions with highest hospitalization and ED visits.</a:t>
          </a:r>
          <a:endParaRPr lang="en-US" sz="1400" b="1" baseline="0">
            <a:solidFill>
              <a:srgbClr val="C00000"/>
            </a:solidFill>
          </a:endParaRPr>
        </a:p>
        <a:p>
          <a:endParaRPr lang="en-US" sz="1400" b="1" baseline="0"/>
        </a:p>
        <a:p>
          <a:r>
            <a:rPr lang="en-US" sz="1400" b="1" baseline="0"/>
            <a:t>F.  </a:t>
          </a:r>
          <a:r>
            <a:rPr lang="en-US" sz="1400" b="1" baseline="0">
              <a:solidFill>
                <a:srgbClr val="C00000"/>
              </a:solidFill>
            </a:rPr>
            <a:t>Optional, for reference </a:t>
          </a:r>
          <a:r>
            <a:rPr lang="en-US" sz="1400" b="1" baseline="0"/>
            <a:t>- "2016-2020 rates" tab</a:t>
          </a:r>
        </a:p>
        <a:p>
          <a:r>
            <a:rPr lang="en-US" sz="1400" b="0" baseline="0"/>
            <a:t>F.1 - This tab will automatically fill with data from the individual </a:t>
          </a:r>
          <a:r>
            <a:rPr lang="en-US" sz="1400" b="0" baseline="0">
              <a:solidFill>
                <a:schemeClr val="dk1"/>
              </a:solidFill>
              <a:effectLst/>
              <a:latin typeface="+mn-lt"/>
              <a:ea typeface="+mn-ea"/>
              <a:cs typeface="+mn-cs"/>
            </a:rPr>
            <a:t>"2016", "2017", "2018", "2019", and "2020" tabs. The information in this tab can be used to complete the "Burden and Overview" section of the MVT Special Emphasis report. The average annual change in MVT injury age-adjusted rates per 100,000 over 5 years (not percentage change) is shown in this tab for hospitalizations, ED visits, and deaths across race/ethnicity, sex, and age groups.</a:t>
          </a:r>
          <a:endParaRPr lang="en-US" sz="1400" b="0" baseline="0"/>
        </a:p>
        <a:p>
          <a:endParaRPr lang="en-US" sz="1400" b="1" baseline="0"/>
        </a:p>
        <a:p>
          <a:r>
            <a:rPr lang="en-US" sz="1400" b="1" baseline="0"/>
            <a:t>G. "Figure 1" tab</a:t>
          </a:r>
        </a:p>
        <a:p>
          <a:r>
            <a:rPr lang="en-US" sz="1400" b="0" baseline="0"/>
            <a:t>G.1 - Enter total hospitalizations, ED visits, and deaths for your most recent data year to populate the pyramid graphic.</a:t>
          </a:r>
        </a:p>
        <a:p>
          <a:endParaRPr lang="en-US" sz="1400" b="1" baseline="0"/>
        </a:p>
        <a:p>
          <a:r>
            <a:rPr lang="en-US" sz="1400" b="1" baseline="0"/>
            <a:t>H. "Figure 2" tab</a:t>
          </a:r>
          <a:endParaRPr lang="en-US" sz="1400" b="0" baseline="0"/>
        </a:p>
        <a:p>
          <a:r>
            <a:rPr lang="en-US" sz="1400" b="0" baseline="0"/>
            <a:t>H.1 - Enter fatality rates over a 10 year period to generate the graph for Figure 2. Age-adjusted fatality rates per 100,000 from the "2016", "2017", "2018", "2019", and "2020" tabs will automatically populate in the "Figure 2" tab.</a:t>
          </a:r>
        </a:p>
        <a:p>
          <a:endParaRPr lang="en-US" sz="1400" b="1" baseline="0"/>
        </a:p>
        <a:p>
          <a:r>
            <a:rPr lang="en-US" sz="1400" b="1" baseline="0"/>
            <a:t>I. "Figure 3" tab</a:t>
          </a:r>
        </a:p>
        <a:p>
          <a:r>
            <a:rPr lang="en-US" sz="1400" b="0" baseline="0"/>
            <a:t>I.1 - Enter hospitalization, ED visit, and fatality counts for each passenger type to generate the graph for Figure 3.</a:t>
          </a:r>
        </a:p>
        <a:p>
          <a:endParaRPr lang="en-US" sz="1400" b="1" baseline="0"/>
        </a:p>
        <a:p>
          <a:r>
            <a:rPr lang="en-US" sz="1400" b="1" baseline="0"/>
            <a:t>J. "Figure 4" tab</a:t>
          </a:r>
        </a:p>
        <a:p>
          <a:r>
            <a:rPr lang="en-US" sz="1400" b="0" baseline="0"/>
            <a:t>J.1 - Data from the "2016", "2017", "2018", "2019", and "2020" tabs or "Totals" tab can be used to generate graphs of non-fatal and fatal data. Users can select which graph they would like to use in the MVT SER template.</a:t>
          </a:r>
        </a:p>
        <a:p>
          <a:endParaRPr lang="en-US" sz="1400" b="0" baseline="0"/>
        </a:p>
        <a:p>
          <a:r>
            <a:rPr lang="en-US" sz="1400" b="1" baseline="0"/>
            <a:t>K. "Figure 5" tab</a:t>
          </a:r>
        </a:p>
        <a:p>
          <a:r>
            <a:rPr lang="en-US" sz="1400" b="0" baseline="0"/>
            <a:t>K.1 - Please use the populations for age groups listed in the Figure 5 tab to calculate age-specific hospitalization rates for data years you would like to include in the Figure 5 graph.</a:t>
          </a:r>
        </a:p>
        <a:p>
          <a:endParaRPr lang="en-US" sz="1400" b="1" baseline="0"/>
        </a:p>
        <a:p>
          <a:r>
            <a:rPr lang="en-US" sz="1400" b="1" baseline="0"/>
            <a:t>L. "Figure 6" tab</a:t>
          </a:r>
        </a:p>
        <a:p>
          <a:r>
            <a:rPr lang="en-US" sz="1400" b="0" baseline="0"/>
            <a:t>L.1 - Data from the "2016-2020 rates" tab or "Totals" tab can be used to enter hospitalization rates across race/ethnicity groups to generate the graph.</a:t>
          </a:r>
        </a:p>
        <a:p>
          <a:endParaRPr lang="en-US" sz="1400" b="1" baseline="0"/>
        </a:p>
        <a:p>
          <a:r>
            <a:rPr lang="en-US" sz="1400" b="1" baseline="0"/>
            <a:t>M. "Quick Facts" tab</a:t>
          </a:r>
        </a:p>
        <a:p>
          <a:r>
            <a:rPr lang="en-US" sz="1400" b="0" baseline="0"/>
            <a:t>M.1 - This tab includes resources for completing the Quick Facts section on page 2 of the MVT SER.</a:t>
          </a:r>
        </a:p>
        <a:p>
          <a:endParaRPr lang="en-US" sz="1400" b="1" baseline="0"/>
        </a:p>
        <a:p>
          <a:r>
            <a:rPr lang="en-US" sz="1400" b="1" baseline="0"/>
            <a:t>N. "Report" tab</a:t>
          </a:r>
        </a:p>
        <a:p>
          <a:r>
            <a:rPr lang="en-US" sz="1400" b="0" baseline="0"/>
            <a:t>N.1 - This tab presents an overview of where to input content and figures in the MVT SER. Page 3 is included in this tab as a reminder to users that national and state-level MVT Activities can be added using the MVT SER PDF.</a:t>
          </a:r>
        </a:p>
        <a:p>
          <a:endParaRPr lang="en-US" sz="1400" baseline="0"/>
        </a:p>
      </xdr:txBody>
    </xdr:sp>
    <xdr:clientData/>
  </xdr:twoCellAnchor>
  <xdr:twoCellAnchor>
    <xdr:from>
      <xdr:col>0</xdr:col>
      <xdr:colOff>64046</xdr:colOff>
      <xdr:row>8</xdr:row>
      <xdr:rowOff>0</xdr:rowOff>
    </xdr:from>
    <xdr:to>
      <xdr:col>22</xdr:col>
      <xdr:colOff>508000</xdr:colOff>
      <xdr:row>16</xdr:row>
      <xdr:rowOff>95251</xdr:rowOff>
    </xdr:to>
    <xdr:sp macro="" textlink="">
      <xdr:nvSpPr>
        <xdr:cNvPr id="3" name="TextBox 2">
          <a:extLst>
            <a:ext uri="{FF2B5EF4-FFF2-40B4-BE49-F238E27FC236}">
              <a16:creationId xmlns:a16="http://schemas.microsoft.com/office/drawing/2014/main" id="{31126D2C-317C-4C51-BEE7-C2769A230D27}"/>
            </a:ext>
          </a:extLst>
        </xdr:cNvPr>
        <xdr:cNvSpPr txBox="1"/>
      </xdr:nvSpPr>
      <xdr:spPr>
        <a:xfrm>
          <a:off x="64046" y="147255"/>
          <a:ext cx="20478204" cy="16624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Preparing</a:t>
          </a:r>
          <a:r>
            <a:rPr lang="en-US" sz="2400" b="1" baseline="0"/>
            <a:t> the MVT Special Emphasis Report is a three step process:</a:t>
          </a:r>
        </a:p>
        <a:p>
          <a:r>
            <a:rPr lang="en-US" sz="2400" b="1" baseline="0">
              <a:solidFill>
                <a:schemeClr val="accent6"/>
              </a:solidFill>
            </a:rPr>
            <a:t>Step 1</a:t>
          </a:r>
          <a:r>
            <a:rPr lang="en-US" sz="2400" b="0" baseline="0"/>
            <a:t> is to prepare your state/territory data on MVT</a:t>
          </a:r>
        </a:p>
        <a:p>
          <a:r>
            <a:rPr lang="en-US" sz="2400" b="1" baseline="0">
              <a:solidFill>
                <a:schemeClr val="accent5"/>
              </a:solidFill>
            </a:rPr>
            <a:t>Step 2</a:t>
          </a:r>
          <a:r>
            <a:rPr lang="en-US" sz="2400" b="0" baseline="0">
              <a:solidFill>
                <a:schemeClr val="accent5"/>
              </a:solidFill>
            </a:rPr>
            <a:t> </a:t>
          </a:r>
          <a:r>
            <a:rPr lang="en-US" sz="2400" b="0" baseline="0"/>
            <a:t>is to enter the data in this spreadsheet in tabs A through L</a:t>
          </a:r>
        </a:p>
        <a:p>
          <a:r>
            <a:rPr lang="en-US" sz="2400" b="1" baseline="0">
              <a:solidFill>
                <a:schemeClr val="accent3"/>
              </a:solidFill>
            </a:rPr>
            <a:t>Step 3</a:t>
          </a:r>
          <a:r>
            <a:rPr lang="en-US" sz="2400" b="0" baseline="0"/>
            <a:t> is to create the SER by populating the PDF form with the appropriate data</a:t>
          </a:r>
          <a:endParaRPr lang="en-US" sz="2400" b="0"/>
        </a:p>
      </xdr:txBody>
    </xdr:sp>
    <xdr:clientData/>
  </xdr:twoCellAnchor>
  <xdr:twoCellAnchor>
    <xdr:from>
      <xdr:col>24</xdr:col>
      <xdr:colOff>15874</xdr:colOff>
      <xdr:row>22</xdr:row>
      <xdr:rowOff>174624</xdr:rowOff>
    </xdr:from>
    <xdr:to>
      <xdr:col>32</xdr:col>
      <xdr:colOff>190499</xdr:colOff>
      <xdr:row>24</xdr:row>
      <xdr:rowOff>685800</xdr:rowOff>
    </xdr:to>
    <xdr:sp macro="" textlink="">
      <xdr:nvSpPr>
        <xdr:cNvPr id="4" name="TextBox 3">
          <a:extLst>
            <a:ext uri="{FF2B5EF4-FFF2-40B4-BE49-F238E27FC236}">
              <a16:creationId xmlns:a16="http://schemas.microsoft.com/office/drawing/2014/main" id="{6DDE56DA-9D1C-47EA-A19E-542289D1DFAE}"/>
            </a:ext>
          </a:extLst>
        </xdr:cNvPr>
        <xdr:cNvSpPr txBox="1"/>
      </xdr:nvSpPr>
      <xdr:spPr>
        <a:xfrm>
          <a:off x="21415374" y="3171824"/>
          <a:ext cx="5051425" cy="35718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1. Open the PDF SER form</a:t>
          </a:r>
        </a:p>
        <a:p>
          <a:r>
            <a:rPr lang="en-US" sz="1400" b="1" baseline="0"/>
            <a:t>2. Open the "Report" tab</a:t>
          </a:r>
          <a:endParaRPr lang="en-US" sz="1400" b="0" baseline="0"/>
        </a:p>
        <a:p>
          <a:r>
            <a:rPr lang="en-US" sz="1400" b="0" baseline="0"/>
            <a:t>2.1 - The PDF SER form includes fields that will be populated according to the data you have entered in the spreadsheet. Follow the instructions in the "Report" tab and populate the PDF SER form with the appropriate data. You will need to copy and paste some of the graphs and charts from the report tab into your SER - instructions for how to do this are embedded in the tab.</a:t>
          </a:r>
        </a:p>
        <a:p>
          <a:r>
            <a:rPr lang="en-US" sz="1400" b="1">
              <a:solidFill>
                <a:schemeClr val="dk1"/>
              </a:solidFill>
              <a:effectLst/>
              <a:latin typeface="+mn-lt"/>
              <a:ea typeface="+mn-ea"/>
              <a:cs typeface="+mn-cs"/>
            </a:rPr>
            <a:t>3. Finalize the PDF SER form</a:t>
          </a:r>
        </a:p>
        <a:p>
          <a:r>
            <a:rPr lang="en-US" sz="1400">
              <a:solidFill>
                <a:schemeClr val="dk1"/>
              </a:solidFill>
              <a:effectLst/>
              <a:latin typeface="+mn-lt"/>
              <a:ea typeface="+mn-ea"/>
              <a:cs typeface="+mn-cs"/>
            </a:rPr>
            <a:t>3.1 - Once you have copied and entered all the data into the form, remove the blue shading, which is on by default in the document so all the fillable fields can be easily distinguished. Turn it off within Acrobat Reader by going to Edit &gt; Preferences &gt; Forms &gt; and deselecting “show border hover color for fields”</a:t>
          </a:r>
        </a:p>
        <a:p>
          <a:endParaRPr lang="en-US" sz="1400" b="1" baseline="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17</xdr:row>
      <xdr:rowOff>19053</xdr:rowOff>
    </xdr:to>
    <xdr:sp macro="" textlink="">
      <xdr:nvSpPr>
        <xdr:cNvPr id="2" name="TextBox 1">
          <a:extLst>
            <a:ext uri="{FF2B5EF4-FFF2-40B4-BE49-F238E27FC236}">
              <a16:creationId xmlns:a16="http://schemas.microsoft.com/office/drawing/2014/main" id="{9A5238EF-8978-4BF1-AF4E-C4A68414ACC7}"/>
            </a:ext>
          </a:extLst>
        </xdr:cNvPr>
        <xdr:cNvSpPr txBox="1"/>
      </xdr:nvSpPr>
      <xdr:spPr>
        <a:xfrm rot="16200000">
          <a:off x="-1054577" y="2228375"/>
          <a:ext cx="2731138" cy="597217"/>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18</xdr:row>
      <xdr:rowOff>161925</xdr:rowOff>
    </xdr:from>
    <xdr:to>
      <xdr:col>1</xdr:col>
      <xdr:colOff>11429</xdr:colOff>
      <xdr:row>33</xdr:row>
      <xdr:rowOff>163830</xdr:rowOff>
    </xdr:to>
    <xdr:sp macro="" textlink="">
      <xdr:nvSpPr>
        <xdr:cNvPr id="3" name="TextBox 2">
          <a:extLst>
            <a:ext uri="{FF2B5EF4-FFF2-40B4-BE49-F238E27FC236}">
              <a16:creationId xmlns:a16="http://schemas.microsoft.com/office/drawing/2014/main" id="{6A418B0C-CF17-473E-B90D-CEE453824D13}"/>
            </a:ext>
          </a:extLst>
        </xdr:cNvPr>
        <xdr:cNvSpPr txBox="1"/>
      </xdr:nvSpPr>
      <xdr:spPr>
        <a:xfrm rot="16200000">
          <a:off x="-1093788" y="5281613"/>
          <a:ext cx="2808605" cy="621029"/>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558345</xdr:colOff>
      <xdr:row>3</xdr:row>
      <xdr:rowOff>544285</xdr:rowOff>
    </xdr:from>
    <xdr:to>
      <xdr:col>11</xdr:col>
      <xdr:colOff>514349</xdr:colOff>
      <xdr:row>13</xdr:row>
      <xdr:rowOff>127906</xdr:rowOff>
    </xdr:to>
    <xdr:graphicFrame macro="">
      <xdr:nvGraphicFramePr>
        <xdr:cNvPr id="3" name="Chart 2">
          <a:extLst>
            <a:ext uri="{FF2B5EF4-FFF2-40B4-BE49-F238E27FC236}">
              <a16:creationId xmlns:a16="http://schemas.microsoft.com/office/drawing/2014/main" id="{441A99DE-A202-4351-BDBA-F3FE7B1588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369095</xdr:colOff>
      <xdr:row>6</xdr:row>
      <xdr:rowOff>154781</xdr:rowOff>
    </xdr:from>
    <xdr:to>
      <xdr:col>5</xdr:col>
      <xdr:colOff>374650</xdr:colOff>
      <xdr:row>16</xdr:row>
      <xdr:rowOff>120650</xdr:rowOff>
    </xdr:to>
    <xdr:graphicFrame macro="">
      <xdr:nvGraphicFramePr>
        <xdr:cNvPr id="2" name="Chart 1">
          <a:extLst>
            <a:ext uri="{FF2B5EF4-FFF2-40B4-BE49-F238E27FC236}">
              <a16:creationId xmlns:a16="http://schemas.microsoft.com/office/drawing/2014/main" id="{A183C674-ABA0-4E51-BDDB-D15190EB1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255056</xdr:colOff>
      <xdr:row>0</xdr:row>
      <xdr:rowOff>121706</xdr:rowOff>
    </xdr:from>
    <xdr:to>
      <xdr:col>16</xdr:col>
      <xdr:colOff>7055</xdr:colOff>
      <xdr:row>11</xdr:row>
      <xdr:rowOff>169334</xdr:rowOff>
    </xdr:to>
    <xdr:graphicFrame macro="">
      <xdr:nvGraphicFramePr>
        <xdr:cNvPr id="9" name="Chart 8">
          <a:extLst>
            <a:ext uri="{FF2B5EF4-FFF2-40B4-BE49-F238E27FC236}">
              <a16:creationId xmlns:a16="http://schemas.microsoft.com/office/drawing/2014/main" id="{3CC459D3-7E39-436F-9A79-C108FF7C77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233946</xdr:colOff>
      <xdr:row>3</xdr:row>
      <xdr:rowOff>60156</xdr:rowOff>
    </xdr:from>
    <xdr:to>
      <xdr:col>12</xdr:col>
      <xdr:colOff>728578</xdr:colOff>
      <xdr:row>21</xdr:row>
      <xdr:rowOff>126999</xdr:rowOff>
    </xdr:to>
    <xdr:graphicFrame macro="">
      <xdr:nvGraphicFramePr>
        <xdr:cNvPr id="3" name="Chart 2">
          <a:extLst>
            <a:ext uri="{FF2B5EF4-FFF2-40B4-BE49-F238E27FC236}">
              <a16:creationId xmlns:a16="http://schemas.microsoft.com/office/drawing/2014/main" id="{7D567AD4-F299-489B-8398-0001BF4DD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338043</xdr:colOff>
      <xdr:row>2</xdr:row>
      <xdr:rowOff>141192</xdr:rowOff>
    </xdr:from>
    <xdr:to>
      <xdr:col>11</xdr:col>
      <xdr:colOff>196103</xdr:colOff>
      <xdr:row>25</xdr:row>
      <xdr:rowOff>74705</xdr:rowOff>
    </xdr:to>
    <xdr:graphicFrame macro="">
      <xdr:nvGraphicFramePr>
        <xdr:cNvPr id="7" name="Chart 6">
          <a:extLst>
            <a:ext uri="{FF2B5EF4-FFF2-40B4-BE49-F238E27FC236}">
              <a16:creationId xmlns:a16="http://schemas.microsoft.com/office/drawing/2014/main" id="{8005519E-329D-41D6-8FC4-299C8801F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412749</xdr:colOff>
      <xdr:row>26</xdr:row>
      <xdr:rowOff>85164</xdr:rowOff>
    </xdr:from>
    <xdr:to>
      <xdr:col>10</xdr:col>
      <xdr:colOff>877794</xdr:colOff>
      <xdr:row>45</xdr:row>
      <xdr:rowOff>130735</xdr:rowOff>
    </xdr:to>
    <xdr:graphicFrame macro="">
      <xdr:nvGraphicFramePr>
        <xdr:cNvPr id="8" name="Chart 7">
          <a:extLst>
            <a:ext uri="{FF2B5EF4-FFF2-40B4-BE49-F238E27FC236}">
              <a16:creationId xmlns:a16="http://schemas.microsoft.com/office/drawing/2014/main" id="{56F207FB-5AC6-46E9-8AC5-E55716F594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1075763</xdr:colOff>
      <xdr:row>25</xdr:row>
      <xdr:rowOff>93383</xdr:rowOff>
    </xdr:from>
    <xdr:to>
      <xdr:col>17</xdr:col>
      <xdr:colOff>214779</xdr:colOff>
      <xdr:row>45</xdr:row>
      <xdr:rowOff>112058</xdr:rowOff>
    </xdr:to>
    <xdr:graphicFrame macro="">
      <xdr:nvGraphicFramePr>
        <xdr:cNvPr id="9" name="Chart 8">
          <a:extLst>
            <a:ext uri="{FF2B5EF4-FFF2-40B4-BE49-F238E27FC236}">
              <a16:creationId xmlns:a16="http://schemas.microsoft.com/office/drawing/2014/main" id="{EDC07C78-7FF1-409F-B9D7-656C2E84D8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212725</xdr:colOff>
      <xdr:row>2</xdr:row>
      <xdr:rowOff>0</xdr:rowOff>
    </xdr:from>
    <xdr:to>
      <xdr:col>13</xdr:col>
      <xdr:colOff>517525</xdr:colOff>
      <xdr:row>17</xdr:row>
      <xdr:rowOff>63500</xdr:rowOff>
    </xdr:to>
    <xdr:graphicFrame macro="">
      <xdr:nvGraphicFramePr>
        <xdr:cNvPr id="3" name="Chart 2">
          <a:extLst>
            <a:ext uri="{FF2B5EF4-FFF2-40B4-BE49-F238E27FC236}">
              <a16:creationId xmlns:a16="http://schemas.microsoft.com/office/drawing/2014/main" id="{E496E0D3-E852-4E4E-8277-959C39BC34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687920</xdr:colOff>
      <xdr:row>4</xdr:row>
      <xdr:rowOff>279931</xdr:rowOff>
    </xdr:from>
    <xdr:to>
      <xdr:col>16</xdr:col>
      <xdr:colOff>9212</xdr:colOff>
      <xdr:row>4</xdr:row>
      <xdr:rowOff>486833</xdr:rowOff>
    </xdr:to>
    <xdr:sp macro="" textlink="">
      <xdr:nvSpPr>
        <xdr:cNvPr id="9" name="Isosceles Triangle 8">
          <a:extLst>
            <a:ext uri="{FF2B5EF4-FFF2-40B4-BE49-F238E27FC236}">
              <a16:creationId xmlns:a16="http://schemas.microsoft.com/office/drawing/2014/main" id="{804F9D4B-BC28-40FF-AA0B-A9BFD703C6AE}"/>
            </a:ext>
          </a:extLst>
        </xdr:cNvPr>
        <xdr:cNvSpPr/>
      </xdr:nvSpPr>
      <xdr:spPr>
        <a:xfrm rot="16200000">
          <a:off x="13402315" y="3211936"/>
          <a:ext cx="206902" cy="1467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645584</xdr:colOff>
      <xdr:row>4</xdr:row>
      <xdr:rowOff>269347</xdr:rowOff>
    </xdr:from>
    <xdr:to>
      <xdr:col>18</xdr:col>
      <xdr:colOff>16831</xdr:colOff>
      <xdr:row>4</xdr:row>
      <xdr:rowOff>465666</xdr:rowOff>
    </xdr:to>
    <xdr:sp macro="" textlink="">
      <xdr:nvSpPr>
        <xdr:cNvPr id="12" name="Isosceles Triangle 11">
          <a:extLst>
            <a:ext uri="{FF2B5EF4-FFF2-40B4-BE49-F238E27FC236}">
              <a16:creationId xmlns:a16="http://schemas.microsoft.com/office/drawing/2014/main" id="{1E6D1A29-CDB7-43A6-A95F-4B7B0D1EF24B}"/>
            </a:ext>
          </a:extLst>
        </xdr:cNvPr>
        <xdr:cNvSpPr/>
      </xdr:nvSpPr>
      <xdr:spPr>
        <a:xfrm rot="16200000">
          <a:off x="14857098" y="3171083"/>
          <a:ext cx="196319" cy="19674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215900</xdr:colOff>
      <xdr:row>0</xdr:row>
      <xdr:rowOff>225425</xdr:rowOff>
    </xdr:from>
    <xdr:to>
      <xdr:col>15</xdr:col>
      <xdr:colOff>444499</xdr:colOff>
      <xdr:row>10</xdr:row>
      <xdr:rowOff>12700</xdr:rowOff>
    </xdr:to>
    <xdr:graphicFrame macro="">
      <xdr:nvGraphicFramePr>
        <xdr:cNvPr id="14" name="Chart 13">
          <a:extLst>
            <a:ext uri="{FF2B5EF4-FFF2-40B4-BE49-F238E27FC236}">
              <a16:creationId xmlns:a16="http://schemas.microsoft.com/office/drawing/2014/main" id="{62EA66BE-A9FA-4A3C-9105-CF8ED7C25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14</xdr:row>
      <xdr:rowOff>54429</xdr:rowOff>
    </xdr:from>
    <xdr:to>
      <xdr:col>3</xdr:col>
      <xdr:colOff>244929</xdr:colOff>
      <xdr:row>22</xdr:row>
      <xdr:rowOff>36287</xdr:rowOff>
    </xdr:to>
    <xdr:graphicFrame macro="">
      <xdr:nvGraphicFramePr>
        <xdr:cNvPr id="41" name="Chart 40">
          <a:extLst>
            <a:ext uri="{FF2B5EF4-FFF2-40B4-BE49-F238E27FC236}">
              <a16:creationId xmlns:a16="http://schemas.microsoft.com/office/drawing/2014/main" id="{36334205-4721-40BD-8A3C-7ABB2E3A0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54374</xdr:colOff>
      <xdr:row>34</xdr:row>
      <xdr:rowOff>31033</xdr:rowOff>
    </xdr:from>
    <xdr:to>
      <xdr:col>18</xdr:col>
      <xdr:colOff>1143000</xdr:colOff>
      <xdr:row>90</xdr:row>
      <xdr:rowOff>23790</xdr:rowOff>
    </xdr:to>
    <xdr:pic>
      <xdr:nvPicPr>
        <xdr:cNvPr id="32" name="Picture 31">
          <a:extLst>
            <a:ext uri="{FF2B5EF4-FFF2-40B4-BE49-F238E27FC236}">
              <a16:creationId xmlns:a16="http://schemas.microsoft.com/office/drawing/2014/main" id="{A9DA87FA-07D6-4851-A150-9DFAD76835AD}"/>
            </a:ext>
          </a:extLst>
        </xdr:cNvPr>
        <xdr:cNvPicPr>
          <a:picLocks noChangeAspect="1"/>
        </xdr:cNvPicPr>
      </xdr:nvPicPr>
      <xdr:blipFill>
        <a:blip xmlns:r="http://schemas.openxmlformats.org/officeDocument/2006/relationships" r:embed="rId2"/>
        <a:stretch>
          <a:fillRect/>
        </a:stretch>
      </xdr:blipFill>
      <xdr:spPr>
        <a:xfrm>
          <a:off x="6667445" y="7641962"/>
          <a:ext cx="7175555" cy="9136757"/>
        </a:xfrm>
        <a:prstGeom prst="rect">
          <a:avLst/>
        </a:prstGeom>
      </xdr:spPr>
    </xdr:pic>
    <xdr:clientData/>
  </xdr:twoCellAnchor>
  <xdr:twoCellAnchor editAs="oneCell">
    <xdr:from>
      <xdr:col>7</xdr:col>
      <xdr:colOff>428626</xdr:colOff>
      <xdr:row>7</xdr:row>
      <xdr:rowOff>79376</xdr:rowOff>
    </xdr:from>
    <xdr:to>
      <xdr:col>16</xdr:col>
      <xdr:colOff>206376</xdr:colOff>
      <xdr:row>32</xdr:row>
      <xdr:rowOff>889268</xdr:rowOff>
    </xdr:to>
    <xdr:pic>
      <xdr:nvPicPr>
        <xdr:cNvPr id="2" name="Picture 1">
          <a:extLst>
            <a:ext uri="{FF2B5EF4-FFF2-40B4-BE49-F238E27FC236}">
              <a16:creationId xmlns:a16="http://schemas.microsoft.com/office/drawing/2014/main" id="{70B8EF43-1EEB-4C9F-8882-FFAF8819F517}"/>
            </a:ext>
          </a:extLst>
        </xdr:cNvPr>
        <xdr:cNvPicPr>
          <a:picLocks noChangeAspect="1"/>
        </xdr:cNvPicPr>
      </xdr:nvPicPr>
      <xdr:blipFill>
        <a:blip xmlns:r="http://schemas.openxmlformats.org/officeDocument/2006/relationships" r:embed="rId3"/>
        <a:stretch>
          <a:fillRect/>
        </a:stretch>
      </xdr:blipFill>
      <xdr:spPr>
        <a:xfrm>
          <a:off x="5826126" y="242662"/>
          <a:ext cx="5465536" cy="7105463"/>
        </a:xfrm>
        <a:prstGeom prst="rect">
          <a:avLst/>
        </a:prstGeom>
      </xdr:spPr>
    </xdr:pic>
    <xdr:clientData/>
  </xdr:twoCellAnchor>
  <xdr:twoCellAnchor>
    <xdr:from>
      <xdr:col>14</xdr:col>
      <xdr:colOff>388180</xdr:colOff>
      <xdr:row>10</xdr:row>
      <xdr:rowOff>74694</xdr:rowOff>
    </xdr:from>
    <xdr:to>
      <xdr:col>15</xdr:col>
      <xdr:colOff>603250</xdr:colOff>
      <xdr:row>11</xdr:row>
      <xdr:rowOff>72732</xdr:rowOff>
    </xdr:to>
    <xdr:sp macro="" textlink="">
      <xdr:nvSpPr>
        <xdr:cNvPr id="4" name="Rectangle 3">
          <a:extLst>
            <a:ext uri="{FF2B5EF4-FFF2-40B4-BE49-F238E27FC236}">
              <a16:creationId xmlns:a16="http://schemas.microsoft.com/office/drawing/2014/main" id="{3E5A4522-B882-402F-8264-FB249FAC3331}"/>
            </a:ext>
          </a:extLst>
        </xdr:cNvPr>
        <xdr:cNvSpPr/>
      </xdr:nvSpPr>
      <xdr:spPr>
        <a:xfrm>
          <a:off x="10056567" y="709694"/>
          <a:ext cx="824465" cy="156788"/>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365125</xdr:colOff>
      <xdr:row>10</xdr:row>
      <xdr:rowOff>153088</xdr:rowOff>
    </xdr:from>
    <xdr:to>
      <xdr:col>14</xdr:col>
      <xdr:colOff>388180</xdr:colOff>
      <xdr:row>11</xdr:row>
      <xdr:rowOff>22532</xdr:rowOff>
    </xdr:to>
    <xdr:cxnSp macro="">
      <xdr:nvCxnSpPr>
        <xdr:cNvPr id="5" name="Connector: Elbow 4">
          <a:extLst>
            <a:ext uri="{FF2B5EF4-FFF2-40B4-BE49-F238E27FC236}">
              <a16:creationId xmlns:a16="http://schemas.microsoft.com/office/drawing/2014/main" id="{583F2884-8127-4C49-862D-75706EA7AA83}"/>
            </a:ext>
          </a:extLst>
        </xdr:cNvPr>
        <xdr:cNvCxnSpPr>
          <a:endCxn id="4" idx="1"/>
        </xdr:cNvCxnSpPr>
      </xdr:nvCxnSpPr>
      <xdr:spPr>
        <a:xfrm flipV="1">
          <a:off x="2111375" y="788088"/>
          <a:ext cx="7945192" cy="28194"/>
        </a:xfrm>
        <a:prstGeom prst="bentConnector3">
          <a:avLst>
            <a:gd name="adj1" fmla="val 48388"/>
          </a:avLst>
        </a:prstGeom>
        <a:ln w="28575">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187399</xdr:colOff>
      <xdr:row>8</xdr:row>
      <xdr:rowOff>88509</xdr:rowOff>
    </xdr:from>
    <xdr:to>
      <xdr:col>15</xdr:col>
      <xdr:colOff>678071</xdr:colOff>
      <xdr:row>10</xdr:row>
      <xdr:rowOff>15362</xdr:rowOff>
    </xdr:to>
    <xdr:sp macro="" textlink="">
      <xdr:nvSpPr>
        <xdr:cNvPr id="8" name="Rectangle 7">
          <a:extLst>
            <a:ext uri="{FF2B5EF4-FFF2-40B4-BE49-F238E27FC236}">
              <a16:creationId xmlns:a16="http://schemas.microsoft.com/office/drawing/2014/main" id="{1CBF19C3-CD6C-4842-9359-D2B91F80CEDF}"/>
            </a:ext>
          </a:extLst>
        </xdr:cNvPr>
        <xdr:cNvSpPr/>
      </xdr:nvSpPr>
      <xdr:spPr>
        <a:xfrm>
          <a:off x="9855786" y="406009"/>
          <a:ext cx="1100067" cy="244353"/>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244929</xdr:colOff>
      <xdr:row>17</xdr:row>
      <xdr:rowOff>49894</xdr:rowOff>
    </xdr:from>
    <xdr:to>
      <xdr:col>8</xdr:col>
      <xdr:colOff>535214</xdr:colOff>
      <xdr:row>23</xdr:row>
      <xdr:rowOff>1161143</xdr:rowOff>
    </xdr:to>
    <xdr:cxnSp macro="">
      <xdr:nvCxnSpPr>
        <xdr:cNvPr id="21" name="Connector: Elbow 20">
          <a:extLst>
            <a:ext uri="{FF2B5EF4-FFF2-40B4-BE49-F238E27FC236}">
              <a16:creationId xmlns:a16="http://schemas.microsoft.com/office/drawing/2014/main" id="{2DDD7803-32AC-452B-9FE3-5B1A1FA5DC8F}"/>
            </a:ext>
          </a:extLst>
        </xdr:cNvPr>
        <xdr:cNvCxnSpPr>
          <a:stCxn id="41" idx="3"/>
        </xdr:cNvCxnSpPr>
      </xdr:nvCxnSpPr>
      <xdr:spPr>
        <a:xfrm>
          <a:off x="3211286" y="2281465"/>
          <a:ext cx="3329214" cy="2090964"/>
        </a:xfrm>
        <a:prstGeom prst="bentConnector3">
          <a:avLst>
            <a:gd name="adj1" fmla="val 50000"/>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598715</xdr:colOff>
      <xdr:row>19</xdr:row>
      <xdr:rowOff>163872</xdr:rowOff>
    </xdr:from>
    <xdr:to>
      <xdr:col>7</xdr:col>
      <xdr:colOff>500246</xdr:colOff>
      <xdr:row>23</xdr:row>
      <xdr:rowOff>371929</xdr:rowOff>
    </xdr:to>
    <xdr:cxnSp macro="">
      <xdr:nvCxnSpPr>
        <xdr:cNvPr id="56" name="Connector: Elbow 55">
          <a:extLst>
            <a:ext uri="{FF2B5EF4-FFF2-40B4-BE49-F238E27FC236}">
              <a16:creationId xmlns:a16="http://schemas.microsoft.com/office/drawing/2014/main" id="{6781E317-1DE6-4531-9F19-F9466566CC0B}"/>
            </a:ext>
          </a:extLst>
        </xdr:cNvPr>
        <xdr:cNvCxnSpPr/>
      </xdr:nvCxnSpPr>
      <xdr:spPr>
        <a:xfrm flipV="1">
          <a:off x="2957286" y="2921586"/>
          <a:ext cx="2940460" cy="1033557"/>
        </a:xfrm>
        <a:prstGeom prst="bentConnector3">
          <a:avLst>
            <a:gd name="adj1" fmla="val 50000"/>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471714</xdr:colOff>
      <xdr:row>29</xdr:row>
      <xdr:rowOff>3807</xdr:rowOff>
    </xdr:from>
    <xdr:to>
      <xdr:col>7</xdr:col>
      <xdr:colOff>600192</xdr:colOff>
      <xdr:row>35</xdr:row>
      <xdr:rowOff>122463</xdr:rowOff>
    </xdr:to>
    <xdr:cxnSp macro="">
      <xdr:nvCxnSpPr>
        <xdr:cNvPr id="64" name="Connector: Elbow 63">
          <a:extLst>
            <a:ext uri="{FF2B5EF4-FFF2-40B4-BE49-F238E27FC236}">
              <a16:creationId xmlns:a16="http://schemas.microsoft.com/office/drawing/2014/main" id="{400E3975-E98A-45C7-B0D7-0A766E80BCB2}"/>
            </a:ext>
          </a:extLst>
        </xdr:cNvPr>
        <xdr:cNvCxnSpPr>
          <a:cxnSpLocks/>
          <a:stCxn id="40" idx="3"/>
          <a:endCxn id="45" idx="1"/>
        </xdr:cNvCxnSpPr>
      </xdr:nvCxnSpPr>
      <xdr:spPr>
        <a:xfrm flipV="1">
          <a:off x="4653643" y="5972807"/>
          <a:ext cx="1344049" cy="1923870"/>
        </a:xfrm>
        <a:prstGeom prst="bentConnector3">
          <a:avLst/>
        </a:prstGeom>
        <a:ln w="28575">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232035</xdr:colOff>
      <xdr:row>40</xdr:row>
      <xdr:rowOff>143876</xdr:rowOff>
    </xdr:from>
    <xdr:to>
      <xdr:col>14</xdr:col>
      <xdr:colOff>497416</xdr:colOff>
      <xdr:row>50</xdr:row>
      <xdr:rowOff>126999</xdr:rowOff>
    </xdr:to>
    <xdr:sp macro="" textlink="">
      <xdr:nvSpPr>
        <xdr:cNvPr id="17" name="Rectangle 16">
          <a:extLst>
            <a:ext uri="{FF2B5EF4-FFF2-40B4-BE49-F238E27FC236}">
              <a16:creationId xmlns:a16="http://schemas.microsoft.com/office/drawing/2014/main" id="{73015DEC-61BD-4B7E-A2A9-5FAB91D65C4E}"/>
            </a:ext>
          </a:extLst>
        </xdr:cNvPr>
        <xdr:cNvSpPr/>
      </xdr:nvSpPr>
      <xdr:spPr>
        <a:xfrm>
          <a:off x="6888952" y="8578793"/>
          <a:ext cx="3334547" cy="1570623"/>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878416</xdr:colOff>
      <xdr:row>54</xdr:row>
      <xdr:rowOff>21923</xdr:rowOff>
    </xdr:from>
    <xdr:to>
      <xdr:col>19</xdr:col>
      <xdr:colOff>792239</xdr:colOff>
      <xdr:row>74</xdr:row>
      <xdr:rowOff>54254</xdr:rowOff>
    </xdr:to>
    <xdr:cxnSp macro="">
      <xdr:nvCxnSpPr>
        <xdr:cNvPr id="26" name="Connector: Elbow 25">
          <a:extLst>
            <a:ext uri="{FF2B5EF4-FFF2-40B4-BE49-F238E27FC236}">
              <a16:creationId xmlns:a16="http://schemas.microsoft.com/office/drawing/2014/main" id="{23595F1A-74E6-4D7D-B33A-AC2702FA2AF9}"/>
            </a:ext>
          </a:extLst>
        </xdr:cNvPr>
        <xdr:cNvCxnSpPr>
          <a:cxnSpLocks/>
          <a:stCxn id="54" idx="1"/>
          <a:endCxn id="27" idx="3"/>
        </xdr:cNvCxnSpPr>
      </xdr:nvCxnSpPr>
      <xdr:spPr>
        <a:xfrm rot="10800000">
          <a:off x="13578416" y="11270494"/>
          <a:ext cx="1428752" cy="3298046"/>
        </a:xfrm>
        <a:prstGeom prst="bentConnector3">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105831</xdr:colOff>
      <xdr:row>47</xdr:row>
      <xdr:rowOff>122463</xdr:rowOff>
    </xdr:from>
    <xdr:to>
      <xdr:col>18</xdr:col>
      <xdr:colOff>878416</xdr:colOff>
      <xdr:row>60</xdr:row>
      <xdr:rowOff>84667</xdr:rowOff>
    </xdr:to>
    <xdr:sp macro="" textlink="">
      <xdr:nvSpPr>
        <xdr:cNvPr id="27" name="Rectangle 26">
          <a:extLst>
            <a:ext uri="{FF2B5EF4-FFF2-40B4-BE49-F238E27FC236}">
              <a16:creationId xmlns:a16="http://schemas.microsoft.com/office/drawing/2014/main" id="{05C558FC-AB6A-4102-A790-AF388842E0A1}"/>
            </a:ext>
          </a:extLst>
        </xdr:cNvPr>
        <xdr:cNvSpPr/>
      </xdr:nvSpPr>
      <xdr:spPr>
        <a:xfrm>
          <a:off x="10445748" y="9668630"/>
          <a:ext cx="3206751" cy="2036537"/>
        </a:xfrm>
        <a:prstGeom prst="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18143</xdr:colOff>
      <xdr:row>78</xdr:row>
      <xdr:rowOff>76199</xdr:rowOff>
    </xdr:from>
    <xdr:to>
      <xdr:col>9</xdr:col>
      <xdr:colOff>243416</xdr:colOff>
      <xdr:row>81</xdr:row>
      <xdr:rowOff>79376</xdr:rowOff>
    </xdr:to>
    <xdr:cxnSp macro="">
      <xdr:nvCxnSpPr>
        <xdr:cNvPr id="31" name="Connector: Elbow 30">
          <a:extLst>
            <a:ext uri="{FF2B5EF4-FFF2-40B4-BE49-F238E27FC236}">
              <a16:creationId xmlns:a16="http://schemas.microsoft.com/office/drawing/2014/main" id="{05BC3B29-5E21-45E7-8231-2D69017893FC}"/>
            </a:ext>
          </a:extLst>
        </xdr:cNvPr>
        <xdr:cNvCxnSpPr>
          <a:cxnSpLocks/>
          <a:stCxn id="47" idx="3"/>
          <a:endCxn id="53" idx="1"/>
        </xdr:cNvCxnSpPr>
      </xdr:nvCxnSpPr>
      <xdr:spPr>
        <a:xfrm>
          <a:off x="5415643" y="14762842"/>
          <a:ext cx="1440844" cy="493034"/>
        </a:xfrm>
        <a:prstGeom prst="bentConnector3">
          <a:avLst>
            <a:gd name="adj1" fmla="val 50000"/>
          </a:avLst>
        </a:prstGeom>
        <a:ln w="28575">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123342</xdr:colOff>
      <xdr:row>23</xdr:row>
      <xdr:rowOff>821823</xdr:rowOff>
    </xdr:from>
    <xdr:to>
      <xdr:col>17</xdr:col>
      <xdr:colOff>571500</xdr:colOff>
      <xdr:row>23</xdr:row>
      <xdr:rowOff>954878</xdr:rowOff>
    </xdr:to>
    <xdr:cxnSp macro="">
      <xdr:nvCxnSpPr>
        <xdr:cNvPr id="39" name="Connector: Elbow 38">
          <a:extLst>
            <a:ext uri="{FF2B5EF4-FFF2-40B4-BE49-F238E27FC236}">
              <a16:creationId xmlns:a16="http://schemas.microsoft.com/office/drawing/2014/main" id="{4084C51F-6FD0-43FE-91F4-A3C52BD2D21C}"/>
            </a:ext>
          </a:extLst>
        </xdr:cNvPr>
        <xdr:cNvCxnSpPr>
          <a:cxnSpLocks/>
          <a:stCxn id="44" idx="1"/>
          <a:endCxn id="43" idx="3"/>
        </xdr:cNvCxnSpPr>
      </xdr:nvCxnSpPr>
      <xdr:spPr>
        <a:xfrm rot="10800000" flipV="1">
          <a:off x="11208628" y="4033109"/>
          <a:ext cx="1201086" cy="133055"/>
        </a:xfrm>
        <a:prstGeom prst="bentConnector3">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45358</xdr:colOff>
      <xdr:row>14</xdr:row>
      <xdr:rowOff>126998</xdr:rowOff>
    </xdr:from>
    <xdr:to>
      <xdr:col>17</xdr:col>
      <xdr:colOff>854535</xdr:colOff>
      <xdr:row>20</xdr:row>
      <xdr:rowOff>72570</xdr:rowOff>
    </xdr:to>
    <xdr:cxnSp macro="">
      <xdr:nvCxnSpPr>
        <xdr:cNvPr id="42" name="Connector: Elbow 41">
          <a:extLst>
            <a:ext uri="{FF2B5EF4-FFF2-40B4-BE49-F238E27FC236}">
              <a16:creationId xmlns:a16="http://schemas.microsoft.com/office/drawing/2014/main" id="{159B3981-63CB-4D0B-BB3E-B4324D0E8288}"/>
            </a:ext>
          </a:extLst>
        </xdr:cNvPr>
        <xdr:cNvCxnSpPr>
          <a:cxnSpLocks/>
        </xdr:cNvCxnSpPr>
      </xdr:nvCxnSpPr>
      <xdr:spPr>
        <a:xfrm rot="10800000" flipV="1">
          <a:off x="11130644" y="1551212"/>
          <a:ext cx="1562105" cy="1242787"/>
        </a:xfrm>
        <a:prstGeom prst="bentConnector3">
          <a:avLst/>
        </a:prstGeom>
        <a:ln w="28575">
          <a:solidFill>
            <a:schemeClr val="accent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497417</xdr:colOff>
      <xdr:row>34</xdr:row>
      <xdr:rowOff>52916</xdr:rowOff>
    </xdr:from>
    <xdr:to>
      <xdr:col>21</xdr:col>
      <xdr:colOff>10584</xdr:colOff>
      <xdr:row>45</xdr:row>
      <xdr:rowOff>135437</xdr:rowOff>
    </xdr:to>
    <xdr:cxnSp macro="">
      <xdr:nvCxnSpPr>
        <xdr:cNvPr id="22" name="Connector: Elbow 21">
          <a:extLst>
            <a:ext uri="{FF2B5EF4-FFF2-40B4-BE49-F238E27FC236}">
              <a16:creationId xmlns:a16="http://schemas.microsoft.com/office/drawing/2014/main" id="{98E16CB0-ACAE-461F-980B-3EECB30DE6CE}"/>
            </a:ext>
          </a:extLst>
        </xdr:cNvPr>
        <xdr:cNvCxnSpPr>
          <a:cxnSpLocks/>
          <a:endCxn id="17" idx="3"/>
        </xdr:cNvCxnSpPr>
      </xdr:nvCxnSpPr>
      <xdr:spPr>
        <a:xfrm rot="10800000" flipV="1">
          <a:off x="10223500" y="7524749"/>
          <a:ext cx="6223001" cy="1839355"/>
        </a:xfrm>
        <a:prstGeom prst="bentConnector3">
          <a:avLst>
            <a:gd name="adj1" fmla="val 96088"/>
          </a:avLst>
        </a:prstGeom>
        <a:ln w="28575">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600192</xdr:colOff>
      <xdr:row>24</xdr:row>
      <xdr:rowOff>162618</xdr:rowOff>
    </xdr:from>
    <xdr:to>
      <xdr:col>12</xdr:col>
      <xdr:colOff>34677</xdr:colOff>
      <xdr:row>32</xdr:row>
      <xdr:rowOff>177917</xdr:rowOff>
    </xdr:to>
    <xdr:sp macro="" textlink="">
      <xdr:nvSpPr>
        <xdr:cNvPr id="45" name="Rectangle 44">
          <a:extLst>
            <a:ext uri="{FF2B5EF4-FFF2-40B4-BE49-F238E27FC236}">
              <a16:creationId xmlns:a16="http://schemas.microsoft.com/office/drawing/2014/main" id="{32D3580F-E31C-4680-A9C0-575FE2E9AE78}"/>
            </a:ext>
          </a:extLst>
        </xdr:cNvPr>
        <xdr:cNvSpPr/>
      </xdr:nvSpPr>
      <xdr:spPr>
        <a:xfrm>
          <a:off x="5997692" y="5315189"/>
          <a:ext cx="2473414" cy="1321585"/>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243416</xdr:colOff>
      <xdr:row>75</xdr:row>
      <xdr:rowOff>31751</xdr:rowOff>
    </xdr:from>
    <xdr:to>
      <xdr:col>14</xdr:col>
      <xdr:colOff>518584</xdr:colOff>
      <xdr:row>87</xdr:row>
      <xdr:rowOff>127000</xdr:rowOff>
    </xdr:to>
    <xdr:sp macro="" textlink="">
      <xdr:nvSpPr>
        <xdr:cNvPr id="53" name="Rectangle 52">
          <a:extLst>
            <a:ext uri="{FF2B5EF4-FFF2-40B4-BE49-F238E27FC236}">
              <a16:creationId xmlns:a16="http://schemas.microsoft.com/office/drawing/2014/main" id="{8406B5CC-4CC5-4BA1-B15B-D493AF378D2F}"/>
            </a:ext>
          </a:extLst>
        </xdr:cNvPr>
        <xdr:cNvSpPr/>
      </xdr:nvSpPr>
      <xdr:spPr>
        <a:xfrm>
          <a:off x="6900333" y="14054668"/>
          <a:ext cx="3344334" cy="2000249"/>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335423</xdr:colOff>
      <xdr:row>9</xdr:row>
      <xdr:rowOff>51936</xdr:rowOff>
    </xdr:from>
    <xdr:to>
      <xdr:col>14</xdr:col>
      <xdr:colOff>187399</xdr:colOff>
      <xdr:row>13</xdr:row>
      <xdr:rowOff>151580</xdr:rowOff>
    </xdr:to>
    <xdr:cxnSp macro="">
      <xdr:nvCxnSpPr>
        <xdr:cNvPr id="37" name="Connector: Elbow 36">
          <a:extLst>
            <a:ext uri="{FF2B5EF4-FFF2-40B4-BE49-F238E27FC236}">
              <a16:creationId xmlns:a16="http://schemas.microsoft.com/office/drawing/2014/main" id="{22BB18EA-6101-4C03-B274-3D0FDBEF21B1}"/>
            </a:ext>
          </a:extLst>
        </xdr:cNvPr>
        <xdr:cNvCxnSpPr>
          <a:endCxn id="8" idx="1"/>
        </xdr:cNvCxnSpPr>
      </xdr:nvCxnSpPr>
      <xdr:spPr>
        <a:xfrm flipV="1">
          <a:off x="2081673" y="528186"/>
          <a:ext cx="7774113" cy="627104"/>
        </a:xfrm>
        <a:prstGeom prst="bentConnector3">
          <a:avLst>
            <a:gd name="adj1" fmla="val 96045"/>
          </a:avLst>
        </a:prstGeom>
        <a:ln w="28575">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32</xdr:row>
      <xdr:rowOff>63499</xdr:rowOff>
    </xdr:from>
    <xdr:to>
      <xdr:col>5</xdr:col>
      <xdr:colOff>471714</xdr:colOff>
      <xdr:row>44</xdr:row>
      <xdr:rowOff>27213</xdr:rowOff>
    </xdr:to>
    <xdr:graphicFrame macro="">
      <xdr:nvGraphicFramePr>
        <xdr:cNvPr id="40" name="Chart 39">
          <a:extLst>
            <a:ext uri="{FF2B5EF4-FFF2-40B4-BE49-F238E27FC236}">
              <a16:creationId xmlns:a16="http://schemas.microsoft.com/office/drawing/2014/main" id="{3A76D898-3E48-4972-B488-5C78043E3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349251</xdr:colOff>
      <xdr:row>52</xdr:row>
      <xdr:rowOff>66053</xdr:rowOff>
    </xdr:from>
    <xdr:to>
      <xdr:col>19</xdr:col>
      <xdr:colOff>232834</xdr:colOff>
      <xdr:row>63</xdr:row>
      <xdr:rowOff>42183</xdr:rowOff>
    </xdr:to>
    <xdr:cxnSp macro="">
      <xdr:nvCxnSpPr>
        <xdr:cNvPr id="46" name="Connector: Elbow 45">
          <a:extLst>
            <a:ext uri="{FF2B5EF4-FFF2-40B4-BE49-F238E27FC236}">
              <a16:creationId xmlns:a16="http://schemas.microsoft.com/office/drawing/2014/main" id="{35412C73-8384-4096-A3A7-81C189DD32EE}"/>
            </a:ext>
          </a:extLst>
        </xdr:cNvPr>
        <xdr:cNvCxnSpPr>
          <a:cxnSpLocks/>
          <a:stCxn id="35" idx="1"/>
          <a:endCxn id="76" idx="3"/>
        </xdr:cNvCxnSpPr>
      </xdr:nvCxnSpPr>
      <xdr:spPr>
        <a:xfrm rot="10800000" flipV="1">
          <a:off x="10075334" y="10405970"/>
          <a:ext cx="4445000" cy="1743546"/>
        </a:xfrm>
        <a:prstGeom prst="bentConnector3">
          <a:avLst>
            <a:gd name="adj1" fmla="val 14048"/>
          </a:avLst>
        </a:prstGeom>
        <a:ln w="12700">
          <a:solidFill>
            <a:srgbClr val="08767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349251</xdr:colOff>
      <xdr:row>41</xdr:row>
      <xdr:rowOff>7909</xdr:rowOff>
    </xdr:from>
    <xdr:to>
      <xdr:col>31</xdr:col>
      <xdr:colOff>434539</xdr:colOff>
      <xdr:row>63</xdr:row>
      <xdr:rowOff>42182</xdr:rowOff>
    </xdr:to>
    <xdr:cxnSp macro="">
      <xdr:nvCxnSpPr>
        <xdr:cNvPr id="51" name="Connector: Elbow 50">
          <a:extLst>
            <a:ext uri="{FF2B5EF4-FFF2-40B4-BE49-F238E27FC236}">
              <a16:creationId xmlns:a16="http://schemas.microsoft.com/office/drawing/2014/main" id="{D2D5D333-AF65-42B9-AE12-AA83C78D66D4}"/>
            </a:ext>
          </a:extLst>
        </xdr:cNvPr>
        <xdr:cNvCxnSpPr>
          <a:cxnSpLocks/>
          <a:stCxn id="36" idx="0"/>
          <a:endCxn id="76" idx="3"/>
        </xdr:cNvCxnSpPr>
      </xdr:nvCxnSpPr>
      <xdr:spPr>
        <a:xfrm rot="16200000" flipH="1" flipV="1">
          <a:off x="15551258" y="3395527"/>
          <a:ext cx="3526773" cy="14753788"/>
        </a:xfrm>
        <a:prstGeom prst="bentConnector4">
          <a:avLst>
            <a:gd name="adj1" fmla="val -6443"/>
            <a:gd name="adj2" fmla="val 71151"/>
          </a:avLst>
        </a:prstGeom>
        <a:ln w="12700">
          <a:solidFill>
            <a:srgbClr val="08767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203158</xdr:colOff>
      <xdr:row>56</xdr:row>
      <xdr:rowOff>126024</xdr:rowOff>
    </xdr:from>
    <xdr:to>
      <xdr:col>9</xdr:col>
      <xdr:colOff>364065</xdr:colOff>
      <xdr:row>63</xdr:row>
      <xdr:rowOff>42183</xdr:rowOff>
    </xdr:to>
    <xdr:cxnSp macro="">
      <xdr:nvCxnSpPr>
        <xdr:cNvPr id="60" name="Connector: Elbow 59">
          <a:extLst>
            <a:ext uri="{FF2B5EF4-FFF2-40B4-BE49-F238E27FC236}">
              <a16:creationId xmlns:a16="http://schemas.microsoft.com/office/drawing/2014/main" id="{D2FD4683-2A59-4DCE-A7E7-1A854C91DE56}"/>
            </a:ext>
          </a:extLst>
        </xdr:cNvPr>
        <xdr:cNvCxnSpPr>
          <a:cxnSpLocks/>
          <a:stCxn id="33" idx="3"/>
          <a:endCxn id="76" idx="1"/>
        </xdr:cNvCxnSpPr>
      </xdr:nvCxnSpPr>
      <xdr:spPr>
        <a:xfrm>
          <a:off x="6246241" y="11100941"/>
          <a:ext cx="774741" cy="1048575"/>
        </a:xfrm>
        <a:prstGeom prst="bentConnector3">
          <a:avLst>
            <a:gd name="adj1" fmla="val 50000"/>
          </a:avLst>
        </a:prstGeom>
        <a:ln w="28575">
          <a:solidFill>
            <a:srgbClr val="08767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285750</xdr:colOff>
      <xdr:row>95</xdr:row>
      <xdr:rowOff>79375</xdr:rowOff>
    </xdr:from>
    <xdr:to>
      <xdr:col>9</xdr:col>
      <xdr:colOff>0</xdr:colOff>
      <xdr:row>101</xdr:row>
      <xdr:rowOff>47625</xdr:rowOff>
    </xdr:to>
    <xdr:sp macro="" textlink="">
      <xdr:nvSpPr>
        <xdr:cNvPr id="74" name="TextBox 73">
          <a:extLst>
            <a:ext uri="{FF2B5EF4-FFF2-40B4-BE49-F238E27FC236}">
              <a16:creationId xmlns:a16="http://schemas.microsoft.com/office/drawing/2014/main" id="{6E8190F5-B2A0-4CB8-BDBE-586A488E5BAD}"/>
            </a:ext>
          </a:extLst>
        </xdr:cNvPr>
        <xdr:cNvSpPr txBox="1"/>
      </xdr:nvSpPr>
      <xdr:spPr>
        <a:xfrm>
          <a:off x="3254375" y="15803563"/>
          <a:ext cx="3381375" cy="920750"/>
        </a:xfrm>
        <a:prstGeom prst="rect">
          <a:avLst/>
        </a:prstGeom>
        <a:solidFill>
          <a:schemeClr val="lt1"/>
        </a:solidFill>
        <a:ln w="3810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This page can be edited in the MVT SER PDF.</a:t>
          </a:r>
          <a:r>
            <a:rPr lang="en-US" sz="1100" b="0" i="1" baseline="0"/>
            <a:t> No spreadsheet data is needed for this page. It is included here to remind users that the third page can be used for national and state-level MVT Activities.</a:t>
          </a:r>
          <a:endParaRPr lang="en-US" sz="1100" b="0" i="1"/>
        </a:p>
      </xdr:txBody>
    </xdr:sp>
    <xdr:clientData/>
  </xdr:twoCellAnchor>
  <xdr:twoCellAnchor>
    <xdr:from>
      <xdr:col>9</xdr:col>
      <xdr:colOff>0</xdr:colOff>
      <xdr:row>98</xdr:row>
      <xdr:rowOff>63500</xdr:rowOff>
    </xdr:from>
    <xdr:to>
      <xdr:col>11</xdr:col>
      <xdr:colOff>412750</xdr:colOff>
      <xdr:row>106</xdr:row>
      <xdr:rowOff>31750</xdr:rowOff>
    </xdr:to>
    <xdr:cxnSp macro="">
      <xdr:nvCxnSpPr>
        <xdr:cNvPr id="75" name="Connector: Elbow 74">
          <a:extLst>
            <a:ext uri="{FF2B5EF4-FFF2-40B4-BE49-F238E27FC236}">
              <a16:creationId xmlns:a16="http://schemas.microsoft.com/office/drawing/2014/main" id="{A30C0873-9DC9-4FB9-8583-3F011E2AC644}"/>
            </a:ext>
          </a:extLst>
        </xdr:cNvPr>
        <xdr:cNvCxnSpPr>
          <a:cxnSpLocks/>
          <a:stCxn id="74" idx="3"/>
        </xdr:cNvCxnSpPr>
      </xdr:nvCxnSpPr>
      <xdr:spPr>
        <a:xfrm>
          <a:off x="6572250" y="17653000"/>
          <a:ext cx="1619250" cy="1238250"/>
        </a:xfrm>
        <a:prstGeom prst="bentConnector3">
          <a:avLst>
            <a:gd name="adj1" fmla="val 50000"/>
          </a:avLst>
        </a:prstGeom>
        <a:ln w="28575">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256485</xdr:colOff>
      <xdr:row>23</xdr:row>
      <xdr:rowOff>105127</xdr:rowOff>
    </xdr:from>
    <xdr:to>
      <xdr:col>16</xdr:col>
      <xdr:colOff>123342</xdr:colOff>
      <xdr:row>23</xdr:row>
      <xdr:rowOff>1804631</xdr:rowOff>
    </xdr:to>
    <xdr:sp macro="" textlink="">
      <xdr:nvSpPr>
        <xdr:cNvPr id="43" name="Rectangle 42">
          <a:extLst>
            <a:ext uri="{FF2B5EF4-FFF2-40B4-BE49-F238E27FC236}">
              <a16:creationId xmlns:a16="http://schemas.microsoft.com/office/drawing/2014/main" id="{3915654E-4319-4B75-A7CE-AFA484CB0923}"/>
            </a:ext>
          </a:extLst>
        </xdr:cNvPr>
        <xdr:cNvSpPr/>
      </xdr:nvSpPr>
      <xdr:spPr>
        <a:xfrm>
          <a:off x="8692914" y="3316413"/>
          <a:ext cx="2515714" cy="1699504"/>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792239</xdr:colOff>
      <xdr:row>65</xdr:row>
      <xdr:rowOff>100797</xdr:rowOff>
    </xdr:from>
    <xdr:to>
      <xdr:col>24</xdr:col>
      <xdr:colOff>715332</xdr:colOff>
      <xdr:row>83</xdr:row>
      <xdr:rowOff>7713</xdr:rowOff>
    </xdr:to>
    <xdr:graphicFrame macro="">
      <xdr:nvGraphicFramePr>
        <xdr:cNvPr id="54" name="Chart 53">
          <a:extLst>
            <a:ext uri="{FF2B5EF4-FFF2-40B4-BE49-F238E27FC236}">
              <a16:creationId xmlns:a16="http://schemas.microsoft.com/office/drawing/2014/main" id="{CDDBF544-05E3-454D-9A84-5A69C5A36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381000</xdr:colOff>
      <xdr:row>46</xdr:row>
      <xdr:rowOff>95250</xdr:rowOff>
    </xdr:from>
    <xdr:to>
      <xdr:col>8</xdr:col>
      <xdr:colOff>203158</xdr:colOff>
      <xdr:row>66</xdr:row>
      <xdr:rowOff>135632</xdr:rowOff>
    </xdr:to>
    <xdr:graphicFrame macro="">
      <xdr:nvGraphicFramePr>
        <xdr:cNvPr id="33" name="Chart 32">
          <a:extLst>
            <a:ext uri="{FF2B5EF4-FFF2-40B4-BE49-F238E27FC236}">
              <a16:creationId xmlns:a16="http://schemas.microsoft.com/office/drawing/2014/main" id="{B999DA98-CB83-47DD-A649-B8478002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232834</xdr:colOff>
      <xdr:row>41</xdr:row>
      <xdr:rowOff>0</xdr:rowOff>
    </xdr:from>
    <xdr:to>
      <xdr:col>26</xdr:col>
      <xdr:colOff>175561</xdr:colOff>
      <xdr:row>63</xdr:row>
      <xdr:rowOff>110940</xdr:rowOff>
    </xdr:to>
    <xdr:graphicFrame macro="">
      <xdr:nvGraphicFramePr>
        <xdr:cNvPr id="35" name="Chart 34">
          <a:extLst>
            <a:ext uri="{FF2B5EF4-FFF2-40B4-BE49-F238E27FC236}">
              <a16:creationId xmlns:a16="http://schemas.microsoft.com/office/drawing/2014/main" id="{D8CC4F27-EF85-4FB0-A632-A6971C551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384112</xdr:colOff>
      <xdr:row>41</xdr:row>
      <xdr:rowOff>7910</xdr:rowOff>
    </xdr:from>
    <xdr:to>
      <xdr:col>36</xdr:col>
      <xdr:colOff>484967</xdr:colOff>
      <xdr:row>62</xdr:row>
      <xdr:rowOff>102535</xdr:rowOff>
    </xdr:to>
    <xdr:graphicFrame macro="">
      <xdr:nvGraphicFramePr>
        <xdr:cNvPr id="36" name="Chart 35">
          <a:extLst>
            <a:ext uri="{FF2B5EF4-FFF2-40B4-BE49-F238E27FC236}">
              <a16:creationId xmlns:a16="http://schemas.microsoft.com/office/drawing/2014/main" id="{D084784E-5611-4B9A-8799-02E92622E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364065</xdr:colOff>
      <xdr:row>57</xdr:row>
      <xdr:rowOff>20864</xdr:rowOff>
    </xdr:from>
    <xdr:to>
      <xdr:col>14</xdr:col>
      <xdr:colOff>349251</xdr:colOff>
      <xdr:row>69</xdr:row>
      <xdr:rowOff>84668</xdr:rowOff>
    </xdr:to>
    <xdr:sp macro="" textlink="">
      <xdr:nvSpPr>
        <xdr:cNvPr id="76" name="Rectangle 75">
          <a:extLst>
            <a:ext uri="{FF2B5EF4-FFF2-40B4-BE49-F238E27FC236}">
              <a16:creationId xmlns:a16="http://schemas.microsoft.com/office/drawing/2014/main" id="{07E40085-5DFE-4ADE-984B-614E680DBB0F}"/>
            </a:ext>
          </a:extLst>
        </xdr:cNvPr>
        <xdr:cNvSpPr/>
      </xdr:nvSpPr>
      <xdr:spPr>
        <a:xfrm>
          <a:off x="7020982" y="11154531"/>
          <a:ext cx="3054352" cy="1989970"/>
        </a:xfrm>
        <a:prstGeom prst="rect">
          <a:avLst/>
        </a:prstGeom>
        <a:noFill/>
        <a:ln>
          <a:solidFill>
            <a:srgbClr val="08767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12</xdr:col>
      <xdr:colOff>63500</xdr:colOff>
      <xdr:row>90</xdr:row>
      <xdr:rowOff>127000</xdr:rowOff>
    </xdr:from>
    <xdr:to>
      <xdr:col>21</xdr:col>
      <xdr:colOff>412750</xdr:colOff>
      <xdr:row>158</xdr:row>
      <xdr:rowOff>65385</xdr:rowOff>
    </xdr:to>
    <xdr:pic>
      <xdr:nvPicPr>
        <xdr:cNvPr id="83" name="Picture 82">
          <a:extLst>
            <a:ext uri="{FF2B5EF4-FFF2-40B4-BE49-F238E27FC236}">
              <a16:creationId xmlns:a16="http://schemas.microsoft.com/office/drawing/2014/main" id="{4F4DA80A-F865-4599-9C4C-80A51BF51ECF}"/>
            </a:ext>
          </a:extLst>
        </xdr:cNvPr>
        <xdr:cNvPicPr>
          <a:picLocks noChangeAspect="1"/>
        </xdr:cNvPicPr>
      </xdr:nvPicPr>
      <xdr:blipFill>
        <a:blip xmlns:r="http://schemas.openxmlformats.org/officeDocument/2006/relationships" r:embed="rId9"/>
        <a:stretch>
          <a:fillRect/>
        </a:stretch>
      </xdr:blipFill>
      <xdr:spPr>
        <a:xfrm>
          <a:off x="8445500" y="16446500"/>
          <a:ext cx="8286750" cy="10733384"/>
        </a:xfrm>
        <a:prstGeom prst="rect">
          <a:avLst/>
        </a:prstGeom>
      </xdr:spPr>
    </xdr:pic>
    <xdr:clientData/>
  </xdr:twoCellAnchor>
  <xdr:twoCellAnchor>
    <xdr:from>
      <xdr:col>17</xdr:col>
      <xdr:colOff>571500</xdr:colOff>
      <xdr:row>17</xdr:row>
      <xdr:rowOff>281214</xdr:rowOff>
    </xdr:from>
    <xdr:to>
      <xdr:col>22</xdr:col>
      <xdr:colOff>166150</xdr:colOff>
      <xdr:row>27</xdr:row>
      <xdr:rowOff>25306</xdr:rowOff>
    </xdr:to>
    <xdr:graphicFrame macro="">
      <xdr:nvGraphicFramePr>
        <xdr:cNvPr id="44" name="Chart 43">
          <a:extLst>
            <a:ext uri="{FF2B5EF4-FFF2-40B4-BE49-F238E27FC236}">
              <a16:creationId xmlns:a16="http://schemas.microsoft.com/office/drawing/2014/main" id="{88909EFB-28DB-4A37-998B-3B831867F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843643</xdr:colOff>
      <xdr:row>70</xdr:row>
      <xdr:rowOff>163285</xdr:rowOff>
    </xdr:from>
    <xdr:to>
      <xdr:col>7</xdr:col>
      <xdr:colOff>18143</xdr:colOff>
      <xdr:row>85</xdr:row>
      <xdr:rowOff>158749</xdr:rowOff>
    </xdr:to>
    <xdr:graphicFrame macro="">
      <xdr:nvGraphicFramePr>
        <xdr:cNvPr id="47" name="Chart 46">
          <a:extLst>
            <a:ext uri="{FF2B5EF4-FFF2-40B4-BE49-F238E27FC236}">
              <a16:creationId xmlns:a16="http://schemas.microsoft.com/office/drawing/2014/main" id="{FD523092-58AE-44CF-BAD8-EFAB74732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208643</xdr:colOff>
      <xdr:row>62</xdr:row>
      <xdr:rowOff>0</xdr:rowOff>
    </xdr:from>
    <xdr:to>
      <xdr:col>18</xdr:col>
      <xdr:colOff>734786</xdr:colOff>
      <xdr:row>84</xdr:row>
      <xdr:rowOff>36286</xdr:rowOff>
    </xdr:to>
    <xdr:sp macro="" textlink="">
      <xdr:nvSpPr>
        <xdr:cNvPr id="9" name="Rectangle 8">
          <a:extLst>
            <a:ext uri="{FF2B5EF4-FFF2-40B4-BE49-F238E27FC236}">
              <a16:creationId xmlns:a16="http://schemas.microsoft.com/office/drawing/2014/main" id="{6E10A9CE-8F4D-410D-B33D-6E5779C63115}"/>
            </a:ext>
          </a:extLst>
        </xdr:cNvPr>
        <xdr:cNvSpPr/>
      </xdr:nvSpPr>
      <xdr:spPr>
        <a:xfrm>
          <a:off x="10468429" y="12554857"/>
          <a:ext cx="2966357" cy="3628572"/>
        </a:xfrm>
        <a:prstGeom prst="rect">
          <a:avLst/>
        </a:prstGeom>
        <a:noFill/>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18</xdr:col>
      <xdr:colOff>1198563</xdr:colOff>
      <xdr:row>85</xdr:row>
      <xdr:rowOff>111125</xdr:rowOff>
    </xdr:from>
    <xdr:to>
      <xdr:col>21</xdr:col>
      <xdr:colOff>738188</xdr:colOff>
      <xdr:row>90</xdr:row>
      <xdr:rowOff>103187</xdr:rowOff>
    </xdr:to>
    <xdr:sp macro="" textlink="">
      <xdr:nvSpPr>
        <xdr:cNvPr id="11" name="TextBox 10">
          <a:extLst>
            <a:ext uri="{FF2B5EF4-FFF2-40B4-BE49-F238E27FC236}">
              <a16:creationId xmlns:a16="http://schemas.microsoft.com/office/drawing/2014/main" id="{064F2AAC-8DDC-4022-B7E4-48DF9F818C73}"/>
            </a:ext>
          </a:extLst>
        </xdr:cNvPr>
        <xdr:cNvSpPr txBox="1"/>
      </xdr:nvSpPr>
      <xdr:spPr>
        <a:xfrm>
          <a:off x="13930313" y="16184563"/>
          <a:ext cx="3206750" cy="785812"/>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States can edit the text in the Quick Facts box to reflect key information.</a:t>
          </a:r>
          <a:r>
            <a:rPr lang="en-US" sz="1100" i="1" baseline="0"/>
            <a:t> The existing Quick Facts text is a model for states but users can change the text in the MVT SER PDF form if data is not available.</a:t>
          </a:r>
          <a:endParaRPr lang="en-US" sz="1100" i="1"/>
        </a:p>
      </xdr:txBody>
    </xdr:sp>
    <xdr:clientData/>
  </xdr:twoCellAnchor>
  <xdr:twoCellAnchor>
    <xdr:from>
      <xdr:col>17</xdr:col>
      <xdr:colOff>114527</xdr:colOff>
      <xdr:row>84</xdr:row>
      <xdr:rowOff>36287</xdr:rowOff>
    </xdr:from>
    <xdr:to>
      <xdr:col>18</xdr:col>
      <xdr:colOff>1198563</xdr:colOff>
      <xdr:row>88</xdr:row>
      <xdr:rowOff>27782</xdr:rowOff>
    </xdr:to>
    <xdr:cxnSp macro="">
      <xdr:nvCxnSpPr>
        <xdr:cNvPr id="20" name="Connector: Elbow 19">
          <a:extLst>
            <a:ext uri="{FF2B5EF4-FFF2-40B4-BE49-F238E27FC236}">
              <a16:creationId xmlns:a16="http://schemas.microsoft.com/office/drawing/2014/main" id="{14387855-2161-4BD9-8508-48642BB6711F}"/>
            </a:ext>
          </a:extLst>
        </xdr:cNvPr>
        <xdr:cNvCxnSpPr>
          <a:stCxn id="11" idx="1"/>
          <a:endCxn id="9" idx="2"/>
        </xdr:cNvCxnSpPr>
      </xdr:nvCxnSpPr>
      <xdr:spPr>
        <a:xfrm rot="10800000">
          <a:off x="11989027" y="15950975"/>
          <a:ext cx="1941286" cy="626495"/>
        </a:xfrm>
        <a:prstGeom prst="bentConnector2">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90714</xdr:colOff>
      <xdr:row>0</xdr:row>
      <xdr:rowOff>81643</xdr:rowOff>
    </xdr:from>
    <xdr:to>
      <xdr:col>7</xdr:col>
      <xdr:colOff>213178</xdr:colOff>
      <xdr:row>10</xdr:row>
      <xdr:rowOff>99783</xdr:rowOff>
    </xdr:to>
    <xdr:sp macro="" textlink="">
      <xdr:nvSpPr>
        <xdr:cNvPr id="49" name="TextBox 48">
          <a:extLst>
            <a:ext uri="{FF2B5EF4-FFF2-40B4-BE49-F238E27FC236}">
              <a16:creationId xmlns:a16="http://schemas.microsoft.com/office/drawing/2014/main" id="{D64484A0-A828-42D0-B4EF-76C4E052EC38}"/>
            </a:ext>
          </a:extLst>
        </xdr:cNvPr>
        <xdr:cNvSpPr txBox="1"/>
      </xdr:nvSpPr>
      <xdr:spPr>
        <a:xfrm>
          <a:off x="90714" y="81643"/>
          <a:ext cx="5519964" cy="1650997"/>
        </a:xfrm>
        <a:prstGeom prst="rect">
          <a:avLst/>
        </a:prstGeom>
        <a:solidFill>
          <a:schemeClr val="tx1">
            <a:lumMod val="75000"/>
            <a:lumOff val="2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a:solidFill>
                <a:schemeClr val="bg1">
                  <a:lumMod val="95000"/>
                </a:schemeClr>
              </a:solidFill>
            </a:rPr>
            <a:t>ADDING</a:t>
          </a:r>
          <a:r>
            <a:rPr lang="en-US" sz="1200" b="1" i="0" baseline="0">
              <a:solidFill>
                <a:schemeClr val="bg1">
                  <a:lumMod val="95000"/>
                </a:schemeClr>
              </a:solidFill>
            </a:rPr>
            <a:t> GRAPHS TO PDF FORM:</a:t>
          </a:r>
          <a:endParaRPr lang="en-US" sz="1200" b="1" i="0">
            <a:solidFill>
              <a:schemeClr val="bg1">
                <a:lumMod val="95000"/>
              </a:schemeClr>
            </a:solidFill>
          </a:endParaRPr>
        </a:p>
        <a:p>
          <a:r>
            <a:rPr lang="en-US" sz="1200" i="1">
              <a:solidFill>
                <a:schemeClr val="bg1">
                  <a:lumMod val="95000"/>
                </a:schemeClr>
              </a:solidFill>
            </a:rPr>
            <a:t>Select and copy the Excel graph, then open Word and choose Paste &gt; Paste Special and insert the graph into the document as a .png file. Next, right click on that image and select "Save as Picture." Choose a convenient location to save the file, such as your desktop. Return to the PDF form, click on the button to insert the image, and follow the prompts to select your image file.</a:t>
          </a:r>
          <a:r>
            <a:rPr lang="en-US" sz="1200" i="1" baseline="0">
              <a:solidFill>
                <a:schemeClr val="bg1">
                  <a:lumMod val="95000"/>
                </a:schemeClr>
              </a:solidFill>
            </a:rPr>
            <a:t> </a:t>
          </a:r>
          <a:r>
            <a:rPr lang="en-US" sz="1200" i="1">
              <a:solidFill>
                <a:schemeClr val="bg1">
                  <a:lumMod val="95000"/>
                </a:schemeClr>
              </a:solidFill>
            </a:rPr>
            <a:t>Please</a:t>
          </a:r>
          <a:r>
            <a:rPr lang="en-US" sz="1200" i="1" baseline="0">
              <a:solidFill>
                <a:schemeClr val="bg1">
                  <a:lumMod val="95000"/>
                </a:schemeClr>
              </a:solidFill>
            </a:rPr>
            <a:t> ensure your PDF editor is up to date to fill out the SER form. Refer to the demo recording from CSTE for additional guidance on filling in the SER form.</a:t>
          </a:r>
          <a:endParaRPr lang="en-US" sz="1200" i="1">
            <a:solidFill>
              <a:schemeClr val="bg1">
                <a:lumMod val="95000"/>
              </a:schemeClr>
            </a:solidFill>
          </a:endParaRPr>
        </a:p>
        <a:p>
          <a:endParaRPr lang="en-US" sz="1200" i="1" baseline="0">
            <a:solidFill>
              <a:schemeClr val="bg1">
                <a:lumMod val="95000"/>
              </a:schemeClr>
            </a:solidFill>
          </a:endParaRPr>
        </a:p>
        <a:p>
          <a:endParaRPr lang="en-US" sz="1200" i="1" baseline="0">
            <a:solidFill>
              <a:schemeClr val="bg1">
                <a:lumMod val="9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1501880</xdr:colOff>
      <xdr:row>3</xdr:row>
      <xdr:rowOff>123295</xdr:rowOff>
    </xdr:from>
    <xdr:to>
      <xdr:col>1</xdr:col>
      <xdr:colOff>1754822</xdr:colOff>
      <xdr:row>3</xdr:row>
      <xdr:rowOff>312736</xdr:rowOff>
    </xdr:to>
    <xdr:sp macro="" textlink="">
      <xdr:nvSpPr>
        <xdr:cNvPr id="2" name="Isosceles Triangle 1">
          <a:extLst>
            <a:ext uri="{FF2B5EF4-FFF2-40B4-BE49-F238E27FC236}">
              <a16:creationId xmlns:a16="http://schemas.microsoft.com/office/drawing/2014/main" id="{00000000-0008-0000-0100-000002000000}"/>
            </a:ext>
          </a:extLst>
        </xdr:cNvPr>
        <xdr:cNvSpPr/>
      </xdr:nvSpPr>
      <xdr:spPr>
        <a:xfrm rot="16200000">
          <a:off x="1533630" y="599545"/>
          <a:ext cx="189441" cy="25294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521441</xdr:colOff>
      <xdr:row>3</xdr:row>
      <xdr:rowOff>116523</xdr:rowOff>
    </xdr:from>
    <xdr:to>
      <xdr:col>5</xdr:col>
      <xdr:colOff>4763</xdr:colOff>
      <xdr:row>3</xdr:row>
      <xdr:rowOff>305964</xdr:rowOff>
    </xdr:to>
    <xdr:sp macro="" textlink="">
      <xdr:nvSpPr>
        <xdr:cNvPr id="3" name="Isosceles Triangle 2">
          <a:extLst>
            <a:ext uri="{FF2B5EF4-FFF2-40B4-BE49-F238E27FC236}">
              <a16:creationId xmlns:a16="http://schemas.microsoft.com/office/drawing/2014/main" id="{00000000-0008-0000-0100-000003000000}"/>
            </a:ext>
          </a:extLst>
        </xdr:cNvPr>
        <xdr:cNvSpPr/>
      </xdr:nvSpPr>
      <xdr:spPr>
        <a:xfrm rot="16200000">
          <a:off x="3396298" y="596583"/>
          <a:ext cx="189441" cy="24532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287551</xdr:colOff>
      <xdr:row>7</xdr:row>
      <xdr:rowOff>11749</xdr:rowOff>
    </xdr:from>
    <xdr:to>
      <xdr:col>2</xdr:col>
      <xdr:colOff>476992</xdr:colOff>
      <xdr:row>7</xdr:row>
      <xdr:rowOff>272311</xdr:rowOff>
    </xdr:to>
    <xdr:sp macro="" textlink="">
      <xdr:nvSpPr>
        <xdr:cNvPr id="4" name="Isosceles Triangle 3">
          <a:extLst>
            <a:ext uri="{FF2B5EF4-FFF2-40B4-BE49-F238E27FC236}">
              <a16:creationId xmlns:a16="http://schemas.microsoft.com/office/drawing/2014/main" id="{00000000-0008-0000-0100-000004000000}"/>
            </a:ext>
          </a:extLst>
        </xdr:cNvPr>
        <xdr:cNvSpPr/>
      </xdr:nvSpPr>
      <xdr:spPr>
        <a:xfrm rot="10800000">
          <a:off x="2044384" y="2011999"/>
          <a:ext cx="189441" cy="2605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321205</xdr:colOff>
      <xdr:row>7</xdr:row>
      <xdr:rowOff>9845</xdr:rowOff>
    </xdr:from>
    <xdr:to>
      <xdr:col>4</xdr:col>
      <xdr:colOff>510646</xdr:colOff>
      <xdr:row>7</xdr:row>
      <xdr:rowOff>278027</xdr:rowOff>
    </xdr:to>
    <xdr:sp macro="" textlink="">
      <xdr:nvSpPr>
        <xdr:cNvPr id="5" name="Isosceles Triangle 4">
          <a:extLst>
            <a:ext uri="{FF2B5EF4-FFF2-40B4-BE49-F238E27FC236}">
              <a16:creationId xmlns:a16="http://schemas.microsoft.com/office/drawing/2014/main" id="{00000000-0008-0000-0100-000005000000}"/>
            </a:ext>
          </a:extLst>
        </xdr:cNvPr>
        <xdr:cNvSpPr/>
      </xdr:nvSpPr>
      <xdr:spPr>
        <a:xfrm rot="10800000">
          <a:off x="3168122" y="2010095"/>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303849</xdr:colOff>
      <xdr:row>7</xdr:row>
      <xdr:rowOff>11750</xdr:rowOff>
    </xdr:from>
    <xdr:to>
      <xdr:col>6</xdr:col>
      <xdr:colOff>493290</xdr:colOff>
      <xdr:row>7</xdr:row>
      <xdr:rowOff>279932</xdr:rowOff>
    </xdr:to>
    <xdr:sp macro="" textlink="">
      <xdr:nvSpPr>
        <xdr:cNvPr id="6" name="Isosceles Triangle 5">
          <a:extLst>
            <a:ext uri="{FF2B5EF4-FFF2-40B4-BE49-F238E27FC236}">
              <a16:creationId xmlns:a16="http://schemas.microsoft.com/office/drawing/2014/main" id="{00000000-0008-0000-0100-000006000000}"/>
            </a:ext>
          </a:extLst>
        </xdr:cNvPr>
        <xdr:cNvSpPr/>
      </xdr:nvSpPr>
      <xdr:spPr>
        <a:xfrm rot="10800000">
          <a:off x="4505432" y="2012000"/>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303849</xdr:colOff>
      <xdr:row>7</xdr:row>
      <xdr:rowOff>4977</xdr:rowOff>
    </xdr:from>
    <xdr:to>
      <xdr:col>8</xdr:col>
      <xdr:colOff>493290</xdr:colOff>
      <xdr:row>7</xdr:row>
      <xdr:rowOff>273159</xdr:rowOff>
    </xdr:to>
    <xdr:sp macro="" textlink="">
      <xdr:nvSpPr>
        <xdr:cNvPr id="7" name="Isosceles Triangle 6">
          <a:extLst>
            <a:ext uri="{FF2B5EF4-FFF2-40B4-BE49-F238E27FC236}">
              <a16:creationId xmlns:a16="http://schemas.microsoft.com/office/drawing/2014/main" id="{00000000-0008-0000-0100-000007000000}"/>
            </a:ext>
          </a:extLst>
        </xdr:cNvPr>
        <xdr:cNvSpPr/>
      </xdr:nvSpPr>
      <xdr:spPr>
        <a:xfrm rot="10800000">
          <a:off x="5616682" y="2005227"/>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7</xdr:row>
      <xdr:rowOff>6882</xdr:rowOff>
    </xdr:from>
    <xdr:to>
      <xdr:col>10</xdr:col>
      <xdr:colOff>472124</xdr:colOff>
      <xdr:row>7</xdr:row>
      <xdr:rowOff>275064</xdr:rowOff>
    </xdr:to>
    <xdr:sp macro="" textlink="">
      <xdr:nvSpPr>
        <xdr:cNvPr id="8" name="Isosceles Triangle 7">
          <a:extLst>
            <a:ext uri="{FF2B5EF4-FFF2-40B4-BE49-F238E27FC236}">
              <a16:creationId xmlns:a16="http://schemas.microsoft.com/office/drawing/2014/main" id="{00000000-0008-0000-0100-000008000000}"/>
            </a:ext>
          </a:extLst>
        </xdr:cNvPr>
        <xdr:cNvSpPr/>
      </xdr:nvSpPr>
      <xdr:spPr>
        <a:xfrm rot="10800000">
          <a:off x="6897266" y="200713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7</xdr:row>
      <xdr:rowOff>6882</xdr:rowOff>
    </xdr:from>
    <xdr:to>
      <xdr:col>10</xdr:col>
      <xdr:colOff>472124</xdr:colOff>
      <xdr:row>7</xdr:row>
      <xdr:rowOff>275064</xdr:rowOff>
    </xdr:to>
    <xdr:sp macro="" textlink="">
      <xdr:nvSpPr>
        <xdr:cNvPr id="9" name="Isosceles Triangle 8">
          <a:extLst>
            <a:ext uri="{FF2B5EF4-FFF2-40B4-BE49-F238E27FC236}">
              <a16:creationId xmlns:a16="http://schemas.microsoft.com/office/drawing/2014/main" id="{00000000-0008-0000-0100-000009000000}"/>
            </a:ext>
          </a:extLst>
        </xdr:cNvPr>
        <xdr:cNvSpPr/>
      </xdr:nvSpPr>
      <xdr:spPr>
        <a:xfrm rot="10800000">
          <a:off x="6897266" y="200713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7</xdr:row>
      <xdr:rowOff>8787</xdr:rowOff>
    </xdr:from>
    <xdr:to>
      <xdr:col>12</xdr:col>
      <xdr:colOff>497100</xdr:colOff>
      <xdr:row>7</xdr:row>
      <xdr:rowOff>276969</xdr:rowOff>
    </xdr:to>
    <xdr:sp macro="" textlink="">
      <xdr:nvSpPr>
        <xdr:cNvPr id="10" name="Isosceles Triangle 9">
          <a:extLst>
            <a:ext uri="{FF2B5EF4-FFF2-40B4-BE49-F238E27FC236}">
              <a16:creationId xmlns:a16="http://schemas.microsoft.com/office/drawing/2014/main" id="{00000000-0008-0000-0100-00000A000000}"/>
            </a:ext>
          </a:extLst>
        </xdr:cNvPr>
        <xdr:cNvSpPr/>
      </xdr:nvSpPr>
      <xdr:spPr>
        <a:xfrm rot="10800000">
          <a:off x="8319242" y="2009037"/>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7</xdr:row>
      <xdr:rowOff>8787</xdr:rowOff>
    </xdr:from>
    <xdr:to>
      <xdr:col>12</xdr:col>
      <xdr:colOff>497100</xdr:colOff>
      <xdr:row>7</xdr:row>
      <xdr:rowOff>276969</xdr:rowOff>
    </xdr:to>
    <xdr:sp macro="" textlink="">
      <xdr:nvSpPr>
        <xdr:cNvPr id="11" name="Isosceles Triangle 10">
          <a:extLst>
            <a:ext uri="{FF2B5EF4-FFF2-40B4-BE49-F238E27FC236}">
              <a16:creationId xmlns:a16="http://schemas.microsoft.com/office/drawing/2014/main" id="{00000000-0008-0000-0100-00000B000000}"/>
            </a:ext>
          </a:extLst>
        </xdr:cNvPr>
        <xdr:cNvSpPr/>
      </xdr:nvSpPr>
      <xdr:spPr>
        <a:xfrm rot="10800000">
          <a:off x="8319242" y="2009037"/>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297076</xdr:colOff>
      <xdr:row>7</xdr:row>
      <xdr:rowOff>108</xdr:rowOff>
    </xdr:from>
    <xdr:to>
      <xdr:col>14</xdr:col>
      <xdr:colOff>486517</xdr:colOff>
      <xdr:row>7</xdr:row>
      <xdr:rowOff>268290</xdr:rowOff>
    </xdr:to>
    <xdr:sp macro="" textlink="">
      <xdr:nvSpPr>
        <xdr:cNvPr id="12" name="Isosceles Triangle 11">
          <a:extLst>
            <a:ext uri="{FF2B5EF4-FFF2-40B4-BE49-F238E27FC236}">
              <a16:creationId xmlns:a16="http://schemas.microsoft.com/office/drawing/2014/main" id="{00000000-0008-0000-0100-00000C000000}"/>
            </a:ext>
          </a:extLst>
        </xdr:cNvPr>
        <xdr:cNvSpPr/>
      </xdr:nvSpPr>
      <xdr:spPr>
        <a:xfrm rot="10800000">
          <a:off x="9631576" y="2000358"/>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337505</xdr:colOff>
      <xdr:row>7</xdr:row>
      <xdr:rowOff>108</xdr:rowOff>
    </xdr:from>
    <xdr:to>
      <xdr:col>16</xdr:col>
      <xdr:colOff>526946</xdr:colOff>
      <xdr:row>7</xdr:row>
      <xdr:rowOff>268290</xdr:rowOff>
    </xdr:to>
    <xdr:sp macro="" textlink="">
      <xdr:nvSpPr>
        <xdr:cNvPr id="13" name="Isosceles Triangle 12">
          <a:extLst>
            <a:ext uri="{FF2B5EF4-FFF2-40B4-BE49-F238E27FC236}">
              <a16:creationId xmlns:a16="http://schemas.microsoft.com/office/drawing/2014/main" id="{00000000-0008-0000-0100-00000D000000}"/>
            </a:ext>
          </a:extLst>
        </xdr:cNvPr>
        <xdr:cNvSpPr/>
      </xdr:nvSpPr>
      <xdr:spPr>
        <a:xfrm rot="10800000">
          <a:off x="11047838" y="2000358"/>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687920</xdr:colOff>
      <xdr:row>7</xdr:row>
      <xdr:rowOff>279931</xdr:rowOff>
    </xdr:from>
    <xdr:to>
      <xdr:col>19</xdr:col>
      <xdr:colOff>9212</xdr:colOff>
      <xdr:row>7</xdr:row>
      <xdr:rowOff>486833</xdr:rowOff>
    </xdr:to>
    <xdr:sp macro="" textlink="">
      <xdr:nvSpPr>
        <xdr:cNvPr id="14" name="Isosceles Triangle 13">
          <a:extLst>
            <a:ext uri="{FF2B5EF4-FFF2-40B4-BE49-F238E27FC236}">
              <a16:creationId xmlns:a16="http://schemas.microsoft.com/office/drawing/2014/main" id="{00000000-0008-0000-0100-00000E000000}"/>
            </a:ext>
          </a:extLst>
        </xdr:cNvPr>
        <xdr:cNvSpPr/>
      </xdr:nvSpPr>
      <xdr:spPr>
        <a:xfrm rot="16200000">
          <a:off x="12876324" y="2315527"/>
          <a:ext cx="206902" cy="136209"/>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338564</xdr:colOff>
      <xdr:row>7</xdr:row>
      <xdr:rowOff>4764</xdr:rowOff>
    </xdr:from>
    <xdr:to>
      <xdr:col>18</xdr:col>
      <xdr:colOff>528005</xdr:colOff>
      <xdr:row>7</xdr:row>
      <xdr:rowOff>274851</xdr:rowOff>
    </xdr:to>
    <xdr:sp macro="" textlink="">
      <xdr:nvSpPr>
        <xdr:cNvPr id="15" name="Isosceles Triangle 14">
          <a:extLst>
            <a:ext uri="{FF2B5EF4-FFF2-40B4-BE49-F238E27FC236}">
              <a16:creationId xmlns:a16="http://schemas.microsoft.com/office/drawing/2014/main" id="{00000000-0008-0000-0100-00000F000000}"/>
            </a:ext>
          </a:extLst>
        </xdr:cNvPr>
        <xdr:cNvSpPr/>
      </xdr:nvSpPr>
      <xdr:spPr>
        <a:xfrm rot="10800000">
          <a:off x="12562314" y="2005014"/>
          <a:ext cx="189441" cy="27008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326076</xdr:colOff>
      <xdr:row>6</xdr:row>
      <xdr:rowOff>715753</xdr:rowOff>
    </xdr:from>
    <xdr:to>
      <xdr:col>20</xdr:col>
      <xdr:colOff>515517</xdr:colOff>
      <xdr:row>7</xdr:row>
      <xdr:rowOff>264268</xdr:rowOff>
    </xdr:to>
    <xdr:sp macro="" textlink="">
      <xdr:nvSpPr>
        <xdr:cNvPr id="16" name="Isosceles Triangle 15">
          <a:extLst>
            <a:ext uri="{FF2B5EF4-FFF2-40B4-BE49-F238E27FC236}">
              <a16:creationId xmlns:a16="http://schemas.microsoft.com/office/drawing/2014/main" id="{00000000-0008-0000-0100-000010000000}"/>
            </a:ext>
          </a:extLst>
        </xdr:cNvPr>
        <xdr:cNvSpPr/>
      </xdr:nvSpPr>
      <xdr:spPr>
        <a:xfrm rot="10800000">
          <a:off x="13989159" y="199633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645584</xdr:colOff>
      <xdr:row>7</xdr:row>
      <xdr:rowOff>269347</xdr:rowOff>
    </xdr:from>
    <xdr:to>
      <xdr:col>21</xdr:col>
      <xdr:colOff>16831</xdr:colOff>
      <xdr:row>7</xdr:row>
      <xdr:rowOff>465666</xdr:rowOff>
    </xdr:to>
    <xdr:sp macro="" textlink="">
      <xdr:nvSpPr>
        <xdr:cNvPr id="17" name="Isosceles Triangle 16">
          <a:extLst>
            <a:ext uri="{FF2B5EF4-FFF2-40B4-BE49-F238E27FC236}">
              <a16:creationId xmlns:a16="http://schemas.microsoft.com/office/drawing/2014/main" id="{00000000-0008-0000-0100-000011000000}"/>
            </a:ext>
          </a:extLst>
        </xdr:cNvPr>
        <xdr:cNvSpPr/>
      </xdr:nvSpPr>
      <xdr:spPr>
        <a:xfrm rot="16200000">
          <a:off x="14303589" y="2274675"/>
          <a:ext cx="196319" cy="186164"/>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287551</xdr:colOff>
      <xdr:row>25</xdr:row>
      <xdr:rowOff>11749</xdr:rowOff>
    </xdr:from>
    <xdr:to>
      <xdr:col>2</xdr:col>
      <xdr:colOff>476992</xdr:colOff>
      <xdr:row>25</xdr:row>
      <xdr:rowOff>272311</xdr:rowOff>
    </xdr:to>
    <xdr:sp macro="" textlink="">
      <xdr:nvSpPr>
        <xdr:cNvPr id="76" name="Isosceles Triangle 75">
          <a:extLst>
            <a:ext uri="{FF2B5EF4-FFF2-40B4-BE49-F238E27FC236}">
              <a16:creationId xmlns:a16="http://schemas.microsoft.com/office/drawing/2014/main" id="{94DA143A-5DEF-4A8A-9DCB-DB101C440924}"/>
            </a:ext>
          </a:extLst>
        </xdr:cNvPr>
        <xdr:cNvSpPr/>
      </xdr:nvSpPr>
      <xdr:spPr>
        <a:xfrm rot="10800000">
          <a:off x="2002051" y="2043749"/>
          <a:ext cx="189441" cy="2605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321205</xdr:colOff>
      <xdr:row>25</xdr:row>
      <xdr:rowOff>9845</xdr:rowOff>
    </xdr:from>
    <xdr:to>
      <xdr:col>4</xdr:col>
      <xdr:colOff>510646</xdr:colOff>
      <xdr:row>25</xdr:row>
      <xdr:rowOff>278027</xdr:rowOff>
    </xdr:to>
    <xdr:sp macro="" textlink="">
      <xdr:nvSpPr>
        <xdr:cNvPr id="77" name="Isosceles Triangle 76">
          <a:extLst>
            <a:ext uri="{FF2B5EF4-FFF2-40B4-BE49-F238E27FC236}">
              <a16:creationId xmlns:a16="http://schemas.microsoft.com/office/drawing/2014/main" id="{21F2678F-74B8-45E5-92B3-7D49084AA4C9}"/>
            </a:ext>
          </a:extLst>
        </xdr:cNvPr>
        <xdr:cNvSpPr/>
      </xdr:nvSpPr>
      <xdr:spPr>
        <a:xfrm rot="10800000">
          <a:off x="3150483" y="2041845"/>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303849</xdr:colOff>
      <xdr:row>25</xdr:row>
      <xdr:rowOff>11750</xdr:rowOff>
    </xdr:from>
    <xdr:to>
      <xdr:col>6</xdr:col>
      <xdr:colOff>493290</xdr:colOff>
      <xdr:row>25</xdr:row>
      <xdr:rowOff>279932</xdr:rowOff>
    </xdr:to>
    <xdr:sp macro="" textlink="">
      <xdr:nvSpPr>
        <xdr:cNvPr id="78" name="Isosceles Triangle 77">
          <a:extLst>
            <a:ext uri="{FF2B5EF4-FFF2-40B4-BE49-F238E27FC236}">
              <a16:creationId xmlns:a16="http://schemas.microsoft.com/office/drawing/2014/main" id="{A0541342-D81D-47EB-9FDF-3D6CEEF98AAC}"/>
            </a:ext>
          </a:extLst>
        </xdr:cNvPr>
        <xdr:cNvSpPr/>
      </xdr:nvSpPr>
      <xdr:spPr>
        <a:xfrm rot="10800000">
          <a:off x="4516016" y="2043750"/>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303849</xdr:colOff>
      <xdr:row>25</xdr:row>
      <xdr:rowOff>4977</xdr:rowOff>
    </xdr:from>
    <xdr:to>
      <xdr:col>8</xdr:col>
      <xdr:colOff>493290</xdr:colOff>
      <xdr:row>25</xdr:row>
      <xdr:rowOff>273159</xdr:rowOff>
    </xdr:to>
    <xdr:sp macro="" textlink="">
      <xdr:nvSpPr>
        <xdr:cNvPr id="79" name="Isosceles Triangle 78">
          <a:extLst>
            <a:ext uri="{FF2B5EF4-FFF2-40B4-BE49-F238E27FC236}">
              <a16:creationId xmlns:a16="http://schemas.microsoft.com/office/drawing/2014/main" id="{73385D6A-E8B3-4BD8-9138-3EE637D44100}"/>
            </a:ext>
          </a:extLst>
        </xdr:cNvPr>
        <xdr:cNvSpPr/>
      </xdr:nvSpPr>
      <xdr:spPr>
        <a:xfrm rot="10800000">
          <a:off x="5659016" y="2036977"/>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25</xdr:row>
      <xdr:rowOff>6882</xdr:rowOff>
    </xdr:from>
    <xdr:to>
      <xdr:col>10</xdr:col>
      <xdr:colOff>472124</xdr:colOff>
      <xdr:row>25</xdr:row>
      <xdr:rowOff>275064</xdr:rowOff>
    </xdr:to>
    <xdr:sp macro="" textlink="">
      <xdr:nvSpPr>
        <xdr:cNvPr id="80" name="Isosceles Triangle 79">
          <a:extLst>
            <a:ext uri="{FF2B5EF4-FFF2-40B4-BE49-F238E27FC236}">
              <a16:creationId xmlns:a16="http://schemas.microsoft.com/office/drawing/2014/main" id="{38F7234A-1323-40F3-A3AE-BEC6EEFFCA9F}"/>
            </a:ext>
          </a:extLst>
        </xdr:cNvPr>
        <xdr:cNvSpPr/>
      </xdr:nvSpPr>
      <xdr:spPr>
        <a:xfrm rot="10800000">
          <a:off x="6971350" y="203888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25</xdr:row>
      <xdr:rowOff>6882</xdr:rowOff>
    </xdr:from>
    <xdr:to>
      <xdr:col>10</xdr:col>
      <xdr:colOff>472124</xdr:colOff>
      <xdr:row>25</xdr:row>
      <xdr:rowOff>275064</xdr:rowOff>
    </xdr:to>
    <xdr:sp macro="" textlink="">
      <xdr:nvSpPr>
        <xdr:cNvPr id="81" name="Isosceles Triangle 80">
          <a:extLst>
            <a:ext uri="{FF2B5EF4-FFF2-40B4-BE49-F238E27FC236}">
              <a16:creationId xmlns:a16="http://schemas.microsoft.com/office/drawing/2014/main" id="{523CA6E9-5D51-4FA3-A5CF-9ABE75251117}"/>
            </a:ext>
          </a:extLst>
        </xdr:cNvPr>
        <xdr:cNvSpPr/>
      </xdr:nvSpPr>
      <xdr:spPr>
        <a:xfrm rot="10800000">
          <a:off x="6971350" y="203888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25</xdr:row>
      <xdr:rowOff>8787</xdr:rowOff>
    </xdr:from>
    <xdr:to>
      <xdr:col>12</xdr:col>
      <xdr:colOff>497100</xdr:colOff>
      <xdr:row>25</xdr:row>
      <xdr:rowOff>276969</xdr:rowOff>
    </xdr:to>
    <xdr:sp macro="" textlink="">
      <xdr:nvSpPr>
        <xdr:cNvPr id="82" name="Isosceles Triangle 81">
          <a:extLst>
            <a:ext uri="{FF2B5EF4-FFF2-40B4-BE49-F238E27FC236}">
              <a16:creationId xmlns:a16="http://schemas.microsoft.com/office/drawing/2014/main" id="{7730247D-0D73-4296-B283-92F18F1232CE}"/>
            </a:ext>
          </a:extLst>
        </xdr:cNvPr>
        <xdr:cNvSpPr/>
      </xdr:nvSpPr>
      <xdr:spPr>
        <a:xfrm rot="10800000">
          <a:off x="8407437" y="2040787"/>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25</xdr:row>
      <xdr:rowOff>8787</xdr:rowOff>
    </xdr:from>
    <xdr:to>
      <xdr:col>12</xdr:col>
      <xdr:colOff>497100</xdr:colOff>
      <xdr:row>25</xdr:row>
      <xdr:rowOff>276969</xdr:rowOff>
    </xdr:to>
    <xdr:sp macro="" textlink="">
      <xdr:nvSpPr>
        <xdr:cNvPr id="83" name="Isosceles Triangle 82">
          <a:extLst>
            <a:ext uri="{FF2B5EF4-FFF2-40B4-BE49-F238E27FC236}">
              <a16:creationId xmlns:a16="http://schemas.microsoft.com/office/drawing/2014/main" id="{AC79C8F2-F100-4262-90AA-EDA679684B47}"/>
            </a:ext>
          </a:extLst>
        </xdr:cNvPr>
        <xdr:cNvSpPr/>
      </xdr:nvSpPr>
      <xdr:spPr>
        <a:xfrm rot="10800000">
          <a:off x="8407437" y="2040787"/>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297076</xdr:colOff>
      <xdr:row>25</xdr:row>
      <xdr:rowOff>108</xdr:rowOff>
    </xdr:from>
    <xdr:to>
      <xdr:col>14</xdr:col>
      <xdr:colOff>486517</xdr:colOff>
      <xdr:row>25</xdr:row>
      <xdr:rowOff>268290</xdr:rowOff>
    </xdr:to>
    <xdr:sp macro="" textlink="">
      <xdr:nvSpPr>
        <xdr:cNvPr id="84" name="Isosceles Triangle 83">
          <a:extLst>
            <a:ext uri="{FF2B5EF4-FFF2-40B4-BE49-F238E27FC236}">
              <a16:creationId xmlns:a16="http://schemas.microsoft.com/office/drawing/2014/main" id="{63E18A72-94E7-4E3F-A273-782D1BF3EE22}"/>
            </a:ext>
          </a:extLst>
        </xdr:cNvPr>
        <xdr:cNvSpPr/>
      </xdr:nvSpPr>
      <xdr:spPr>
        <a:xfrm rot="10800000">
          <a:off x="9737409" y="2032108"/>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337505</xdr:colOff>
      <xdr:row>25</xdr:row>
      <xdr:rowOff>108</xdr:rowOff>
    </xdr:from>
    <xdr:to>
      <xdr:col>16</xdr:col>
      <xdr:colOff>526946</xdr:colOff>
      <xdr:row>25</xdr:row>
      <xdr:rowOff>268290</xdr:rowOff>
    </xdr:to>
    <xdr:sp macro="" textlink="">
      <xdr:nvSpPr>
        <xdr:cNvPr id="85" name="Isosceles Triangle 84">
          <a:extLst>
            <a:ext uri="{FF2B5EF4-FFF2-40B4-BE49-F238E27FC236}">
              <a16:creationId xmlns:a16="http://schemas.microsoft.com/office/drawing/2014/main" id="{F5AA52E1-E111-4791-86CD-546CA5E39BE1}"/>
            </a:ext>
          </a:extLst>
        </xdr:cNvPr>
        <xdr:cNvSpPr/>
      </xdr:nvSpPr>
      <xdr:spPr>
        <a:xfrm rot="10800000">
          <a:off x="11174838" y="2032108"/>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687920</xdr:colOff>
      <xdr:row>25</xdr:row>
      <xdr:rowOff>279931</xdr:rowOff>
    </xdr:from>
    <xdr:to>
      <xdr:col>19</xdr:col>
      <xdr:colOff>9212</xdr:colOff>
      <xdr:row>25</xdr:row>
      <xdr:rowOff>486833</xdr:rowOff>
    </xdr:to>
    <xdr:sp macro="" textlink="">
      <xdr:nvSpPr>
        <xdr:cNvPr id="86" name="Isosceles Triangle 85">
          <a:extLst>
            <a:ext uri="{FF2B5EF4-FFF2-40B4-BE49-F238E27FC236}">
              <a16:creationId xmlns:a16="http://schemas.microsoft.com/office/drawing/2014/main" id="{C44CBA60-FA86-4881-BF05-8EFD917FD94F}"/>
            </a:ext>
          </a:extLst>
        </xdr:cNvPr>
        <xdr:cNvSpPr/>
      </xdr:nvSpPr>
      <xdr:spPr>
        <a:xfrm rot="16200000">
          <a:off x="13033309" y="2341986"/>
          <a:ext cx="206902" cy="1467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338564</xdr:colOff>
      <xdr:row>25</xdr:row>
      <xdr:rowOff>4764</xdr:rowOff>
    </xdr:from>
    <xdr:to>
      <xdr:col>18</xdr:col>
      <xdr:colOff>528005</xdr:colOff>
      <xdr:row>25</xdr:row>
      <xdr:rowOff>274851</xdr:rowOff>
    </xdr:to>
    <xdr:sp macro="" textlink="">
      <xdr:nvSpPr>
        <xdr:cNvPr id="87" name="Isosceles Triangle 86">
          <a:extLst>
            <a:ext uri="{FF2B5EF4-FFF2-40B4-BE49-F238E27FC236}">
              <a16:creationId xmlns:a16="http://schemas.microsoft.com/office/drawing/2014/main" id="{2962B9D7-4E91-4904-8117-10E78AE07ED9}"/>
            </a:ext>
          </a:extLst>
        </xdr:cNvPr>
        <xdr:cNvSpPr/>
      </xdr:nvSpPr>
      <xdr:spPr>
        <a:xfrm rot="10800000">
          <a:off x="12714008" y="2036764"/>
          <a:ext cx="189441" cy="27008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326076</xdr:colOff>
      <xdr:row>24</xdr:row>
      <xdr:rowOff>715753</xdr:rowOff>
    </xdr:from>
    <xdr:to>
      <xdr:col>20</xdr:col>
      <xdr:colOff>515517</xdr:colOff>
      <xdr:row>25</xdr:row>
      <xdr:rowOff>264268</xdr:rowOff>
    </xdr:to>
    <xdr:sp macro="" textlink="">
      <xdr:nvSpPr>
        <xdr:cNvPr id="88" name="Isosceles Triangle 87">
          <a:extLst>
            <a:ext uri="{FF2B5EF4-FFF2-40B4-BE49-F238E27FC236}">
              <a16:creationId xmlns:a16="http://schemas.microsoft.com/office/drawing/2014/main" id="{7993BB75-42FD-42E4-939E-A44D805BC1BE}"/>
            </a:ext>
          </a:extLst>
        </xdr:cNvPr>
        <xdr:cNvSpPr/>
      </xdr:nvSpPr>
      <xdr:spPr>
        <a:xfrm rot="10800000">
          <a:off x="14169076" y="1985753"/>
          <a:ext cx="189441" cy="310515"/>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645584</xdr:colOff>
      <xdr:row>25</xdr:row>
      <xdr:rowOff>269347</xdr:rowOff>
    </xdr:from>
    <xdr:to>
      <xdr:col>21</xdr:col>
      <xdr:colOff>16831</xdr:colOff>
      <xdr:row>25</xdr:row>
      <xdr:rowOff>465666</xdr:rowOff>
    </xdr:to>
    <xdr:sp macro="" textlink="">
      <xdr:nvSpPr>
        <xdr:cNvPr id="89" name="Isosceles Triangle 88">
          <a:extLst>
            <a:ext uri="{FF2B5EF4-FFF2-40B4-BE49-F238E27FC236}">
              <a16:creationId xmlns:a16="http://schemas.microsoft.com/office/drawing/2014/main" id="{6337B04D-A2D9-4344-A2AA-1065380A10E1}"/>
            </a:ext>
          </a:extLst>
        </xdr:cNvPr>
        <xdr:cNvSpPr/>
      </xdr:nvSpPr>
      <xdr:spPr>
        <a:xfrm rot="16200000">
          <a:off x="14488798" y="2301133"/>
          <a:ext cx="196319" cy="19674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287551</xdr:colOff>
      <xdr:row>43</xdr:row>
      <xdr:rowOff>11749</xdr:rowOff>
    </xdr:from>
    <xdr:to>
      <xdr:col>2</xdr:col>
      <xdr:colOff>476992</xdr:colOff>
      <xdr:row>43</xdr:row>
      <xdr:rowOff>272311</xdr:rowOff>
    </xdr:to>
    <xdr:sp macro="" textlink="">
      <xdr:nvSpPr>
        <xdr:cNvPr id="90" name="Isosceles Triangle 89">
          <a:extLst>
            <a:ext uri="{FF2B5EF4-FFF2-40B4-BE49-F238E27FC236}">
              <a16:creationId xmlns:a16="http://schemas.microsoft.com/office/drawing/2014/main" id="{A4BD326F-E257-459E-8876-56A4A10D638B}"/>
            </a:ext>
          </a:extLst>
        </xdr:cNvPr>
        <xdr:cNvSpPr/>
      </xdr:nvSpPr>
      <xdr:spPr>
        <a:xfrm rot="10800000">
          <a:off x="2002051" y="6164193"/>
          <a:ext cx="189441" cy="2605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321205</xdr:colOff>
      <xdr:row>43</xdr:row>
      <xdr:rowOff>9845</xdr:rowOff>
    </xdr:from>
    <xdr:to>
      <xdr:col>4</xdr:col>
      <xdr:colOff>510646</xdr:colOff>
      <xdr:row>43</xdr:row>
      <xdr:rowOff>278027</xdr:rowOff>
    </xdr:to>
    <xdr:sp macro="" textlink="">
      <xdr:nvSpPr>
        <xdr:cNvPr id="91" name="Isosceles Triangle 90">
          <a:extLst>
            <a:ext uri="{FF2B5EF4-FFF2-40B4-BE49-F238E27FC236}">
              <a16:creationId xmlns:a16="http://schemas.microsoft.com/office/drawing/2014/main" id="{99DA170F-F8AA-4DB0-8F9A-A128847753A7}"/>
            </a:ext>
          </a:extLst>
        </xdr:cNvPr>
        <xdr:cNvSpPr/>
      </xdr:nvSpPr>
      <xdr:spPr>
        <a:xfrm rot="10800000">
          <a:off x="3150483" y="6162289"/>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303849</xdr:colOff>
      <xdr:row>43</xdr:row>
      <xdr:rowOff>11750</xdr:rowOff>
    </xdr:from>
    <xdr:to>
      <xdr:col>6</xdr:col>
      <xdr:colOff>493290</xdr:colOff>
      <xdr:row>43</xdr:row>
      <xdr:rowOff>279932</xdr:rowOff>
    </xdr:to>
    <xdr:sp macro="" textlink="">
      <xdr:nvSpPr>
        <xdr:cNvPr id="92" name="Isosceles Triangle 91">
          <a:extLst>
            <a:ext uri="{FF2B5EF4-FFF2-40B4-BE49-F238E27FC236}">
              <a16:creationId xmlns:a16="http://schemas.microsoft.com/office/drawing/2014/main" id="{2ADA62C7-7FF3-4312-9B24-5548EA7D61FB}"/>
            </a:ext>
          </a:extLst>
        </xdr:cNvPr>
        <xdr:cNvSpPr/>
      </xdr:nvSpPr>
      <xdr:spPr>
        <a:xfrm rot="10800000">
          <a:off x="4516016" y="6164194"/>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303849</xdr:colOff>
      <xdr:row>43</xdr:row>
      <xdr:rowOff>4977</xdr:rowOff>
    </xdr:from>
    <xdr:to>
      <xdr:col>8</xdr:col>
      <xdr:colOff>493290</xdr:colOff>
      <xdr:row>43</xdr:row>
      <xdr:rowOff>273159</xdr:rowOff>
    </xdr:to>
    <xdr:sp macro="" textlink="">
      <xdr:nvSpPr>
        <xdr:cNvPr id="93" name="Isosceles Triangle 92">
          <a:extLst>
            <a:ext uri="{FF2B5EF4-FFF2-40B4-BE49-F238E27FC236}">
              <a16:creationId xmlns:a16="http://schemas.microsoft.com/office/drawing/2014/main" id="{D1157D80-414A-4920-8A8E-1AD389639142}"/>
            </a:ext>
          </a:extLst>
        </xdr:cNvPr>
        <xdr:cNvSpPr/>
      </xdr:nvSpPr>
      <xdr:spPr>
        <a:xfrm rot="10800000">
          <a:off x="5659016" y="615742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43</xdr:row>
      <xdr:rowOff>6882</xdr:rowOff>
    </xdr:from>
    <xdr:to>
      <xdr:col>10</xdr:col>
      <xdr:colOff>472124</xdr:colOff>
      <xdr:row>43</xdr:row>
      <xdr:rowOff>275064</xdr:rowOff>
    </xdr:to>
    <xdr:sp macro="" textlink="">
      <xdr:nvSpPr>
        <xdr:cNvPr id="94" name="Isosceles Triangle 93">
          <a:extLst>
            <a:ext uri="{FF2B5EF4-FFF2-40B4-BE49-F238E27FC236}">
              <a16:creationId xmlns:a16="http://schemas.microsoft.com/office/drawing/2014/main" id="{107D9E3F-F1EB-4B56-B515-B0C076290991}"/>
            </a:ext>
          </a:extLst>
        </xdr:cNvPr>
        <xdr:cNvSpPr/>
      </xdr:nvSpPr>
      <xdr:spPr>
        <a:xfrm rot="10800000">
          <a:off x="6971350" y="615932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43</xdr:row>
      <xdr:rowOff>6882</xdr:rowOff>
    </xdr:from>
    <xdr:to>
      <xdr:col>10</xdr:col>
      <xdr:colOff>472124</xdr:colOff>
      <xdr:row>43</xdr:row>
      <xdr:rowOff>275064</xdr:rowOff>
    </xdr:to>
    <xdr:sp macro="" textlink="">
      <xdr:nvSpPr>
        <xdr:cNvPr id="95" name="Isosceles Triangle 94">
          <a:extLst>
            <a:ext uri="{FF2B5EF4-FFF2-40B4-BE49-F238E27FC236}">
              <a16:creationId xmlns:a16="http://schemas.microsoft.com/office/drawing/2014/main" id="{CF2823D7-7543-45DC-9AF9-C2C6C868BC6C}"/>
            </a:ext>
          </a:extLst>
        </xdr:cNvPr>
        <xdr:cNvSpPr/>
      </xdr:nvSpPr>
      <xdr:spPr>
        <a:xfrm rot="10800000">
          <a:off x="6971350" y="615932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43</xdr:row>
      <xdr:rowOff>8787</xdr:rowOff>
    </xdr:from>
    <xdr:to>
      <xdr:col>12</xdr:col>
      <xdr:colOff>497100</xdr:colOff>
      <xdr:row>43</xdr:row>
      <xdr:rowOff>276969</xdr:rowOff>
    </xdr:to>
    <xdr:sp macro="" textlink="">
      <xdr:nvSpPr>
        <xdr:cNvPr id="96" name="Isosceles Triangle 95">
          <a:extLst>
            <a:ext uri="{FF2B5EF4-FFF2-40B4-BE49-F238E27FC236}">
              <a16:creationId xmlns:a16="http://schemas.microsoft.com/office/drawing/2014/main" id="{1500E23F-3C86-46C4-907C-30788111F0DF}"/>
            </a:ext>
          </a:extLst>
        </xdr:cNvPr>
        <xdr:cNvSpPr/>
      </xdr:nvSpPr>
      <xdr:spPr>
        <a:xfrm rot="10800000">
          <a:off x="8407437" y="616123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43</xdr:row>
      <xdr:rowOff>8787</xdr:rowOff>
    </xdr:from>
    <xdr:to>
      <xdr:col>12</xdr:col>
      <xdr:colOff>497100</xdr:colOff>
      <xdr:row>43</xdr:row>
      <xdr:rowOff>276969</xdr:rowOff>
    </xdr:to>
    <xdr:sp macro="" textlink="">
      <xdr:nvSpPr>
        <xdr:cNvPr id="97" name="Isosceles Triangle 96">
          <a:extLst>
            <a:ext uri="{FF2B5EF4-FFF2-40B4-BE49-F238E27FC236}">
              <a16:creationId xmlns:a16="http://schemas.microsoft.com/office/drawing/2014/main" id="{9070D110-AA5C-4C9A-B1EE-217078A86800}"/>
            </a:ext>
          </a:extLst>
        </xdr:cNvPr>
        <xdr:cNvSpPr/>
      </xdr:nvSpPr>
      <xdr:spPr>
        <a:xfrm rot="10800000">
          <a:off x="8407437" y="616123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297076</xdr:colOff>
      <xdr:row>43</xdr:row>
      <xdr:rowOff>108</xdr:rowOff>
    </xdr:from>
    <xdr:to>
      <xdr:col>14</xdr:col>
      <xdr:colOff>486517</xdr:colOff>
      <xdr:row>43</xdr:row>
      <xdr:rowOff>268290</xdr:rowOff>
    </xdr:to>
    <xdr:sp macro="" textlink="">
      <xdr:nvSpPr>
        <xdr:cNvPr id="98" name="Isosceles Triangle 97">
          <a:extLst>
            <a:ext uri="{FF2B5EF4-FFF2-40B4-BE49-F238E27FC236}">
              <a16:creationId xmlns:a16="http://schemas.microsoft.com/office/drawing/2014/main" id="{D46E9ADE-F289-4F22-B8DD-CB7DD6CAA526}"/>
            </a:ext>
          </a:extLst>
        </xdr:cNvPr>
        <xdr:cNvSpPr/>
      </xdr:nvSpPr>
      <xdr:spPr>
        <a:xfrm rot="10800000">
          <a:off x="9737409" y="615255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337505</xdr:colOff>
      <xdr:row>43</xdr:row>
      <xdr:rowOff>108</xdr:rowOff>
    </xdr:from>
    <xdr:to>
      <xdr:col>16</xdr:col>
      <xdr:colOff>526946</xdr:colOff>
      <xdr:row>43</xdr:row>
      <xdr:rowOff>268290</xdr:rowOff>
    </xdr:to>
    <xdr:sp macro="" textlink="">
      <xdr:nvSpPr>
        <xdr:cNvPr id="99" name="Isosceles Triangle 98">
          <a:extLst>
            <a:ext uri="{FF2B5EF4-FFF2-40B4-BE49-F238E27FC236}">
              <a16:creationId xmlns:a16="http://schemas.microsoft.com/office/drawing/2014/main" id="{5B289175-F6F6-4184-BCE3-1B2C0C3D2875}"/>
            </a:ext>
          </a:extLst>
        </xdr:cNvPr>
        <xdr:cNvSpPr/>
      </xdr:nvSpPr>
      <xdr:spPr>
        <a:xfrm rot="10800000">
          <a:off x="11174838" y="615255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687920</xdr:colOff>
      <xdr:row>43</xdr:row>
      <xdr:rowOff>279931</xdr:rowOff>
    </xdr:from>
    <xdr:to>
      <xdr:col>19</xdr:col>
      <xdr:colOff>9212</xdr:colOff>
      <xdr:row>43</xdr:row>
      <xdr:rowOff>486833</xdr:rowOff>
    </xdr:to>
    <xdr:sp macro="" textlink="">
      <xdr:nvSpPr>
        <xdr:cNvPr id="100" name="Isosceles Triangle 99">
          <a:extLst>
            <a:ext uri="{FF2B5EF4-FFF2-40B4-BE49-F238E27FC236}">
              <a16:creationId xmlns:a16="http://schemas.microsoft.com/office/drawing/2014/main" id="{DC241DBA-5850-42E3-B99C-7EC3C01FF61F}"/>
            </a:ext>
          </a:extLst>
        </xdr:cNvPr>
        <xdr:cNvSpPr/>
      </xdr:nvSpPr>
      <xdr:spPr>
        <a:xfrm rot="16200000">
          <a:off x="13033309" y="6462430"/>
          <a:ext cx="206902" cy="1467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338564</xdr:colOff>
      <xdr:row>43</xdr:row>
      <xdr:rowOff>4764</xdr:rowOff>
    </xdr:from>
    <xdr:to>
      <xdr:col>18</xdr:col>
      <xdr:colOff>528005</xdr:colOff>
      <xdr:row>43</xdr:row>
      <xdr:rowOff>274851</xdr:rowOff>
    </xdr:to>
    <xdr:sp macro="" textlink="">
      <xdr:nvSpPr>
        <xdr:cNvPr id="101" name="Isosceles Triangle 100">
          <a:extLst>
            <a:ext uri="{FF2B5EF4-FFF2-40B4-BE49-F238E27FC236}">
              <a16:creationId xmlns:a16="http://schemas.microsoft.com/office/drawing/2014/main" id="{BF89DCBA-0B0F-4D15-A212-527331D55D68}"/>
            </a:ext>
          </a:extLst>
        </xdr:cNvPr>
        <xdr:cNvSpPr/>
      </xdr:nvSpPr>
      <xdr:spPr>
        <a:xfrm rot="10800000">
          <a:off x="12714008" y="6157208"/>
          <a:ext cx="189441" cy="27008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326076</xdr:colOff>
      <xdr:row>42</xdr:row>
      <xdr:rowOff>715753</xdr:rowOff>
    </xdr:from>
    <xdr:to>
      <xdr:col>20</xdr:col>
      <xdr:colOff>515517</xdr:colOff>
      <xdr:row>43</xdr:row>
      <xdr:rowOff>264268</xdr:rowOff>
    </xdr:to>
    <xdr:sp macro="" textlink="">
      <xdr:nvSpPr>
        <xdr:cNvPr id="102" name="Isosceles Triangle 101">
          <a:extLst>
            <a:ext uri="{FF2B5EF4-FFF2-40B4-BE49-F238E27FC236}">
              <a16:creationId xmlns:a16="http://schemas.microsoft.com/office/drawing/2014/main" id="{F47A145F-6F74-4A93-B0D4-6206B121B2D2}"/>
            </a:ext>
          </a:extLst>
        </xdr:cNvPr>
        <xdr:cNvSpPr/>
      </xdr:nvSpPr>
      <xdr:spPr>
        <a:xfrm rot="10800000">
          <a:off x="14169076" y="6106197"/>
          <a:ext cx="189441" cy="310515"/>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645584</xdr:colOff>
      <xdr:row>43</xdr:row>
      <xdr:rowOff>269347</xdr:rowOff>
    </xdr:from>
    <xdr:to>
      <xdr:col>21</xdr:col>
      <xdr:colOff>16831</xdr:colOff>
      <xdr:row>43</xdr:row>
      <xdr:rowOff>465666</xdr:rowOff>
    </xdr:to>
    <xdr:sp macro="" textlink="">
      <xdr:nvSpPr>
        <xdr:cNvPr id="103" name="Isosceles Triangle 102">
          <a:extLst>
            <a:ext uri="{FF2B5EF4-FFF2-40B4-BE49-F238E27FC236}">
              <a16:creationId xmlns:a16="http://schemas.microsoft.com/office/drawing/2014/main" id="{F95E9972-0E9B-4241-86B9-C6D0B20588E8}"/>
            </a:ext>
          </a:extLst>
        </xdr:cNvPr>
        <xdr:cNvSpPr/>
      </xdr:nvSpPr>
      <xdr:spPr>
        <a:xfrm rot="16200000">
          <a:off x="14488798" y="6421577"/>
          <a:ext cx="196319" cy="19674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287551</xdr:colOff>
      <xdr:row>61</xdr:row>
      <xdr:rowOff>11749</xdr:rowOff>
    </xdr:from>
    <xdr:to>
      <xdr:col>2</xdr:col>
      <xdr:colOff>476992</xdr:colOff>
      <xdr:row>61</xdr:row>
      <xdr:rowOff>272311</xdr:rowOff>
    </xdr:to>
    <xdr:sp macro="" textlink="">
      <xdr:nvSpPr>
        <xdr:cNvPr id="104" name="Isosceles Triangle 103">
          <a:extLst>
            <a:ext uri="{FF2B5EF4-FFF2-40B4-BE49-F238E27FC236}">
              <a16:creationId xmlns:a16="http://schemas.microsoft.com/office/drawing/2014/main" id="{CBC3081F-BA02-4434-8BF6-296E6404A267}"/>
            </a:ext>
          </a:extLst>
        </xdr:cNvPr>
        <xdr:cNvSpPr/>
      </xdr:nvSpPr>
      <xdr:spPr>
        <a:xfrm rot="10800000">
          <a:off x="2002051" y="6164193"/>
          <a:ext cx="189441" cy="2605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321205</xdr:colOff>
      <xdr:row>61</xdr:row>
      <xdr:rowOff>9845</xdr:rowOff>
    </xdr:from>
    <xdr:to>
      <xdr:col>4</xdr:col>
      <xdr:colOff>510646</xdr:colOff>
      <xdr:row>61</xdr:row>
      <xdr:rowOff>278027</xdr:rowOff>
    </xdr:to>
    <xdr:sp macro="" textlink="">
      <xdr:nvSpPr>
        <xdr:cNvPr id="105" name="Isosceles Triangle 104">
          <a:extLst>
            <a:ext uri="{FF2B5EF4-FFF2-40B4-BE49-F238E27FC236}">
              <a16:creationId xmlns:a16="http://schemas.microsoft.com/office/drawing/2014/main" id="{316398FA-A71E-403B-BD8E-2202BA620896}"/>
            </a:ext>
          </a:extLst>
        </xdr:cNvPr>
        <xdr:cNvSpPr/>
      </xdr:nvSpPr>
      <xdr:spPr>
        <a:xfrm rot="10800000">
          <a:off x="3150483" y="6162289"/>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303849</xdr:colOff>
      <xdr:row>61</xdr:row>
      <xdr:rowOff>11750</xdr:rowOff>
    </xdr:from>
    <xdr:to>
      <xdr:col>6</xdr:col>
      <xdr:colOff>493290</xdr:colOff>
      <xdr:row>61</xdr:row>
      <xdr:rowOff>279932</xdr:rowOff>
    </xdr:to>
    <xdr:sp macro="" textlink="">
      <xdr:nvSpPr>
        <xdr:cNvPr id="106" name="Isosceles Triangle 105">
          <a:extLst>
            <a:ext uri="{FF2B5EF4-FFF2-40B4-BE49-F238E27FC236}">
              <a16:creationId xmlns:a16="http://schemas.microsoft.com/office/drawing/2014/main" id="{9510B5CE-BB07-428B-8AD9-021D4240A88E}"/>
            </a:ext>
          </a:extLst>
        </xdr:cNvPr>
        <xdr:cNvSpPr/>
      </xdr:nvSpPr>
      <xdr:spPr>
        <a:xfrm rot="10800000">
          <a:off x="4516016" y="6164194"/>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303849</xdr:colOff>
      <xdr:row>61</xdr:row>
      <xdr:rowOff>4977</xdr:rowOff>
    </xdr:from>
    <xdr:to>
      <xdr:col>8</xdr:col>
      <xdr:colOff>493290</xdr:colOff>
      <xdr:row>61</xdr:row>
      <xdr:rowOff>273159</xdr:rowOff>
    </xdr:to>
    <xdr:sp macro="" textlink="">
      <xdr:nvSpPr>
        <xdr:cNvPr id="107" name="Isosceles Triangle 106">
          <a:extLst>
            <a:ext uri="{FF2B5EF4-FFF2-40B4-BE49-F238E27FC236}">
              <a16:creationId xmlns:a16="http://schemas.microsoft.com/office/drawing/2014/main" id="{98E5E123-3E43-484A-B83F-60E924768B5C}"/>
            </a:ext>
          </a:extLst>
        </xdr:cNvPr>
        <xdr:cNvSpPr/>
      </xdr:nvSpPr>
      <xdr:spPr>
        <a:xfrm rot="10800000">
          <a:off x="5659016" y="615742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61</xdr:row>
      <xdr:rowOff>6882</xdr:rowOff>
    </xdr:from>
    <xdr:to>
      <xdr:col>10</xdr:col>
      <xdr:colOff>472124</xdr:colOff>
      <xdr:row>61</xdr:row>
      <xdr:rowOff>275064</xdr:rowOff>
    </xdr:to>
    <xdr:sp macro="" textlink="">
      <xdr:nvSpPr>
        <xdr:cNvPr id="108" name="Isosceles Triangle 107">
          <a:extLst>
            <a:ext uri="{FF2B5EF4-FFF2-40B4-BE49-F238E27FC236}">
              <a16:creationId xmlns:a16="http://schemas.microsoft.com/office/drawing/2014/main" id="{C2C1DEF5-8764-4C92-8179-01B46002453B}"/>
            </a:ext>
          </a:extLst>
        </xdr:cNvPr>
        <xdr:cNvSpPr/>
      </xdr:nvSpPr>
      <xdr:spPr>
        <a:xfrm rot="10800000">
          <a:off x="6971350" y="615932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61</xdr:row>
      <xdr:rowOff>6882</xdr:rowOff>
    </xdr:from>
    <xdr:to>
      <xdr:col>10</xdr:col>
      <xdr:colOff>472124</xdr:colOff>
      <xdr:row>61</xdr:row>
      <xdr:rowOff>275064</xdr:rowOff>
    </xdr:to>
    <xdr:sp macro="" textlink="">
      <xdr:nvSpPr>
        <xdr:cNvPr id="109" name="Isosceles Triangle 108">
          <a:extLst>
            <a:ext uri="{FF2B5EF4-FFF2-40B4-BE49-F238E27FC236}">
              <a16:creationId xmlns:a16="http://schemas.microsoft.com/office/drawing/2014/main" id="{0FE8BB32-68DC-47EF-BBCF-AD68A888C923}"/>
            </a:ext>
          </a:extLst>
        </xdr:cNvPr>
        <xdr:cNvSpPr/>
      </xdr:nvSpPr>
      <xdr:spPr>
        <a:xfrm rot="10800000">
          <a:off x="6971350" y="615932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61</xdr:row>
      <xdr:rowOff>8787</xdr:rowOff>
    </xdr:from>
    <xdr:to>
      <xdr:col>12</xdr:col>
      <xdr:colOff>497100</xdr:colOff>
      <xdr:row>61</xdr:row>
      <xdr:rowOff>276969</xdr:rowOff>
    </xdr:to>
    <xdr:sp macro="" textlink="">
      <xdr:nvSpPr>
        <xdr:cNvPr id="110" name="Isosceles Triangle 109">
          <a:extLst>
            <a:ext uri="{FF2B5EF4-FFF2-40B4-BE49-F238E27FC236}">
              <a16:creationId xmlns:a16="http://schemas.microsoft.com/office/drawing/2014/main" id="{27CEC866-57CF-40F7-AA07-7DDF9C772B35}"/>
            </a:ext>
          </a:extLst>
        </xdr:cNvPr>
        <xdr:cNvSpPr/>
      </xdr:nvSpPr>
      <xdr:spPr>
        <a:xfrm rot="10800000">
          <a:off x="8407437" y="616123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61</xdr:row>
      <xdr:rowOff>8787</xdr:rowOff>
    </xdr:from>
    <xdr:to>
      <xdr:col>12</xdr:col>
      <xdr:colOff>497100</xdr:colOff>
      <xdr:row>61</xdr:row>
      <xdr:rowOff>276969</xdr:rowOff>
    </xdr:to>
    <xdr:sp macro="" textlink="">
      <xdr:nvSpPr>
        <xdr:cNvPr id="111" name="Isosceles Triangle 110">
          <a:extLst>
            <a:ext uri="{FF2B5EF4-FFF2-40B4-BE49-F238E27FC236}">
              <a16:creationId xmlns:a16="http://schemas.microsoft.com/office/drawing/2014/main" id="{60F6CF7F-B5A1-4B79-A803-71417E6DE7A3}"/>
            </a:ext>
          </a:extLst>
        </xdr:cNvPr>
        <xdr:cNvSpPr/>
      </xdr:nvSpPr>
      <xdr:spPr>
        <a:xfrm rot="10800000">
          <a:off x="8407437" y="616123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297076</xdr:colOff>
      <xdr:row>61</xdr:row>
      <xdr:rowOff>108</xdr:rowOff>
    </xdr:from>
    <xdr:to>
      <xdr:col>14</xdr:col>
      <xdr:colOff>486517</xdr:colOff>
      <xdr:row>61</xdr:row>
      <xdr:rowOff>268290</xdr:rowOff>
    </xdr:to>
    <xdr:sp macro="" textlink="">
      <xdr:nvSpPr>
        <xdr:cNvPr id="112" name="Isosceles Triangle 111">
          <a:extLst>
            <a:ext uri="{FF2B5EF4-FFF2-40B4-BE49-F238E27FC236}">
              <a16:creationId xmlns:a16="http://schemas.microsoft.com/office/drawing/2014/main" id="{4DC97C1E-AE8F-43D0-8630-6F5E08884EF1}"/>
            </a:ext>
          </a:extLst>
        </xdr:cNvPr>
        <xdr:cNvSpPr/>
      </xdr:nvSpPr>
      <xdr:spPr>
        <a:xfrm rot="10800000">
          <a:off x="9737409" y="615255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337505</xdr:colOff>
      <xdr:row>61</xdr:row>
      <xdr:rowOff>108</xdr:rowOff>
    </xdr:from>
    <xdr:to>
      <xdr:col>16</xdr:col>
      <xdr:colOff>526946</xdr:colOff>
      <xdr:row>61</xdr:row>
      <xdr:rowOff>268290</xdr:rowOff>
    </xdr:to>
    <xdr:sp macro="" textlink="">
      <xdr:nvSpPr>
        <xdr:cNvPr id="113" name="Isosceles Triangle 112">
          <a:extLst>
            <a:ext uri="{FF2B5EF4-FFF2-40B4-BE49-F238E27FC236}">
              <a16:creationId xmlns:a16="http://schemas.microsoft.com/office/drawing/2014/main" id="{D91182D0-FAA9-4363-A7A6-CEF7A1ADD863}"/>
            </a:ext>
          </a:extLst>
        </xdr:cNvPr>
        <xdr:cNvSpPr/>
      </xdr:nvSpPr>
      <xdr:spPr>
        <a:xfrm rot="10800000">
          <a:off x="11174838" y="615255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687920</xdr:colOff>
      <xdr:row>61</xdr:row>
      <xdr:rowOff>279931</xdr:rowOff>
    </xdr:from>
    <xdr:to>
      <xdr:col>19</xdr:col>
      <xdr:colOff>9212</xdr:colOff>
      <xdr:row>61</xdr:row>
      <xdr:rowOff>486833</xdr:rowOff>
    </xdr:to>
    <xdr:sp macro="" textlink="">
      <xdr:nvSpPr>
        <xdr:cNvPr id="114" name="Isosceles Triangle 113">
          <a:extLst>
            <a:ext uri="{FF2B5EF4-FFF2-40B4-BE49-F238E27FC236}">
              <a16:creationId xmlns:a16="http://schemas.microsoft.com/office/drawing/2014/main" id="{114B9FA2-2A86-4143-97B6-A4D4CFEE9CB3}"/>
            </a:ext>
          </a:extLst>
        </xdr:cNvPr>
        <xdr:cNvSpPr/>
      </xdr:nvSpPr>
      <xdr:spPr>
        <a:xfrm rot="16200000">
          <a:off x="13033309" y="6462430"/>
          <a:ext cx="206902" cy="1467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338564</xdr:colOff>
      <xdr:row>61</xdr:row>
      <xdr:rowOff>4764</xdr:rowOff>
    </xdr:from>
    <xdr:to>
      <xdr:col>18</xdr:col>
      <xdr:colOff>528005</xdr:colOff>
      <xdr:row>61</xdr:row>
      <xdr:rowOff>274851</xdr:rowOff>
    </xdr:to>
    <xdr:sp macro="" textlink="">
      <xdr:nvSpPr>
        <xdr:cNvPr id="115" name="Isosceles Triangle 114">
          <a:extLst>
            <a:ext uri="{FF2B5EF4-FFF2-40B4-BE49-F238E27FC236}">
              <a16:creationId xmlns:a16="http://schemas.microsoft.com/office/drawing/2014/main" id="{9017E0B3-AF06-4478-8C21-687053F7EB97}"/>
            </a:ext>
          </a:extLst>
        </xdr:cNvPr>
        <xdr:cNvSpPr/>
      </xdr:nvSpPr>
      <xdr:spPr>
        <a:xfrm rot="10800000">
          <a:off x="12714008" y="6157208"/>
          <a:ext cx="189441" cy="27008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326076</xdr:colOff>
      <xdr:row>60</xdr:row>
      <xdr:rowOff>715753</xdr:rowOff>
    </xdr:from>
    <xdr:to>
      <xdr:col>20</xdr:col>
      <xdr:colOff>515517</xdr:colOff>
      <xdr:row>61</xdr:row>
      <xdr:rowOff>264268</xdr:rowOff>
    </xdr:to>
    <xdr:sp macro="" textlink="">
      <xdr:nvSpPr>
        <xdr:cNvPr id="116" name="Isosceles Triangle 115">
          <a:extLst>
            <a:ext uri="{FF2B5EF4-FFF2-40B4-BE49-F238E27FC236}">
              <a16:creationId xmlns:a16="http://schemas.microsoft.com/office/drawing/2014/main" id="{A1BDFAB5-EBA7-48CB-9ADD-353630E14A31}"/>
            </a:ext>
          </a:extLst>
        </xdr:cNvPr>
        <xdr:cNvSpPr/>
      </xdr:nvSpPr>
      <xdr:spPr>
        <a:xfrm rot="10800000">
          <a:off x="14169076" y="6106197"/>
          <a:ext cx="189441" cy="310515"/>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645584</xdr:colOff>
      <xdr:row>61</xdr:row>
      <xdr:rowOff>269347</xdr:rowOff>
    </xdr:from>
    <xdr:to>
      <xdr:col>21</xdr:col>
      <xdr:colOff>16831</xdr:colOff>
      <xdr:row>61</xdr:row>
      <xdr:rowOff>465666</xdr:rowOff>
    </xdr:to>
    <xdr:sp macro="" textlink="">
      <xdr:nvSpPr>
        <xdr:cNvPr id="117" name="Isosceles Triangle 116">
          <a:extLst>
            <a:ext uri="{FF2B5EF4-FFF2-40B4-BE49-F238E27FC236}">
              <a16:creationId xmlns:a16="http://schemas.microsoft.com/office/drawing/2014/main" id="{2A12D968-8885-4F62-9F73-CC6B1BFC1023}"/>
            </a:ext>
          </a:extLst>
        </xdr:cNvPr>
        <xdr:cNvSpPr/>
      </xdr:nvSpPr>
      <xdr:spPr>
        <a:xfrm rot="16200000">
          <a:off x="14488798" y="6421577"/>
          <a:ext cx="196319" cy="19674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287551</xdr:colOff>
      <xdr:row>79</xdr:row>
      <xdr:rowOff>11749</xdr:rowOff>
    </xdr:from>
    <xdr:to>
      <xdr:col>2</xdr:col>
      <xdr:colOff>476992</xdr:colOff>
      <xdr:row>79</xdr:row>
      <xdr:rowOff>272311</xdr:rowOff>
    </xdr:to>
    <xdr:sp macro="" textlink="">
      <xdr:nvSpPr>
        <xdr:cNvPr id="118" name="Isosceles Triangle 117">
          <a:extLst>
            <a:ext uri="{FF2B5EF4-FFF2-40B4-BE49-F238E27FC236}">
              <a16:creationId xmlns:a16="http://schemas.microsoft.com/office/drawing/2014/main" id="{64835699-B80D-4A45-986B-3B63972F5959}"/>
            </a:ext>
          </a:extLst>
        </xdr:cNvPr>
        <xdr:cNvSpPr/>
      </xdr:nvSpPr>
      <xdr:spPr>
        <a:xfrm rot="10800000">
          <a:off x="2002051" y="6164193"/>
          <a:ext cx="189441" cy="2605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321205</xdr:colOff>
      <xdr:row>79</xdr:row>
      <xdr:rowOff>9845</xdr:rowOff>
    </xdr:from>
    <xdr:to>
      <xdr:col>4</xdr:col>
      <xdr:colOff>510646</xdr:colOff>
      <xdr:row>79</xdr:row>
      <xdr:rowOff>278027</xdr:rowOff>
    </xdr:to>
    <xdr:sp macro="" textlink="">
      <xdr:nvSpPr>
        <xdr:cNvPr id="119" name="Isosceles Triangle 118">
          <a:extLst>
            <a:ext uri="{FF2B5EF4-FFF2-40B4-BE49-F238E27FC236}">
              <a16:creationId xmlns:a16="http://schemas.microsoft.com/office/drawing/2014/main" id="{D875DD6D-A5B2-4FC6-B725-28C1F3889BD2}"/>
            </a:ext>
          </a:extLst>
        </xdr:cNvPr>
        <xdr:cNvSpPr/>
      </xdr:nvSpPr>
      <xdr:spPr>
        <a:xfrm rot="10800000">
          <a:off x="3150483" y="6162289"/>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303849</xdr:colOff>
      <xdr:row>79</xdr:row>
      <xdr:rowOff>11750</xdr:rowOff>
    </xdr:from>
    <xdr:to>
      <xdr:col>6</xdr:col>
      <xdr:colOff>493290</xdr:colOff>
      <xdr:row>79</xdr:row>
      <xdr:rowOff>279932</xdr:rowOff>
    </xdr:to>
    <xdr:sp macro="" textlink="">
      <xdr:nvSpPr>
        <xdr:cNvPr id="120" name="Isosceles Triangle 119">
          <a:extLst>
            <a:ext uri="{FF2B5EF4-FFF2-40B4-BE49-F238E27FC236}">
              <a16:creationId xmlns:a16="http://schemas.microsoft.com/office/drawing/2014/main" id="{5C4AC2EA-86BF-4010-A4EF-2873A1830FE6}"/>
            </a:ext>
          </a:extLst>
        </xdr:cNvPr>
        <xdr:cNvSpPr/>
      </xdr:nvSpPr>
      <xdr:spPr>
        <a:xfrm rot="10800000">
          <a:off x="4516016" y="6164194"/>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303849</xdr:colOff>
      <xdr:row>79</xdr:row>
      <xdr:rowOff>4977</xdr:rowOff>
    </xdr:from>
    <xdr:to>
      <xdr:col>8</xdr:col>
      <xdr:colOff>493290</xdr:colOff>
      <xdr:row>79</xdr:row>
      <xdr:rowOff>273159</xdr:rowOff>
    </xdr:to>
    <xdr:sp macro="" textlink="">
      <xdr:nvSpPr>
        <xdr:cNvPr id="121" name="Isosceles Triangle 120">
          <a:extLst>
            <a:ext uri="{FF2B5EF4-FFF2-40B4-BE49-F238E27FC236}">
              <a16:creationId xmlns:a16="http://schemas.microsoft.com/office/drawing/2014/main" id="{840B2183-2C1D-4E83-A084-352676BFD706}"/>
            </a:ext>
          </a:extLst>
        </xdr:cNvPr>
        <xdr:cNvSpPr/>
      </xdr:nvSpPr>
      <xdr:spPr>
        <a:xfrm rot="10800000">
          <a:off x="5659016" y="615742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79</xdr:row>
      <xdr:rowOff>6882</xdr:rowOff>
    </xdr:from>
    <xdr:to>
      <xdr:col>10</xdr:col>
      <xdr:colOff>472124</xdr:colOff>
      <xdr:row>79</xdr:row>
      <xdr:rowOff>275064</xdr:rowOff>
    </xdr:to>
    <xdr:sp macro="" textlink="">
      <xdr:nvSpPr>
        <xdr:cNvPr id="122" name="Isosceles Triangle 121">
          <a:extLst>
            <a:ext uri="{FF2B5EF4-FFF2-40B4-BE49-F238E27FC236}">
              <a16:creationId xmlns:a16="http://schemas.microsoft.com/office/drawing/2014/main" id="{64859DC9-6211-4364-930C-94A1829480AC}"/>
            </a:ext>
          </a:extLst>
        </xdr:cNvPr>
        <xdr:cNvSpPr/>
      </xdr:nvSpPr>
      <xdr:spPr>
        <a:xfrm rot="10800000">
          <a:off x="6971350" y="615932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282683</xdr:colOff>
      <xdr:row>79</xdr:row>
      <xdr:rowOff>6882</xdr:rowOff>
    </xdr:from>
    <xdr:to>
      <xdr:col>10</xdr:col>
      <xdr:colOff>472124</xdr:colOff>
      <xdr:row>79</xdr:row>
      <xdr:rowOff>275064</xdr:rowOff>
    </xdr:to>
    <xdr:sp macro="" textlink="">
      <xdr:nvSpPr>
        <xdr:cNvPr id="123" name="Isosceles Triangle 122">
          <a:extLst>
            <a:ext uri="{FF2B5EF4-FFF2-40B4-BE49-F238E27FC236}">
              <a16:creationId xmlns:a16="http://schemas.microsoft.com/office/drawing/2014/main" id="{C83338C1-F991-41A0-B97E-60CBE14E4DA6}"/>
            </a:ext>
          </a:extLst>
        </xdr:cNvPr>
        <xdr:cNvSpPr/>
      </xdr:nvSpPr>
      <xdr:spPr>
        <a:xfrm rot="10800000">
          <a:off x="6971350" y="6159326"/>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79</xdr:row>
      <xdr:rowOff>8787</xdr:rowOff>
    </xdr:from>
    <xdr:to>
      <xdr:col>12</xdr:col>
      <xdr:colOff>497100</xdr:colOff>
      <xdr:row>79</xdr:row>
      <xdr:rowOff>276969</xdr:rowOff>
    </xdr:to>
    <xdr:sp macro="" textlink="">
      <xdr:nvSpPr>
        <xdr:cNvPr id="124" name="Isosceles Triangle 123">
          <a:extLst>
            <a:ext uri="{FF2B5EF4-FFF2-40B4-BE49-F238E27FC236}">
              <a16:creationId xmlns:a16="http://schemas.microsoft.com/office/drawing/2014/main" id="{03921BFC-DEB9-4DAD-BFC7-A2C517543E35}"/>
            </a:ext>
          </a:extLst>
        </xdr:cNvPr>
        <xdr:cNvSpPr/>
      </xdr:nvSpPr>
      <xdr:spPr>
        <a:xfrm rot="10800000">
          <a:off x="8407437" y="616123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307659</xdr:colOff>
      <xdr:row>79</xdr:row>
      <xdr:rowOff>8787</xdr:rowOff>
    </xdr:from>
    <xdr:to>
      <xdr:col>12</xdr:col>
      <xdr:colOff>497100</xdr:colOff>
      <xdr:row>79</xdr:row>
      <xdr:rowOff>276969</xdr:rowOff>
    </xdr:to>
    <xdr:sp macro="" textlink="">
      <xdr:nvSpPr>
        <xdr:cNvPr id="125" name="Isosceles Triangle 124">
          <a:extLst>
            <a:ext uri="{FF2B5EF4-FFF2-40B4-BE49-F238E27FC236}">
              <a16:creationId xmlns:a16="http://schemas.microsoft.com/office/drawing/2014/main" id="{1093A5ED-2016-4907-A48D-67572708F566}"/>
            </a:ext>
          </a:extLst>
        </xdr:cNvPr>
        <xdr:cNvSpPr/>
      </xdr:nvSpPr>
      <xdr:spPr>
        <a:xfrm rot="10800000">
          <a:off x="8407437" y="6161231"/>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297076</xdr:colOff>
      <xdr:row>79</xdr:row>
      <xdr:rowOff>108</xdr:rowOff>
    </xdr:from>
    <xdr:to>
      <xdr:col>14</xdr:col>
      <xdr:colOff>486517</xdr:colOff>
      <xdr:row>79</xdr:row>
      <xdr:rowOff>268290</xdr:rowOff>
    </xdr:to>
    <xdr:sp macro="" textlink="">
      <xdr:nvSpPr>
        <xdr:cNvPr id="126" name="Isosceles Triangle 125">
          <a:extLst>
            <a:ext uri="{FF2B5EF4-FFF2-40B4-BE49-F238E27FC236}">
              <a16:creationId xmlns:a16="http://schemas.microsoft.com/office/drawing/2014/main" id="{BE1AE26D-49EA-4158-A673-154DE942C102}"/>
            </a:ext>
          </a:extLst>
        </xdr:cNvPr>
        <xdr:cNvSpPr/>
      </xdr:nvSpPr>
      <xdr:spPr>
        <a:xfrm rot="10800000">
          <a:off x="9737409" y="615255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337505</xdr:colOff>
      <xdr:row>79</xdr:row>
      <xdr:rowOff>108</xdr:rowOff>
    </xdr:from>
    <xdr:to>
      <xdr:col>16</xdr:col>
      <xdr:colOff>526946</xdr:colOff>
      <xdr:row>79</xdr:row>
      <xdr:rowOff>268290</xdr:rowOff>
    </xdr:to>
    <xdr:sp macro="" textlink="">
      <xdr:nvSpPr>
        <xdr:cNvPr id="127" name="Isosceles Triangle 126">
          <a:extLst>
            <a:ext uri="{FF2B5EF4-FFF2-40B4-BE49-F238E27FC236}">
              <a16:creationId xmlns:a16="http://schemas.microsoft.com/office/drawing/2014/main" id="{78F39FCE-41BF-4908-B3ED-091E5A83300E}"/>
            </a:ext>
          </a:extLst>
        </xdr:cNvPr>
        <xdr:cNvSpPr/>
      </xdr:nvSpPr>
      <xdr:spPr>
        <a:xfrm rot="10800000">
          <a:off x="11174838" y="6152552"/>
          <a:ext cx="189441" cy="26818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687920</xdr:colOff>
      <xdr:row>79</xdr:row>
      <xdr:rowOff>279931</xdr:rowOff>
    </xdr:from>
    <xdr:to>
      <xdr:col>19</xdr:col>
      <xdr:colOff>9212</xdr:colOff>
      <xdr:row>79</xdr:row>
      <xdr:rowOff>486833</xdr:rowOff>
    </xdr:to>
    <xdr:sp macro="" textlink="">
      <xdr:nvSpPr>
        <xdr:cNvPr id="128" name="Isosceles Triangle 127">
          <a:extLst>
            <a:ext uri="{FF2B5EF4-FFF2-40B4-BE49-F238E27FC236}">
              <a16:creationId xmlns:a16="http://schemas.microsoft.com/office/drawing/2014/main" id="{265BE617-1DC6-4CBD-896A-2CDE57277A3D}"/>
            </a:ext>
          </a:extLst>
        </xdr:cNvPr>
        <xdr:cNvSpPr/>
      </xdr:nvSpPr>
      <xdr:spPr>
        <a:xfrm rot="16200000">
          <a:off x="13033309" y="6462430"/>
          <a:ext cx="206902" cy="1467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338564</xdr:colOff>
      <xdr:row>79</xdr:row>
      <xdr:rowOff>4764</xdr:rowOff>
    </xdr:from>
    <xdr:to>
      <xdr:col>18</xdr:col>
      <xdr:colOff>528005</xdr:colOff>
      <xdr:row>79</xdr:row>
      <xdr:rowOff>274851</xdr:rowOff>
    </xdr:to>
    <xdr:sp macro="" textlink="">
      <xdr:nvSpPr>
        <xdr:cNvPr id="129" name="Isosceles Triangle 128">
          <a:extLst>
            <a:ext uri="{FF2B5EF4-FFF2-40B4-BE49-F238E27FC236}">
              <a16:creationId xmlns:a16="http://schemas.microsoft.com/office/drawing/2014/main" id="{C0B849CC-627A-4EF4-8AF1-E6DDB42CE607}"/>
            </a:ext>
          </a:extLst>
        </xdr:cNvPr>
        <xdr:cNvSpPr/>
      </xdr:nvSpPr>
      <xdr:spPr>
        <a:xfrm rot="10800000">
          <a:off x="12714008" y="6157208"/>
          <a:ext cx="189441" cy="27008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326076</xdr:colOff>
      <xdr:row>78</xdr:row>
      <xdr:rowOff>715753</xdr:rowOff>
    </xdr:from>
    <xdr:to>
      <xdr:col>20</xdr:col>
      <xdr:colOff>515517</xdr:colOff>
      <xdr:row>79</xdr:row>
      <xdr:rowOff>264268</xdr:rowOff>
    </xdr:to>
    <xdr:sp macro="" textlink="">
      <xdr:nvSpPr>
        <xdr:cNvPr id="130" name="Isosceles Triangle 129">
          <a:extLst>
            <a:ext uri="{FF2B5EF4-FFF2-40B4-BE49-F238E27FC236}">
              <a16:creationId xmlns:a16="http://schemas.microsoft.com/office/drawing/2014/main" id="{8FC777E0-8025-44F0-A2B0-7BED306FF4BA}"/>
            </a:ext>
          </a:extLst>
        </xdr:cNvPr>
        <xdr:cNvSpPr/>
      </xdr:nvSpPr>
      <xdr:spPr>
        <a:xfrm rot="10800000">
          <a:off x="14169076" y="6106197"/>
          <a:ext cx="189441" cy="310515"/>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645584</xdr:colOff>
      <xdr:row>79</xdr:row>
      <xdr:rowOff>269347</xdr:rowOff>
    </xdr:from>
    <xdr:to>
      <xdr:col>21</xdr:col>
      <xdr:colOff>16831</xdr:colOff>
      <xdr:row>79</xdr:row>
      <xdr:rowOff>465666</xdr:rowOff>
    </xdr:to>
    <xdr:sp macro="" textlink="">
      <xdr:nvSpPr>
        <xdr:cNvPr id="131" name="Isosceles Triangle 130">
          <a:extLst>
            <a:ext uri="{FF2B5EF4-FFF2-40B4-BE49-F238E27FC236}">
              <a16:creationId xmlns:a16="http://schemas.microsoft.com/office/drawing/2014/main" id="{443DB12D-5A25-45B6-8F08-45CA534B2520}"/>
            </a:ext>
          </a:extLst>
        </xdr:cNvPr>
        <xdr:cNvSpPr/>
      </xdr:nvSpPr>
      <xdr:spPr>
        <a:xfrm rot="16200000">
          <a:off x="14488798" y="6421577"/>
          <a:ext cx="196319" cy="19674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644913</xdr:colOff>
      <xdr:row>3</xdr:row>
      <xdr:rowOff>172968</xdr:rowOff>
    </xdr:from>
    <xdr:to>
      <xdr:col>2</xdr:col>
      <xdr:colOff>8290</xdr:colOff>
      <xdr:row>3</xdr:row>
      <xdr:rowOff>362409</xdr:rowOff>
    </xdr:to>
    <xdr:sp macro="" textlink="">
      <xdr:nvSpPr>
        <xdr:cNvPr id="132" name="Isosceles Triangle 131">
          <a:extLst>
            <a:ext uri="{FF2B5EF4-FFF2-40B4-BE49-F238E27FC236}">
              <a16:creationId xmlns:a16="http://schemas.microsoft.com/office/drawing/2014/main" id="{1A001716-8711-41D7-AE8B-03384DB32CB1}"/>
            </a:ext>
          </a:extLst>
        </xdr:cNvPr>
        <xdr:cNvSpPr/>
      </xdr:nvSpPr>
      <xdr:spPr>
        <a:xfrm rot="16200000">
          <a:off x="1494825" y="621278"/>
          <a:ext cx="189441" cy="266488"/>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1501880</xdr:colOff>
      <xdr:row>25</xdr:row>
      <xdr:rowOff>123295</xdr:rowOff>
    </xdr:from>
    <xdr:to>
      <xdr:col>0</xdr:col>
      <xdr:colOff>1754822</xdr:colOff>
      <xdr:row>25</xdr:row>
      <xdr:rowOff>312736</xdr:rowOff>
    </xdr:to>
    <xdr:sp macro="" textlink="">
      <xdr:nvSpPr>
        <xdr:cNvPr id="75" name="Isosceles Triangle 74">
          <a:extLst>
            <a:ext uri="{FF2B5EF4-FFF2-40B4-BE49-F238E27FC236}">
              <a16:creationId xmlns:a16="http://schemas.microsoft.com/office/drawing/2014/main" id="{9C2D4353-4838-415E-9E73-7E2B3F968C93}"/>
            </a:ext>
          </a:extLst>
        </xdr:cNvPr>
        <xdr:cNvSpPr/>
      </xdr:nvSpPr>
      <xdr:spPr>
        <a:xfrm rot="16200000">
          <a:off x="1621472" y="712787"/>
          <a:ext cx="189441" cy="52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644913</xdr:colOff>
      <xdr:row>25</xdr:row>
      <xdr:rowOff>172968</xdr:rowOff>
    </xdr:from>
    <xdr:to>
      <xdr:col>0</xdr:col>
      <xdr:colOff>8290</xdr:colOff>
      <xdr:row>25</xdr:row>
      <xdr:rowOff>362409</xdr:rowOff>
    </xdr:to>
    <xdr:sp macro="" textlink="">
      <xdr:nvSpPr>
        <xdr:cNvPr id="133" name="Isosceles Triangle 132">
          <a:extLst>
            <a:ext uri="{FF2B5EF4-FFF2-40B4-BE49-F238E27FC236}">
              <a16:creationId xmlns:a16="http://schemas.microsoft.com/office/drawing/2014/main" id="{A968D00F-DE95-492F-9B8C-99C23785B8DD}"/>
            </a:ext>
          </a:extLst>
        </xdr:cNvPr>
        <xdr:cNvSpPr/>
      </xdr:nvSpPr>
      <xdr:spPr>
        <a:xfrm rot="16200000">
          <a:off x="1496589" y="633626"/>
          <a:ext cx="189441" cy="262960"/>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1501880</xdr:colOff>
      <xdr:row>43</xdr:row>
      <xdr:rowOff>123295</xdr:rowOff>
    </xdr:from>
    <xdr:to>
      <xdr:col>0</xdr:col>
      <xdr:colOff>1754822</xdr:colOff>
      <xdr:row>43</xdr:row>
      <xdr:rowOff>312736</xdr:rowOff>
    </xdr:to>
    <xdr:sp macro="" textlink="">
      <xdr:nvSpPr>
        <xdr:cNvPr id="134" name="Isosceles Triangle 133">
          <a:extLst>
            <a:ext uri="{FF2B5EF4-FFF2-40B4-BE49-F238E27FC236}">
              <a16:creationId xmlns:a16="http://schemas.microsoft.com/office/drawing/2014/main" id="{34BA0E1E-38B4-47FF-812C-D14E468C2B43}"/>
            </a:ext>
          </a:extLst>
        </xdr:cNvPr>
        <xdr:cNvSpPr/>
      </xdr:nvSpPr>
      <xdr:spPr>
        <a:xfrm rot="16200000">
          <a:off x="717655" y="6501870"/>
          <a:ext cx="189441" cy="52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644913</xdr:colOff>
      <xdr:row>43</xdr:row>
      <xdr:rowOff>172968</xdr:rowOff>
    </xdr:from>
    <xdr:to>
      <xdr:col>0</xdr:col>
      <xdr:colOff>8290</xdr:colOff>
      <xdr:row>43</xdr:row>
      <xdr:rowOff>362409</xdr:rowOff>
    </xdr:to>
    <xdr:sp macro="" textlink="">
      <xdr:nvSpPr>
        <xdr:cNvPr id="135" name="Isosceles Triangle 134">
          <a:extLst>
            <a:ext uri="{FF2B5EF4-FFF2-40B4-BE49-F238E27FC236}">
              <a16:creationId xmlns:a16="http://schemas.microsoft.com/office/drawing/2014/main" id="{F8D1AE0B-F8E9-45E5-AB48-3196515D689B}"/>
            </a:ext>
          </a:extLst>
        </xdr:cNvPr>
        <xdr:cNvSpPr/>
      </xdr:nvSpPr>
      <xdr:spPr>
        <a:xfrm rot="16200000">
          <a:off x="231882" y="6872499"/>
          <a:ext cx="189439" cy="0"/>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1501880</xdr:colOff>
      <xdr:row>61</xdr:row>
      <xdr:rowOff>123295</xdr:rowOff>
    </xdr:from>
    <xdr:to>
      <xdr:col>0</xdr:col>
      <xdr:colOff>1754822</xdr:colOff>
      <xdr:row>61</xdr:row>
      <xdr:rowOff>312736</xdr:rowOff>
    </xdr:to>
    <xdr:sp macro="" textlink="">
      <xdr:nvSpPr>
        <xdr:cNvPr id="136" name="Isosceles Triangle 135">
          <a:extLst>
            <a:ext uri="{FF2B5EF4-FFF2-40B4-BE49-F238E27FC236}">
              <a16:creationId xmlns:a16="http://schemas.microsoft.com/office/drawing/2014/main" id="{EBBB3976-4527-4196-86ED-545B20BF249B}"/>
            </a:ext>
          </a:extLst>
        </xdr:cNvPr>
        <xdr:cNvSpPr/>
      </xdr:nvSpPr>
      <xdr:spPr>
        <a:xfrm rot="16200000">
          <a:off x="717655" y="6501870"/>
          <a:ext cx="189441" cy="52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644913</xdr:colOff>
      <xdr:row>61</xdr:row>
      <xdr:rowOff>172968</xdr:rowOff>
    </xdr:from>
    <xdr:to>
      <xdr:col>0</xdr:col>
      <xdr:colOff>8290</xdr:colOff>
      <xdr:row>61</xdr:row>
      <xdr:rowOff>362409</xdr:rowOff>
    </xdr:to>
    <xdr:sp macro="" textlink="">
      <xdr:nvSpPr>
        <xdr:cNvPr id="137" name="Isosceles Triangle 136">
          <a:extLst>
            <a:ext uri="{FF2B5EF4-FFF2-40B4-BE49-F238E27FC236}">
              <a16:creationId xmlns:a16="http://schemas.microsoft.com/office/drawing/2014/main" id="{4DA7CDBF-E99E-4811-BC58-FBA88538B0AA}"/>
            </a:ext>
          </a:extLst>
        </xdr:cNvPr>
        <xdr:cNvSpPr/>
      </xdr:nvSpPr>
      <xdr:spPr>
        <a:xfrm rot="16200000">
          <a:off x="231882" y="6872499"/>
          <a:ext cx="189439" cy="0"/>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1501880</xdr:colOff>
      <xdr:row>79</xdr:row>
      <xdr:rowOff>123295</xdr:rowOff>
    </xdr:from>
    <xdr:to>
      <xdr:col>0</xdr:col>
      <xdr:colOff>1754822</xdr:colOff>
      <xdr:row>79</xdr:row>
      <xdr:rowOff>312736</xdr:rowOff>
    </xdr:to>
    <xdr:sp macro="" textlink="">
      <xdr:nvSpPr>
        <xdr:cNvPr id="138" name="Isosceles Triangle 137">
          <a:extLst>
            <a:ext uri="{FF2B5EF4-FFF2-40B4-BE49-F238E27FC236}">
              <a16:creationId xmlns:a16="http://schemas.microsoft.com/office/drawing/2014/main" id="{431F343C-B4FC-45D5-881A-E4752DA439B9}"/>
            </a:ext>
          </a:extLst>
        </xdr:cNvPr>
        <xdr:cNvSpPr/>
      </xdr:nvSpPr>
      <xdr:spPr>
        <a:xfrm rot="16200000">
          <a:off x="717655" y="6501870"/>
          <a:ext cx="189441" cy="52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644913</xdr:colOff>
      <xdr:row>79</xdr:row>
      <xdr:rowOff>172968</xdr:rowOff>
    </xdr:from>
    <xdr:to>
      <xdr:col>0</xdr:col>
      <xdr:colOff>8290</xdr:colOff>
      <xdr:row>79</xdr:row>
      <xdr:rowOff>362409</xdr:rowOff>
    </xdr:to>
    <xdr:sp macro="" textlink="">
      <xdr:nvSpPr>
        <xdr:cNvPr id="139" name="Isosceles Triangle 138">
          <a:extLst>
            <a:ext uri="{FF2B5EF4-FFF2-40B4-BE49-F238E27FC236}">
              <a16:creationId xmlns:a16="http://schemas.microsoft.com/office/drawing/2014/main" id="{CA8315A3-771D-4302-81B1-721926E4BA36}"/>
            </a:ext>
          </a:extLst>
        </xdr:cNvPr>
        <xdr:cNvSpPr/>
      </xdr:nvSpPr>
      <xdr:spPr>
        <a:xfrm rot="16200000">
          <a:off x="231882" y="6872499"/>
          <a:ext cx="189439" cy="0"/>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1501880</xdr:colOff>
      <xdr:row>7</xdr:row>
      <xdr:rowOff>123295</xdr:rowOff>
    </xdr:from>
    <xdr:to>
      <xdr:col>0</xdr:col>
      <xdr:colOff>1754822</xdr:colOff>
      <xdr:row>7</xdr:row>
      <xdr:rowOff>312736</xdr:rowOff>
    </xdr:to>
    <xdr:sp macro="" textlink="">
      <xdr:nvSpPr>
        <xdr:cNvPr id="140" name="Isosceles Triangle 139">
          <a:extLst>
            <a:ext uri="{FF2B5EF4-FFF2-40B4-BE49-F238E27FC236}">
              <a16:creationId xmlns:a16="http://schemas.microsoft.com/office/drawing/2014/main" id="{E1D82FB9-FC34-4B2C-968B-5CFE1E565781}"/>
            </a:ext>
          </a:extLst>
        </xdr:cNvPr>
        <xdr:cNvSpPr/>
      </xdr:nvSpPr>
      <xdr:spPr>
        <a:xfrm rot="16200000">
          <a:off x="1098655" y="7263870"/>
          <a:ext cx="189441" cy="529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644913</xdr:colOff>
      <xdr:row>7</xdr:row>
      <xdr:rowOff>172968</xdr:rowOff>
    </xdr:from>
    <xdr:to>
      <xdr:col>0</xdr:col>
      <xdr:colOff>8290</xdr:colOff>
      <xdr:row>7</xdr:row>
      <xdr:rowOff>362409</xdr:rowOff>
    </xdr:to>
    <xdr:sp macro="" textlink="">
      <xdr:nvSpPr>
        <xdr:cNvPr id="141" name="Isosceles Triangle 140">
          <a:extLst>
            <a:ext uri="{FF2B5EF4-FFF2-40B4-BE49-F238E27FC236}">
              <a16:creationId xmlns:a16="http://schemas.microsoft.com/office/drawing/2014/main" id="{7ADE7182-439F-4F0A-88D3-D14F65A20319}"/>
            </a:ext>
          </a:extLst>
        </xdr:cNvPr>
        <xdr:cNvSpPr/>
      </xdr:nvSpPr>
      <xdr:spPr>
        <a:xfrm rot="16200000">
          <a:off x="231882" y="7634499"/>
          <a:ext cx="189439" cy="0"/>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1456524</xdr:colOff>
      <xdr:row>96</xdr:row>
      <xdr:rowOff>87009</xdr:rowOff>
    </xdr:from>
    <xdr:to>
      <xdr:col>0</xdr:col>
      <xdr:colOff>1518966</xdr:colOff>
      <xdr:row>96</xdr:row>
      <xdr:rowOff>276450</xdr:rowOff>
    </xdr:to>
    <xdr:sp macro="" textlink="">
      <xdr:nvSpPr>
        <xdr:cNvPr id="142" name="Isosceles Triangle 141">
          <a:extLst>
            <a:ext uri="{FF2B5EF4-FFF2-40B4-BE49-F238E27FC236}">
              <a16:creationId xmlns:a16="http://schemas.microsoft.com/office/drawing/2014/main" id="{50C9C051-C733-4958-94CE-C219742C9BA6}"/>
            </a:ext>
          </a:extLst>
        </xdr:cNvPr>
        <xdr:cNvSpPr/>
      </xdr:nvSpPr>
      <xdr:spPr>
        <a:xfrm rot="16200000">
          <a:off x="1393024" y="22883509"/>
          <a:ext cx="189441" cy="6244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644913</xdr:colOff>
      <xdr:row>96</xdr:row>
      <xdr:rowOff>172968</xdr:rowOff>
    </xdr:from>
    <xdr:to>
      <xdr:col>0</xdr:col>
      <xdr:colOff>8290</xdr:colOff>
      <xdr:row>96</xdr:row>
      <xdr:rowOff>362409</xdr:rowOff>
    </xdr:to>
    <xdr:sp macro="" textlink="">
      <xdr:nvSpPr>
        <xdr:cNvPr id="143" name="Isosceles Triangle 142">
          <a:extLst>
            <a:ext uri="{FF2B5EF4-FFF2-40B4-BE49-F238E27FC236}">
              <a16:creationId xmlns:a16="http://schemas.microsoft.com/office/drawing/2014/main" id="{BF087687-87DB-4B41-BE41-FAFBF9D3B0F6}"/>
            </a:ext>
          </a:extLst>
        </xdr:cNvPr>
        <xdr:cNvSpPr/>
      </xdr:nvSpPr>
      <xdr:spPr>
        <a:xfrm rot="16200000">
          <a:off x="231882" y="20189356"/>
          <a:ext cx="189439" cy="0"/>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644913</xdr:colOff>
      <xdr:row>6</xdr:row>
      <xdr:rowOff>172968</xdr:rowOff>
    </xdr:from>
    <xdr:to>
      <xdr:col>0</xdr:col>
      <xdr:colOff>8290</xdr:colOff>
      <xdr:row>6</xdr:row>
      <xdr:rowOff>362409</xdr:rowOff>
    </xdr:to>
    <xdr:sp macro="" textlink="">
      <xdr:nvSpPr>
        <xdr:cNvPr id="3" name="Isosceles Triangle 2">
          <a:extLst>
            <a:ext uri="{FF2B5EF4-FFF2-40B4-BE49-F238E27FC236}">
              <a16:creationId xmlns:a16="http://schemas.microsoft.com/office/drawing/2014/main" id="{D9308983-BA03-49D2-BB22-21695FC86FB9}"/>
            </a:ext>
          </a:extLst>
        </xdr:cNvPr>
        <xdr:cNvSpPr/>
      </xdr:nvSpPr>
      <xdr:spPr>
        <a:xfrm rot="16200000">
          <a:off x="1486006" y="627275"/>
          <a:ext cx="189441" cy="258727"/>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521441</xdr:colOff>
      <xdr:row>0</xdr:row>
      <xdr:rowOff>116523</xdr:rowOff>
    </xdr:from>
    <xdr:to>
      <xdr:col>0</xdr:col>
      <xdr:colOff>4763</xdr:colOff>
      <xdr:row>0</xdr:row>
      <xdr:rowOff>305964</xdr:rowOff>
    </xdr:to>
    <xdr:sp macro="" textlink="">
      <xdr:nvSpPr>
        <xdr:cNvPr id="4" name="Isosceles Triangle 3">
          <a:extLst>
            <a:ext uri="{FF2B5EF4-FFF2-40B4-BE49-F238E27FC236}">
              <a16:creationId xmlns:a16="http://schemas.microsoft.com/office/drawing/2014/main" id="{7CC56639-5990-48BD-A847-12785AD4A268}"/>
            </a:ext>
          </a:extLst>
        </xdr:cNvPr>
        <xdr:cNvSpPr/>
      </xdr:nvSpPr>
      <xdr:spPr>
        <a:xfrm rot="16200000">
          <a:off x="3378306" y="568008"/>
          <a:ext cx="189441" cy="26437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8</xdr:row>
      <xdr:rowOff>7940</xdr:rowOff>
    </xdr:to>
    <xdr:sp macro="" textlink="">
      <xdr:nvSpPr>
        <xdr:cNvPr id="2" name="TextBox 1">
          <a:extLst>
            <a:ext uri="{FF2B5EF4-FFF2-40B4-BE49-F238E27FC236}">
              <a16:creationId xmlns:a16="http://schemas.microsoft.com/office/drawing/2014/main" id="{F9D295AB-F9C6-456E-B1E9-46C5949578DC}"/>
            </a:ext>
          </a:extLst>
        </xdr:cNvPr>
        <xdr:cNvSpPr txBox="1"/>
      </xdr:nvSpPr>
      <xdr:spPr>
        <a:xfrm rot="16200000">
          <a:off x="-1213327" y="2390300"/>
          <a:ext cx="3224850" cy="77343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9</xdr:row>
      <xdr:rowOff>155574</xdr:rowOff>
    </xdr:from>
    <xdr:to>
      <xdr:col>1</xdr:col>
      <xdr:colOff>11429</xdr:colOff>
      <xdr:row>16</xdr:row>
      <xdr:rowOff>0</xdr:rowOff>
    </xdr:to>
    <xdr:sp macro="" textlink="">
      <xdr:nvSpPr>
        <xdr:cNvPr id="3" name="TextBox 2">
          <a:extLst>
            <a:ext uri="{FF2B5EF4-FFF2-40B4-BE49-F238E27FC236}">
              <a16:creationId xmlns:a16="http://schemas.microsoft.com/office/drawing/2014/main" id="{D13BFA33-BA43-4627-A525-479A196C6CD5}"/>
            </a:ext>
          </a:extLst>
        </xdr:cNvPr>
        <xdr:cNvSpPr txBox="1"/>
      </xdr:nvSpPr>
      <xdr:spPr>
        <a:xfrm rot="16200000">
          <a:off x="-654686" y="4398010"/>
          <a:ext cx="2106613" cy="797242"/>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twoCellAnchor>
    <xdr:from>
      <xdr:col>0</xdr:col>
      <xdr:colOff>1</xdr:colOff>
      <xdr:row>18</xdr:row>
      <xdr:rowOff>633</xdr:rowOff>
    </xdr:from>
    <xdr:to>
      <xdr:col>1</xdr:col>
      <xdr:colOff>11430</xdr:colOff>
      <xdr:row>24</xdr:row>
      <xdr:rowOff>31752</xdr:rowOff>
    </xdr:to>
    <xdr:sp macro="" textlink="">
      <xdr:nvSpPr>
        <xdr:cNvPr id="4" name="TextBox 3">
          <a:extLst>
            <a:ext uri="{FF2B5EF4-FFF2-40B4-BE49-F238E27FC236}">
              <a16:creationId xmlns:a16="http://schemas.microsoft.com/office/drawing/2014/main" id="{CFF90A4B-9E2C-433D-9161-412CDA5AFA77}"/>
            </a:ext>
          </a:extLst>
        </xdr:cNvPr>
        <xdr:cNvSpPr txBox="1"/>
      </xdr:nvSpPr>
      <xdr:spPr>
        <a:xfrm rot="16200000">
          <a:off x="-406719" y="6558916"/>
          <a:ext cx="1610681" cy="797242"/>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Deaths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17</xdr:row>
      <xdr:rowOff>19053</xdr:rowOff>
    </xdr:to>
    <xdr:sp macro="" textlink="">
      <xdr:nvSpPr>
        <xdr:cNvPr id="2" name="TextBox 1">
          <a:extLst>
            <a:ext uri="{FF2B5EF4-FFF2-40B4-BE49-F238E27FC236}">
              <a16:creationId xmlns:a16="http://schemas.microsoft.com/office/drawing/2014/main" id="{5D4D2992-4934-40F4-B9F0-F332C483EF08}"/>
            </a:ext>
          </a:extLst>
        </xdr:cNvPr>
        <xdr:cNvSpPr txBox="1"/>
      </xdr:nvSpPr>
      <xdr:spPr>
        <a:xfrm rot="16200000">
          <a:off x="-1054577" y="2228375"/>
          <a:ext cx="2731138" cy="597217"/>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18</xdr:row>
      <xdr:rowOff>161925</xdr:rowOff>
    </xdr:from>
    <xdr:to>
      <xdr:col>1</xdr:col>
      <xdr:colOff>11429</xdr:colOff>
      <xdr:row>33</xdr:row>
      <xdr:rowOff>163830</xdr:rowOff>
    </xdr:to>
    <xdr:sp macro="" textlink="">
      <xdr:nvSpPr>
        <xdr:cNvPr id="3" name="TextBox 2">
          <a:extLst>
            <a:ext uri="{FF2B5EF4-FFF2-40B4-BE49-F238E27FC236}">
              <a16:creationId xmlns:a16="http://schemas.microsoft.com/office/drawing/2014/main" id="{301B6268-0284-4E12-BD3B-368ECE6D2A82}"/>
            </a:ext>
          </a:extLst>
        </xdr:cNvPr>
        <xdr:cNvSpPr txBox="1"/>
      </xdr:nvSpPr>
      <xdr:spPr>
        <a:xfrm rot="16200000">
          <a:off x="-1093788" y="5281613"/>
          <a:ext cx="2808605" cy="621029"/>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twoCellAnchor>
    <xdr:from>
      <xdr:col>0</xdr:col>
      <xdr:colOff>1</xdr:colOff>
      <xdr:row>35</xdr:row>
      <xdr:rowOff>165733</xdr:rowOff>
    </xdr:from>
    <xdr:to>
      <xdr:col>1</xdr:col>
      <xdr:colOff>11430</xdr:colOff>
      <xdr:row>50</xdr:row>
      <xdr:rowOff>161927</xdr:rowOff>
    </xdr:to>
    <xdr:sp macro="" textlink="">
      <xdr:nvSpPr>
        <xdr:cNvPr id="4" name="TextBox 3">
          <a:extLst>
            <a:ext uri="{FF2B5EF4-FFF2-40B4-BE49-F238E27FC236}">
              <a16:creationId xmlns:a16="http://schemas.microsoft.com/office/drawing/2014/main" id="{9462FB14-D19D-4ED2-A538-BE9D8A881F6D}"/>
            </a:ext>
          </a:extLst>
        </xdr:cNvPr>
        <xdr:cNvSpPr txBox="1"/>
      </xdr:nvSpPr>
      <xdr:spPr>
        <a:xfrm rot="16200000">
          <a:off x="-1090931" y="8406765"/>
          <a:ext cx="2802894" cy="621029"/>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Deaths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17</xdr:row>
      <xdr:rowOff>19053</xdr:rowOff>
    </xdr:to>
    <xdr:sp macro="" textlink="">
      <xdr:nvSpPr>
        <xdr:cNvPr id="2" name="TextBox 1">
          <a:extLst>
            <a:ext uri="{FF2B5EF4-FFF2-40B4-BE49-F238E27FC236}">
              <a16:creationId xmlns:a16="http://schemas.microsoft.com/office/drawing/2014/main" id="{9F2EF904-90CC-4C40-9201-203ABE23D370}"/>
            </a:ext>
          </a:extLst>
        </xdr:cNvPr>
        <xdr:cNvSpPr txBox="1"/>
      </xdr:nvSpPr>
      <xdr:spPr>
        <a:xfrm rot="16200000">
          <a:off x="-1054577" y="2228375"/>
          <a:ext cx="2731138" cy="597217"/>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18</xdr:row>
      <xdr:rowOff>161925</xdr:rowOff>
    </xdr:from>
    <xdr:to>
      <xdr:col>1</xdr:col>
      <xdr:colOff>11429</xdr:colOff>
      <xdr:row>33</xdr:row>
      <xdr:rowOff>163830</xdr:rowOff>
    </xdr:to>
    <xdr:sp macro="" textlink="">
      <xdr:nvSpPr>
        <xdr:cNvPr id="3" name="TextBox 2">
          <a:extLst>
            <a:ext uri="{FF2B5EF4-FFF2-40B4-BE49-F238E27FC236}">
              <a16:creationId xmlns:a16="http://schemas.microsoft.com/office/drawing/2014/main" id="{24B82721-DFE7-4789-9428-7C0982CA218E}"/>
            </a:ext>
          </a:extLst>
        </xdr:cNvPr>
        <xdr:cNvSpPr txBox="1"/>
      </xdr:nvSpPr>
      <xdr:spPr>
        <a:xfrm rot="16200000">
          <a:off x="-1093788" y="5281613"/>
          <a:ext cx="2808605" cy="621029"/>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twoCellAnchor>
    <xdr:from>
      <xdr:col>0</xdr:col>
      <xdr:colOff>1</xdr:colOff>
      <xdr:row>35</xdr:row>
      <xdr:rowOff>165733</xdr:rowOff>
    </xdr:from>
    <xdr:to>
      <xdr:col>1</xdr:col>
      <xdr:colOff>11430</xdr:colOff>
      <xdr:row>50</xdr:row>
      <xdr:rowOff>161927</xdr:rowOff>
    </xdr:to>
    <xdr:sp macro="" textlink="">
      <xdr:nvSpPr>
        <xdr:cNvPr id="4" name="TextBox 3">
          <a:extLst>
            <a:ext uri="{FF2B5EF4-FFF2-40B4-BE49-F238E27FC236}">
              <a16:creationId xmlns:a16="http://schemas.microsoft.com/office/drawing/2014/main" id="{9B8D26CD-D767-4CCF-B379-0E6087E0BFBC}"/>
            </a:ext>
          </a:extLst>
        </xdr:cNvPr>
        <xdr:cNvSpPr txBox="1"/>
      </xdr:nvSpPr>
      <xdr:spPr>
        <a:xfrm rot="16200000">
          <a:off x="-1090931" y="8406765"/>
          <a:ext cx="2802894" cy="621029"/>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Deaths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17</xdr:row>
      <xdr:rowOff>19053</xdr:rowOff>
    </xdr:to>
    <xdr:sp macro="" textlink="">
      <xdr:nvSpPr>
        <xdr:cNvPr id="2" name="TextBox 1">
          <a:extLst>
            <a:ext uri="{FF2B5EF4-FFF2-40B4-BE49-F238E27FC236}">
              <a16:creationId xmlns:a16="http://schemas.microsoft.com/office/drawing/2014/main" id="{79854578-3871-4E1A-A3C0-A20BD97147E0}"/>
            </a:ext>
          </a:extLst>
        </xdr:cNvPr>
        <xdr:cNvSpPr txBox="1"/>
      </xdr:nvSpPr>
      <xdr:spPr>
        <a:xfrm rot="16200000">
          <a:off x="-1099027" y="2272825"/>
          <a:ext cx="2820038" cy="597217"/>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18</xdr:row>
      <xdr:rowOff>161925</xdr:rowOff>
    </xdr:from>
    <xdr:to>
      <xdr:col>1</xdr:col>
      <xdr:colOff>11429</xdr:colOff>
      <xdr:row>33</xdr:row>
      <xdr:rowOff>163830</xdr:rowOff>
    </xdr:to>
    <xdr:sp macro="" textlink="">
      <xdr:nvSpPr>
        <xdr:cNvPr id="3" name="TextBox 2">
          <a:extLst>
            <a:ext uri="{FF2B5EF4-FFF2-40B4-BE49-F238E27FC236}">
              <a16:creationId xmlns:a16="http://schemas.microsoft.com/office/drawing/2014/main" id="{3E2D8F65-2B0B-4DD3-ADC6-291ACB750ED5}"/>
            </a:ext>
          </a:extLst>
        </xdr:cNvPr>
        <xdr:cNvSpPr txBox="1"/>
      </xdr:nvSpPr>
      <xdr:spPr>
        <a:xfrm rot="16200000">
          <a:off x="-1176338" y="5453063"/>
          <a:ext cx="2973705" cy="621029"/>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twoCellAnchor>
    <xdr:from>
      <xdr:col>0</xdr:col>
      <xdr:colOff>1</xdr:colOff>
      <xdr:row>35</xdr:row>
      <xdr:rowOff>165733</xdr:rowOff>
    </xdr:from>
    <xdr:to>
      <xdr:col>1</xdr:col>
      <xdr:colOff>11430</xdr:colOff>
      <xdr:row>50</xdr:row>
      <xdr:rowOff>161927</xdr:rowOff>
    </xdr:to>
    <xdr:sp macro="" textlink="">
      <xdr:nvSpPr>
        <xdr:cNvPr id="4" name="TextBox 3">
          <a:extLst>
            <a:ext uri="{FF2B5EF4-FFF2-40B4-BE49-F238E27FC236}">
              <a16:creationId xmlns:a16="http://schemas.microsoft.com/office/drawing/2014/main" id="{0A85DBAC-4DF2-438F-9DAC-287EDFF6EA39}"/>
            </a:ext>
          </a:extLst>
        </xdr:cNvPr>
        <xdr:cNvSpPr txBox="1"/>
      </xdr:nvSpPr>
      <xdr:spPr>
        <a:xfrm rot="16200000">
          <a:off x="-1125856" y="8695690"/>
          <a:ext cx="2872744" cy="621029"/>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Deaths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17</xdr:row>
      <xdr:rowOff>19053</xdr:rowOff>
    </xdr:to>
    <xdr:sp macro="" textlink="">
      <xdr:nvSpPr>
        <xdr:cNvPr id="2" name="TextBox 1">
          <a:extLst>
            <a:ext uri="{FF2B5EF4-FFF2-40B4-BE49-F238E27FC236}">
              <a16:creationId xmlns:a16="http://schemas.microsoft.com/office/drawing/2014/main" id="{04F61EEB-2286-4314-8B9F-3C4856996AE9}"/>
            </a:ext>
          </a:extLst>
        </xdr:cNvPr>
        <xdr:cNvSpPr txBox="1"/>
      </xdr:nvSpPr>
      <xdr:spPr>
        <a:xfrm rot="16200000">
          <a:off x="-1099027" y="2272825"/>
          <a:ext cx="2820038" cy="597217"/>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18</xdr:row>
      <xdr:rowOff>161925</xdr:rowOff>
    </xdr:from>
    <xdr:to>
      <xdr:col>1</xdr:col>
      <xdr:colOff>11429</xdr:colOff>
      <xdr:row>33</xdr:row>
      <xdr:rowOff>163830</xdr:rowOff>
    </xdr:to>
    <xdr:sp macro="" textlink="">
      <xdr:nvSpPr>
        <xdr:cNvPr id="3" name="TextBox 2">
          <a:extLst>
            <a:ext uri="{FF2B5EF4-FFF2-40B4-BE49-F238E27FC236}">
              <a16:creationId xmlns:a16="http://schemas.microsoft.com/office/drawing/2014/main" id="{DFB7CE8E-2945-47DE-A401-D2BB9C50AE0A}"/>
            </a:ext>
          </a:extLst>
        </xdr:cNvPr>
        <xdr:cNvSpPr txBox="1"/>
      </xdr:nvSpPr>
      <xdr:spPr>
        <a:xfrm rot="16200000">
          <a:off x="-1176338" y="5453063"/>
          <a:ext cx="2973705" cy="621029"/>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twoCellAnchor>
    <xdr:from>
      <xdr:col>0</xdr:col>
      <xdr:colOff>1</xdr:colOff>
      <xdr:row>35</xdr:row>
      <xdr:rowOff>165733</xdr:rowOff>
    </xdr:from>
    <xdr:to>
      <xdr:col>1</xdr:col>
      <xdr:colOff>11430</xdr:colOff>
      <xdr:row>50</xdr:row>
      <xdr:rowOff>161927</xdr:rowOff>
    </xdr:to>
    <xdr:sp macro="" textlink="">
      <xdr:nvSpPr>
        <xdr:cNvPr id="4" name="TextBox 3">
          <a:extLst>
            <a:ext uri="{FF2B5EF4-FFF2-40B4-BE49-F238E27FC236}">
              <a16:creationId xmlns:a16="http://schemas.microsoft.com/office/drawing/2014/main" id="{9C99BEEB-4616-4E88-8C37-FCB61000B0D8}"/>
            </a:ext>
          </a:extLst>
        </xdr:cNvPr>
        <xdr:cNvSpPr txBox="1"/>
      </xdr:nvSpPr>
      <xdr:spPr>
        <a:xfrm rot="16200000">
          <a:off x="-1125856" y="8695690"/>
          <a:ext cx="2872744" cy="621029"/>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Deaths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12383</xdr:colOff>
      <xdr:row>2</xdr:row>
      <xdr:rowOff>5715</xdr:rowOff>
    </xdr:from>
    <xdr:to>
      <xdr:col>1</xdr:col>
      <xdr:colOff>0</xdr:colOff>
      <xdr:row>17</xdr:row>
      <xdr:rowOff>19053</xdr:rowOff>
    </xdr:to>
    <xdr:sp macro="" textlink="">
      <xdr:nvSpPr>
        <xdr:cNvPr id="2" name="TextBox 1">
          <a:extLst>
            <a:ext uri="{FF2B5EF4-FFF2-40B4-BE49-F238E27FC236}">
              <a16:creationId xmlns:a16="http://schemas.microsoft.com/office/drawing/2014/main" id="{CB2A30B9-916C-4F2B-A6FF-A18D31E0D06F}"/>
            </a:ext>
          </a:extLst>
        </xdr:cNvPr>
        <xdr:cNvSpPr txBox="1"/>
      </xdr:nvSpPr>
      <xdr:spPr>
        <a:xfrm rot="16200000">
          <a:off x="-1054577" y="2228375"/>
          <a:ext cx="2731138" cy="597217"/>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Hospitalizations</a:t>
          </a:r>
        </a:p>
      </xdr:txBody>
    </xdr:sp>
    <xdr:clientData/>
  </xdr:twoCellAnchor>
  <xdr:twoCellAnchor>
    <xdr:from>
      <xdr:col>0</xdr:col>
      <xdr:colOff>0</xdr:colOff>
      <xdr:row>18</xdr:row>
      <xdr:rowOff>161925</xdr:rowOff>
    </xdr:from>
    <xdr:to>
      <xdr:col>1</xdr:col>
      <xdr:colOff>11429</xdr:colOff>
      <xdr:row>33</xdr:row>
      <xdr:rowOff>163830</xdr:rowOff>
    </xdr:to>
    <xdr:sp macro="" textlink="">
      <xdr:nvSpPr>
        <xdr:cNvPr id="3" name="TextBox 2">
          <a:extLst>
            <a:ext uri="{FF2B5EF4-FFF2-40B4-BE49-F238E27FC236}">
              <a16:creationId xmlns:a16="http://schemas.microsoft.com/office/drawing/2014/main" id="{1C617AEC-587C-4126-ACE9-7B9C5E623FBB}"/>
            </a:ext>
          </a:extLst>
        </xdr:cNvPr>
        <xdr:cNvSpPr txBox="1"/>
      </xdr:nvSpPr>
      <xdr:spPr>
        <a:xfrm rot="16200000">
          <a:off x="-1049338" y="5237163"/>
          <a:ext cx="2719705" cy="621029"/>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Emergency Dept Visits</a:t>
          </a:r>
        </a:p>
      </xdr:txBody>
    </xdr:sp>
    <xdr:clientData/>
  </xdr:twoCellAnchor>
  <xdr:twoCellAnchor>
    <xdr:from>
      <xdr:col>0</xdr:col>
      <xdr:colOff>1</xdr:colOff>
      <xdr:row>35</xdr:row>
      <xdr:rowOff>165733</xdr:rowOff>
    </xdr:from>
    <xdr:to>
      <xdr:col>1</xdr:col>
      <xdr:colOff>11430</xdr:colOff>
      <xdr:row>50</xdr:row>
      <xdr:rowOff>161927</xdr:rowOff>
    </xdr:to>
    <xdr:sp macro="" textlink="">
      <xdr:nvSpPr>
        <xdr:cNvPr id="4" name="TextBox 3">
          <a:extLst>
            <a:ext uri="{FF2B5EF4-FFF2-40B4-BE49-F238E27FC236}">
              <a16:creationId xmlns:a16="http://schemas.microsoft.com/office/drawing/2014/main" id="{B987B135-9710-43F9-9634-1A76AC6AC6FD}"/>
            </a:ext>
          </a:extLst>
        </xdr:cNvPr>
        <xdr:cNvSpPr txBox="1"/>
      </xdr:nvSpPr>
      <xdr:spPr>
        <a:xfrm rot="16200000">
          <a:off x="-1046481" y="8273415"/>
          <a:ext cx="2713994" cy="621029"/>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1"/>
            <a:t>Deaths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525" row="7">
    <wetp:webextensionref xmlns:r="http://schemas.openxmlformats.org/officeDocument/2006/relationships" r:id="rId2"/>
  </wetp:taskpane>
</wetp:taskpanes>
</file>

<file path=xl/webextensions/webextension1.xml><?xml version="1.0" encoding="utf-8"?>
<we:webextension xmlns:we="http://schemas.microsoft.com/office/webextensions/webextension/2010/11" id="{AAEDE7ED-B118-47C8-A107-EBBC3C72022E}">
  <we:reference id="wa104380404" version="3.0.0.0" store="en-US" storeType="OMEX"/>
  <we:alternateReferences>
    <we:reference id="wa104380404" version="3.0.0.0" store="WA104380404"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ebextensions/webextension2.xml><?xml version="1.0" encoding="utf-8"?>
<we:webextension xmlns:we="http://schemas.microsoft.com/office/webextensions/webextension/2010/11" id="{207211CC-933D-4060-9935-DDC428FD71F6}">
  <we:reference id="wa104379190" version="1.0.0.0" store="en-US" storeType="OMEX"/>
  <we:alternateReferences>
    <we:reference id="WA104379190" version="1.0.0.0" store="WA104379190" storeType="OMEX"/>
  </we:alternateReferences>
  <we:properties/>
  <we:bindings>
    <we:binding id="RangeSelect" type="matrix" appref="{A52F3B8B-934F-49C3-A5FF-B39229F13BF5}"/>
    <we:binding id="Input" type="matrix" appref="{68F9B829-D5D5-489C-9164-A00D8780744C}"/>
    <we:binding id="Output" type="matrix" appref="{ED12F5ED-1FDC-40EB-AD15-4572AFECB31E}"/>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cdc.gov/injury/wisqars" TargetMode="External"/><Relationship Id="rId3" Type="http://schemas.openxmlformats.org/officeDocument/2006/relationships/hyperlink" Target="https://cdan.nhtsa.gov/stsi.htm" TargetMode="External"/><Relationship Id="rId7" Type="http://schemas.openxmlformats.org/officeDocument/2006/relationships/hyperlink" Target="https://www.cdc.gov/healthyyouth/data/yrbs" TargetMode="External"/><Relationship Id="rId2" Type="http://schemas.openxmlformats.org/officeDocument/2006/relationships/hyperlink" Target="https://cdan.nhtsa.gov/tsftables/tsfar.htm" TargetMode="External"/><Relationship Id="rId1" Type="http://schemas.openxmlformats.org/officeDocument/2006/relationships/hyperlink" Target="https://cdan.nhtsa.gov/stsi.htm" TargetMode="External"/><Relationship Id="rId6" Type="http://schemas.openxmlformats.org/officeDocument/2006/relationships/hyperlink" Target="https://www.cdc.gov/healthyyouth/data/yrbs" TargetMode="External"/><Relationship Id="rId5" Type="http://schemas.openxmlformats.org/officeDocument/2006/relationships/hyperlink" Target="https://www.cdc.gov/healthyyouth/data/yrbs" TargetMode="External"/><Relationship Id="rId10" Type="http://schemas.openxmlformats.org/officeDocument/2006/relationships/printerSettings" Target="../printerSettings/printerSettings18.bin"/><Relationship Id="rId4" Type="http://schemas.openxmlformats.org/officeDocument/2006/relationships/hyperlink" Target="https://cdan.nhtsa.gov/stsi.htm" TargetMode="External"/><Relationship Id="rId9" Type="http://schemas.openxmlformats.org/officeDocument/2006/relationships/hyperlink" Target="https://www.ghsa.org/state-law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91"/>
  <sheetViews>
    <sheetView tabSelected="1" zoomScale="70" zoomScaleNormal="70" workbookViewId="0">
      <selection sqref="A1:AF8"/>
    </sheetView>
  </sheetViews>
  <sheetFormatPr defaultRowHeight="15"/>
  <cols>
    <col min="1" max="1" width="37.7109375" style="245" customWidth="1"/>
    <col min="2" max="2" width="36" style="245" customWidth="1"/>
    <col min="3" max="3" width="53.28515625" style="245" customWidth="1"/>
    <col min="4" max="4" width="10.28515625" style="258" customWidth="1"/>
    <col min="5" max="5" width="3" style="245" customWidth="1"/>
    <col min="6" max="64" width="8.7109375" style="245"/>
    <col min="65" max="256" width="8.7109375" style="246"/>
    <col min="257" max="257" width="37.7109375" style="246" customWidth="1"/>
    <col min="258" max="258" width="36" style="246" customWidth="1"/>
    <col min="259" max="259" width="37.7109375" style="246" customWidth="1"/>
    <col min="260" max="260" width="30.5703125" style="246" customWidth="1"/>
    <col min="261" max="261" width="3" style="246" customWidth="1"/>
    <col min="262" max="512" width="8.7109375" style="246"/>
    <col min="513" max="513" width="37.7109375" style="246" customWidth="1"/>
    <col min="514" max="514" width="36" style="246" customWidth="1"/>
    <col min="515" max="515" width="37.7109375" style="246" customWidth="1"/>
    <col min="516" max="516" width="30.5703125" style="246" customWidth="1"/>
    <col min="517" max="517" width="3" style="246" customWidth="1"/>
    <col min="518" max="768" width="8.7109375" style="246"/>
    <col min="769" max="769" width="37.7109375" style="246" customWidth="1"/>
    <col min="770" max="770" width="36" style="246" customWidth="1"/>
    <col min="771" max="771" width="37.7109375" style="246" customWidth="1"/>
    <col min="772" max="772" width="30.5703125" style="246" customWidth="1"/>
    <col min="773" max="773" width="3" style="246" customWidth="1"/>
    <col min="774" max="1024" width="8.7109375" style="246"/>
    <col min="1025" max="1025" width="37.7109375" style="246" customWidth="1"/>
    <col min="1026" max="1026" width="36" style="246" customWidth="1"/>
    <col min="1027" max="1027" width="37.7109375" style="246" customWidth="1"/>
    <col min="1028" max="1028" width="30.5703125" style="246" customWidth="1"/>
    <col min="1029" max="1029" width="3" style="246" customWidth="1"/>
    <col min="1030" max="1280" width="8.7109375" style="246"/>
    <col min="1281" max="1281" width="37.7109375" style="246" customWidth="1"/>
    <col min="1282" max="1282" width="36" style="246" customWidth="1"/>
    <col min="1283" max="1283" width="37.7109375" style="246" customWidth="1"/>
    <col min="1284" max="1284" width="30.5703125" style="246" customWidth="1"/>
    <col min="1285" max="1285" width="3" style="246" customWidth="1"/>
    <col min="1286" max="1536" width="8.7109375" style="246"/>
    <col min="1537" max="1537" width="37.7109375" style="246" customWidth="1"/>
    <col min="1538" max="1538" width="36" style="246" customWidth="1"/>
    <col min="1539" max="1539" width="37.7109375" style="246" customWidth="1"/>
    <col min="1540" max="1540" width="30.5703125" style="246" customWidth="1"/>
    <col min="1541" max="1541" width="3" style="246" customWidth="1"/>
    <col min="1542" max="1792" width="8.7109375" style="246"/>
    <col min="1793" max="1793" width="37.7109375" style="246" customWidth="1"/>
    <col min="1794" max="1794" width="36" style="246" customWidth="1"/>
    <col min="1795" max="1795" width="37.7109375" style="246" customWidth="1"/>
    <col min="1796" max="1796" width="30.5703125" style="246" customWidth="1"/>
    <col min="1797" max="1797" width="3" style="246" customWidth="1"/>
    <col min="1798" max="2048" width="8.7109375" style="246"/>
    <col min="2049" max="2049" width="37.7109375" style="246" customWidth="1"/>
    <col min="2050" max="2050" width="36" style="246" customWidth="1"/>
    <col min="2051" max="2051" width="37.7109375" style="246" customWidth="1"/>
    <col min="2052" max="2052" width="30.5703125" style="246" customWidth="1"/>
    <col min="2053" max="2053" width="3" style="246" customWidth="1"/>
    <col min="2054" max="2304" width="8.7109375" style="246"/>
    <col min="2305" max="2305" width="37.7109375" style="246" customWidth="1"/>
    <col min="2306" max="2306" width="36" style="246" customWidth="1"/>
    <col min="2307" max="2307" width="37.7109375" style="246" customWidth="1"/>
    <col min="2308" max="2308" width="30.5703125" style="246" customWidth="1"/>
    <col min="2309" max="2309" width="3" style="246" customWidth="1"/>
    <col min="2310" max="2560" width="8.7109375" style="246"/>
    <col min="2561" max="2561" width="37.7109375" style="246" customWidth="1"/>
    <col min="2562" max="2562" width="36" style="246" customWidth="1"/>
    <col min="2563" max="2563" width="37.7109375" style="246" customWidth="1"/>
    <col min="2564" max="2564" width="30.5703125" style="246" customWidth="1"/>
    <col min="2565" max="2565" width="3" style="246" customWidth="1"/>
    <col min="2566" max="2816" width="8.7109375" style="246"/>
    <col min="2817" max="2817" width="37.7109375" style="246" customWidth="1"/>
    <col min="2818" max="2818" width="36" style="246" customWidth="1"/>
    <col min="2819" max="2819" width="37.7109375" style="246" customWidth="1"/>
    <col min="2820" max="2820" width="30.5703125" style="246" customWidth="1"/>
    <col min="2821" max="2821" width="3" style="246" customWidth="1"/>
    <col min="2822" max="3072" width="8.7109375" style="246"/>
    <col min="3073" max="3073" width="37.7109375" style="246" customWidth="1"/>
    <col min="3074" max="3074" width="36" style="246" customWidth="1"/>
    <col min="3075" max="3075" width="37.7109375" style="246" customWidth="1"/>
    <col min="3076" max="3076" width="30.5703125" style="246" customWidth="1"/>
    <col min="3077" max="3077" width="3" style="246" customWidth="1"/>
    <col min="3078" max="3328" width="8.7109375" style="246"/>
    <col min="3329" max="3329" width="37.7109375" style="246" customWidth="1"/>
    <col min="3330" max="3330" width="36" style="246" customWidth="1"/>
    <col min="3331" max="3331" width="37.7109375" style="246" customWidth="1"/>
    <col min="3332" max="3332" width="30.5703125" style="246" customWidth="1"/>
    <col min="3333" max="3333" width="3" style="246" customWidth="1"/>
    <col min="3334" max="3584" width="8.7109375" style="246"/>
    <col min="3585" max="3585" width="37.7109375" style="246" customWidth="1"/>
    <col min="3586" max="3586" width="36" style="246" customWidth="1"/>
    <col min="3587" max="3587" width="37.7109375" style="246" customWidth="1"/>
    <col min="3588" max="3588" width="30.5703125" style="246" customWidth="1"/>
    <col min="3589" max="3589" width="3" style="246" customWidth="1"/>
    <col min="3590" max="3840" width="8.7109375" style="246"/>
    <col min="3841" max="3841" width="37.7109375" style="246" customWidth="1"/>
    <col min="3842" max="3842" width="36" style="246" customWidth="1"/>
    <col min="3843" max="3843" width="37.7109375" style="246" customWidth="1"/>
    <col min="3844" max="3844" width="30.5703125" style="246" customWidth="1"/>
    <col min="3845" max="3845" width="3" style="246" customWidth="1"/>
    <col min="3846" max="4096" width="8.7109375" style="246"/>
    <col min="4097" max="4097" width="37.7109375" style="246" customWidth="1"/>
    <col min="4098" max="4098" width="36" style="246" customWidth="1"/>
    <col min="4099" max="4099" width="37.7109375" style="246" customWidth="1"/>
    <col min="4100" max="4100" width="30.5703125" style="246" customWidth="1"/>
    <col min="4101" max="4101" width="3" style="246" customWidth="1"/>
    <col min="4102" max="4352" width="8.7109375" style="246"/>
    <col min="4353" max="4353" width="37.7109375" style="246" customWidth="1"/>
    <col min="4354" max="4354" width="36" style="246" customWidth="1"/>
    <col min="4355" max="4355" width="37.7109375" style="246" customWidth="1"/>
    <col min="4356" max="4356" width="30.5703125" style="246" customWidth="1"/>
    <col min="4357" max="4357" width="3" style="246" customWidth="1"/>
    <col min="4358" max="4608" width="8.7109375" style="246"/>
    <col min="4609" max="4609" width="37.7109375" style="246" customWidth="1"/>
    <col min="4610" max="4610" width="36" style="246" customWidth="1"/>
    <col min="4611" max="4611" width="37.7109375" style="246" customWidth="1"/>
    <col min="4612" max="4612" width="30.5703125" style="246" customWidth="1"/>
    <col min="4613" max="4613" width="3" style="246" customWidth="1"/>
    <col min="4614" max="4864" width="8.7109375" style="246"/>
    <col min="4865" max="4865" width="37.7109375" style="246" customWidth="1"/>
    <col min="4866" max="4866" width="36" style="246" customWidth="1"/>
    <col min="4867" max="4867" width="37.7109375" style="246" customWidth="1"/>
    <col min="4868" max="4868" width="30.5703125" style="246" customWidth="1"/>
    <col min="4869" max="4869" width="3" style="246" customWidth="1"/>
    <col min="4870" max="5120" width="8.7109375" style="246"/>
    <col min="5121" max="5121" width="37.7109375" style="246" customWidth="1"/>
    <col min="5122" max="5122" width="36" style="246" customWidth="1"/>
    <col min="5123" max="5123" width="37.7109375" style="246" customWidth="1"/>
    <col min="5124" max="5124" width="30.5703125" style="246" customWidth="1"/>
    <col min="5125" max="5125" width="3" style="246" customWidth="1"/>
    <col min="5126" max="5376" width="8.7109375" style="246"/>
    <col min="5377" max="5377" width="37.7109375" style="246" customWidth="1"/>
    <col min="5378" max="5378" width="36" style="246" customWidth="1"/>
    <col min="5379" max="5379" width="37.7109375" style="246" customWidth="1"/>
    <col min="5380" max="5380" width="30.5703125" style="246" customWidth="1"/>
    <col min="5381" max="5381" width="3" style="246" customWidth="1"/>
    <col min="5382" max="5632" width="8.7109375" style="246"/>
    <col min="5633" max="5633" width="37.7109375" style="246" customWidth="1"/>
    <col min="5634" max="5634" width="36" style="246" customWidth="1"/>
    <col min="5635" max="5635" width="37.7109375" style="246" customWidth="1"/>
    <col min="5636" max="5636" width="30.5703125" style="246" customWidth="1"/>
    <col min="5637" max="5637" width="3" style="246" customWidth="1"/>
    <col min="5638" max="5888" width="8.7109375" style="246"/>
    <col min="5889" max="5889" width="37.7109375" style="246" customWidth="1"/>
    <col min="5890" max="5890" width="36" style="246" customWidth="1"/>
    <col min="5891" max="5891" width="37.7109375" style="246" customWidth="1"/>
    <col min="5892" max="5892" width="30.5703125" style="246" customWidth="1"/>
    <col min="5893" max="5893" width="3" style="246" customWidth="1"/>
    <col min="5894" max="6144" width="8.7109375" style="246"/>
    <col min="6145" max="6145" width="37.7109375" style="246" customWidth="1"/>
    <col min="6146" max="6146" width="36" style="246" customWidth="1"/>
    <col min="6147" max="6147" width="37.7109375" style="246" customWidth="1"/>
    <col min="6148" max="6148" width="30.5703125" style="246" customWidth="1"/>
    <col min="6149" max="6149" width="3" style="246" customWidth="1"/>
    <col min="6150" max="6400" width="8.7109375" style="246"/>
    <col min="6401" max="6401" width="37.7109375" style="246" customWidth="1"/>
    <col min="6402" max="6402" width="36" style="246" customWidth="1"/>
    <col min="6403" max="6403" width="37.7109375" style="246" customWidth="1"/>
    <col min="6404" max="6404" width="30.5703125" style="246" customWidth="1"/>
    <col min="6405" max="6405" width="3" style="246" customWidth="1"/>
    <col min="6406" max="6656" width="8.7109375" style="246"/>
    <col min="6657" max="6657" width="37.7109375" style="246" customWidth="1"/>
    <col min="6658" max="6658" width="36" style="246" customWidth="1"/>
    <col min="6659" max="6659" width="37.7109375" style="246" customWidth="1"/>
    <col min="6660" max="6660" width="30.5703125" style="246" customWidth="1"/>
    <col min="6661" max="6661" width="3" style="246" customWidth="1"/>
    <col min="6662" max="6912" width="8.7109375" style="246"/>
    <col min="6913" max="6913" width="37.7109375" style="246" customWidth="1"/>
    <col min="6914" max="6914" width="36" style="246" customWidth="1"/>
    <col min="6915" max="6915" width="37.7109375" style="246" customWidth="1"/>
    <col min="6916" max="6916" width="30.5703125" style="246" customWidth="1"/>
    <col min="6917" max="6917" width="3" style="246" customWidth="1"/>
    <col min="6918" max="7168" width="8.7109375" style="246"/>
    <col min="7169" max="7169" width="37.7109375" style="246" customWidth="1"/>
    <col min="7170" max="7170" width="36" style="246" customWidth="1"/>
    <col min="7171" max="7171" width="37.7109375" style="246" customWidth="1"/>
    <col min="7172" max="7172" width="30.5703125" style="246" customWidth="1"/>
    <col min="7173" max="7173" width="3" style="246" customWidth="1"/>
    <col min="7174" max="7424" width="8.7109375" style="246"/>
    <col min="7425" max="7425" width="37.7109375" style="246" customWidth="1"/>
    <col min="7426" max="7426" width="36" style="246" customWidth="1"/>
    <col min="7427" max="7427" width="37.7109375" style="246" customWidth="1"/>
    <col min="7428" max="7428" width="30.5703125" style="246" customWidth="1"/>
    <col min="7429" max="7429" width="3" style="246" customWidth="1"/>
    <col min="7430" max="7680" width="8.7109375" style="246"/>
    <col min="7681" max="7681" width="37.7109375" style="246" customWidth="1"/>
    <col min="7682" max="7682" width="36" style="246" customWidth="1"/>
    <col min="7683" max="7683" width="37.7109375" style="246" customWidth="1"/>
    <col min="7684" max="7684" width="30.5703125" style="246" customWidth="1"/>
    <col min="7685" max="7685" width="3" style="246" customWidth="1"/>
    <col min="7686" max="7936" width="8.7109375" style="246"/>
    <col min="7937" max="7937" width="37.7109375" style="246" customWidth="1"/>
    <col min="7938" max="7938" width="36" style="246" customWidth="1"/>
    <col min="7939" max="7939" width="37.7109375" style="246" customWidth="1"/>
    <col min="7940" max="7940" width="30.5703125" style="246" customWidth="1"/>
    <col min="7941" max="7941" width="3" style="246" customWidth="1"/>
    <col min="7942" max="8192" width="8.7109375" style="246"/>
    <col min="8193" max="8193" width="37.7109375" style="246" customWidth="1"/>
    <col min="8194" max="8194" width="36" style="246" customWidth="1"/>
    <col min="8195" max="8195" width="37.7109375" style="246" customWidth="1"/>
    <col min="8196" max="8196" width="30.5703125" style="246" customWidth="1"/>
    <col min="8197" max="8197" width="3" style="246" customWidth="1"/>
    <col min="8198" max="8448" width="8.7109375" style="246"/>
    <col min="8449" max="8449" width="37.7109375" style="246" customWidth="1"/>
    <col min="8450" max="8450" width="36" style="246" customWidth="1"/>
    <col min="8451" max="8451" width="37.7109375" style="246" customWidth="1"/>
    <col min="8452" max="8452" width="30.5703125" style="246" customWidth="1"/>
    <col min="8453" max="8453" width="3" style="246" customWidth="1"/>
    <col min="8454" max="8704" width="8.7109375" style="246"/>
    <col min="8705" max="8705" width="37.7109375" style="246" customWidth="1"/>
    <col min="8706" max="8706" width="36" style="246" customWidth="1"/>
    <col min="8707" max="8707" width="37.7109375" style="246" customWidth="1"/>
    <col min="8708" max="8708" width="30.5703125" style="246" customWidth="1"/>
    <col min="8709" max="8709" width="3" style="246" customWidth="1"/>
    <col min="8710" max="8960" width="8.7109375" style="246"/>
    <col min="8961" max="8961" width="37.7109375" style="246" customWidth="1"/>
    <col min="8962" max="8962" width="36" style="246" customWidth="1"/>
    <col min="8963" max="8963" width="37.7109375" style="246" customWidth="1"/>
    <col min="8964" max="8964" width="30.5703125" style="246" customWidth="1"/>
    <col min="8965" max="8965" width="3" style="246" customWidth="1"/>
    <col min="8966" max="9216" width="8.7109375" style="246"/>
    <col min="9217" max="9217" width="37.7109375" style="246" customWidth="1"/>
    <col min="9218" max="9218" width="36" style="246" customWidth="1"/>
    <col min="9219" max="9219" width="37.7109375" style="246" customWidth="1"/>
    <col min="9220" max="9220" width="30.5703125" style="246" customWidth="1"/>
    <col min="9221" max="9221" width="3" style="246" customWidth="1"/>
    <col min="9222" max="9472" width="8.7109375" style="246"/>
    <col min="9473" max="9473" width="37.7109375" style="246" customWidth="1"/>
    <col min="9474" max="9474" width="36" style="246" customWidth="1"/>
    <col min="9475" max="9475" width="37.7109375" style="246" customWidth="1"/>
    <col min="9476" max="9476" width="30.5703125" style="246" customWidth="1"/>
    <col min="9477" max="9477" width="3" style="246" customWidth="1"/>
    <col min="9478" max="9728" width="8.7109375" style="246"/>
    <col min="9729" max="9729" width="37.7109375" style="246" customWidth="1"/>
    <col min="9730" max="9730" width="36" style="246" customWidth="1"/>
    <col min="9731" max="9731" width="37.7109375" style="246" customWidth="1"/>
    <col min="9732" max="9732" width="30.5703125" style="246" customWidth="1"/>
    <col min="9733" max="9733" width="3" style="246" customWidth="1"/>
    <col min="9734" max="9984" width="8.7109375" style="246"/>
    <col min="9985" max="9985" width="37.7109375" style="246" customWidth="1"/>
    <col min="9986" max="9986" width="36" style="246" customWidth="1"/>
    <col min="9987" max="9987" width="37.7109375" style="246" customWidth="1"/>
    <col min="9988" max="9988" width="30.5703125" style="246" customWidth="1"/>
    <col min="9989" max="9989" width="3" style="246" customWidth="1"/>
    <col min="9990" max="10240" width="8.7109375" style="246"/>
    <col min="10241" max="10241" width="37.7109375" style="246" customWidth="1"/>
    <col min="10242" max="10242" width="36" style="246" customWidth="1"/>
    <col min="10243" max="10243" width="37.7109375" style="246" customWidth="1"/>
    <col min="10244" max="10244" width="30.5703125" style="246" customWidth="1"/>
    <col min="10245" max="10245" width="3" style="246" customWidth="1"/>
    <col min="10246" max="10496" width="8.7109375" style="246"/>
    <col min="10497" max="10497" width="37.7109375" style="246" customWidth="1"/>
    <col min="10498" max="10498" width="36" style="246" customWidth="1"/>
    <col min="10499" max="10499" width="37.7109375" style="246" customWidth="1"/>
    <col min="10500" max="10500" width="30.5703125" style="246" customWidth="1"/>
    <col min="10501" max="10501" width="3" style="246" customWidth="1"/>
    <col min="10502" max="10752" width="8.7109375" style="246"/>
    <col min="10753" max="10753" width="37.7109375" style="246" customWidth="1"/>
    <col min="10754" max="10754" width="36" style="246" customWidth="1"/>
    <col min="10755" max="10755" width="37.7109375" style="246" customWidth="1"/>
    <col min="10756" max="10756" width="30.5703125" style="246" customWidth="1"/>
    <col min="10757" max="10757" width="3" style="246" customWidth="1"/>
    <col min="10758" max="11008" width="8.7109375" style="246"/>
    <col min="11009" max="11009" width="37.7109375" style="246" customWidth="1"/>
    <col min="11010" max="11010" width="36" style="246" customWidth="1"/>
    <col min="11011" max="11011" width="37.7109375" style="246" customWidth="1"/>
    <col min="11012" max="11012" width="30.5703125" style="246" customWidth="1"/>
    <col min="11013" max="11013" width="3" style="246" customWidth="1"/>
    <col min="11014" max="11264" width="8.7109375" style="246"/>
    <col min="11265" max="11265" width="37.7109375" style="246" customWidth="1"/>
    <col min="11266" max="11266" width="36" style="246" customWidth="1"/>
    <col min="11267" max="11267" width="37.7109375" style="246" customWidth="1"/>
    <col min="11268" max="11268" width="30.5703125" style="246" customWidth="1"/>
    <col min="11269" max="11269" width="3" style="246" customWidth="1"/>
    <col min="11270" max="11520" width="8.7109375" style="246"/>
    <col min="11521" max="11521" width="37.7109375" style="246" customWidth="1"/>
    <col min="11522" max="11522" width="36" style="246" customWidth="1"/>
    <col min="11523" max="11523" width="37.7109375" style="246" customWidth="1"/>
    <col min="11524" max="11524" width="30.5703125" style="246" customWidth="1"/>
    <col min="11525" max="11525" width="3" style="246" customWidth="1"/>
    <col min="11526" max="11776" width="8.7109375" style="246"/>
    <col min="11777" max="11777" width="37.7109375" style="246" customWidth="1"/>
    <col min="11778" max="11778" width="36" style="246" customWidth="1"/>
    <col min="11779" max="11779" width="37.7109375" style="246" customWidth="1"/>
    <col min="11780" max="11780" width="30.5703125" style="246" customWidth="1"/>
    <col min="11781" max="11781" width="3" style="246" customWidth="1"/>
    <col min="11782" max="12032" width="8.7109375" style="246"/>
    <col min="12033" max="12033" width="37.7109375" style="246" customWidth="1"/>
    <col min="12034" max="12034" width="36" style="246" customWidth="1"/>
    <col min="12035" max="12035" width="37.7109375" style="246" customWidth="1"/>
    <col min="12036" max="12036" width="30.5703125" style="246" customWidth="1"/>
    <col min="12037" max="12037" width="3" style="246" customWidth="1"/>
    <col min="12038" max="12288" width="8.7109375" style="246"/>
    <col min="12289" max="12289" width="37.7109375" style="246" customWidth="1"/>
    <col min="12290" max="12290" width="36" style="246" customWidth="1"/>
    <col min="12291" max="12291" width="37.7109375" style="246" customWidth="1"/>
    <col min="12292" max="12292" width="30.5703125" style="246" customWidth="1"/>
    <col min="12293" max="12293" width="3" style="246" customWidth="1"/>
    <col min="12294" max="12544" width="8.7109375" style="246"/>
    <col min="12545" max="12545" width="37.7109375" style="246" customWidth="1"/>
    <col min="12546" max="12546" width="36" style="246" customWidth="1"/>
    <col min="12547" max="12547" width="37.7109375" style="246" customWidth="1"/>
    <col min="12548" max="12548" width="30.5703125" style="246" customWidth="1"/>
    <col min="12549" max="12549" width="3" style="246" customWidth="1"/>
    <col min="12550" max="12800" width="8.7109375" style="246"/>
    <col min="12801" max="12801" width="37.7109375" style="246" customWidth="1"/>
    <col min="12802" max="12802" width="36" style="246" customWidth="1"/>
    <col min="12803" max="12803" width="37.7109375" style="246" customWidth="1"/>
    <col min="12804" max="12804" width="30.5703125" style="246" customWidth="1"/>
    <col min="12805" max="12805" width="3" style="246" customWidth="1"/>
    <col min="12806" max="13056" width="8.7109375" style="246"/>
    <col min="13057" max="13057" width="37.7109375" style="246" customWidth="1"/>
    <col min="13058" max="13058" width="36" style="246" customWidth="1"/>
    <col min="13059" max="13059" width="37.7109375" style="246" customWidth="1"/>
    <col min="13060" max="13060" width="30.5703125" style="246" customWidth="1"/>
    <col min="13061" max="13061" width="3" style="246" customWidth="1"/>
    <col min="13062" max="13312" width="8.7109375" style="246"/>
    <col min="13313" max="13313" width="37.7109375" style="246" customWidth="1"/>
    <col min="13314" max="13314" width="36" style="246" customWidth="1"/>
    <col min="13315" max="13315" width="37.7109375" style="246" customWidth="1"/>
    <col min="13316" max="13316" width="30.5703125" style="246" customWidth="1"/>
    <col min="13317" max="13317" width="3" style="246" customWidth="1"/>
    <col min="13318" max="13568" width="8.7109375" style="246"/>
    <col min="13569" max="13569" width="37.7109375" style="246" customWidth="1"/>
    <col min="13570" max="13570" width="36" style="246" customWidth="1"/>
    <col min="13571" max="13571" width="37.7109375" style="246" customWidth="1"/>
    <col min="13572" max="13572" width="30.5703125" style="246" customWidth="1"/>
    <col min="13573" max="13573" width="3" style="246" customWidth="1"/>
    <col min="13574" max="13824" width="8.7109375" style="246"/>
    <col min="13825" max="13825" width="37.7109375" style="246" customWidth="1"/>
    <col min="13826" max="13826" width="36" style="246" customWidth="1"/>
    <col min="13827" max="13827" width="37.7109375" style="246" customWidth="1"/>
    <col min="13828" max="13828" width="30.5703125" style="246" customWidth="1"/>
    <col min="13829" max="13829" width="3" style="246" customWidth="1"/>
    <col min="13830" max="14080" width="8.7109375" style="246"/>
    <col min="14081" max="14081" width="37.7109375" style="246" customWidth="1"/>
    <col min="14082" max="14082" width="36" style="246" customWidth="1"/>
    <col min="14083" max="14083" width="37.7109375" style="246" customWidth="1"/>
    <col min="14084" max="14084" width="30.5703125" style="246" customWidth="1"/>
    <col min="14085" max="14085" width="3" style="246" customWidth="1"/>
    <col min="14086" max="14336" width="8.7109375" style="246"/>
    <col min="14337" max="14337" width="37.7109375" style="246" customWidth="1"/>
    <col min="14338" max="14338" width="36" style="246" customWidth="1"/>
    <col min="14339" max="14339" width="37.7109375" style="246" customWidth="1"/>
    <col min="14340" max="14340" width="30.5703125" style="246" customWidth="1"/>
    <col min="14341" max="14341" width="3" style="246" customWidth="1"/>
    <col min="14342" max="14592" width="8.7109375" style="246"/>
    <col min="14593" max="14593" width="37.7109375" style="246" customWidth="1"/>
    <col min="14594" max="14594" width="36" style="246" customWidth="1"/>
    <col min="14595" max="14595" width="37.7109375" style="246" customWidth="1"/>
    <col min="14596" max="14596" width="30.5703125" style="246" customWidth="1"/>
    <col min="14597" max="14597" width="3" style="246" customWidth="1"/>
    <col min="14598" max="14848" width="8.7109375" style="246"/>
    <col min="14849" max="14849" width="37.7109375" style="246" customWidth="1"/>
    <col min="14850" max="14850" width="36" style="246" customWidth="1"/>
    <col min="14851" max="14851" width="37.7109375" style="246" customWidth="1"/>
    <col min="14852" max="14852" width="30.5703125" style="246" customWidth="1"/>
    <col min="14853" max="14853" width="3" style="246" customWidth="1"/>
    <col min="14854" max="15104" width="8.7109375" style="246"/>
    <col min="15105" max="15105" width="37.7109375" style="246" customWidth="1"/>
    <col min="15106" max="15106" width="36" style="246" customWidth="1"/>
    <col min="15107" max="15107" width="37.7109375" style="246" customWidth="1"/>
    <col min="15108" max="15108" width="30.5703125" style="246" customWidth="1"/>
    <col min="15109" max="15109" width="3" style="246" customWidth="1"/>
    <col min="15110" max="15360" width="8.7109375" style="246"/>
    <col min="15361" max="15361" width="37.7109375" style="246" customWidth="1"/>
    <col min="15362" max="15362" width="36" style="246" customWidth="1"/>
    <col min="15363" max="15363" width="37.7109375" style="246" customWidth="1"/>
    <col min="15364" max="15364" width="30.5703125" style="246" customWidth="1"/>
    <col min="15365" max="15365" width="3" style="246" customWidth="1"/>
    <col min="15366" max="15616" width="8.7109375" style="246"/>
    <col min="15617" max="15617" width="37.7109375" style="246" customWidth="1"/>
    <col min="15618" max="15618" width="36" style="246" customWidth="1"/>
    <col min="15619" max="15619" width="37.7109375" style="246" customWidth="1"/>
    <col min="15620" max="15620" width="30.5703125" style="246" customWidth="1"/>
    <col min="15621" max="15621" width="3" style="246" customWidth="1"/>
    <col min="15622" max="15872" width="8.7109375" style="246"/>
    <col min="15873" max="15873" width="37.7109375" style="246" customWidth="1"/>
    <col min="15874" max="15874" width="36" style="246" customWidth="1"/>
    <col min="15875" max="15875" width="37.7109375" style="246" customWidth="1"/>
    <col min="15876" max="15876" width="30.5703125" style="246" customWidth="1"/>
    <col min="15877" max="15877" width="3" style="246" customWidth="1"/>
    <col min="15878" max="16128" width="8.7109375" style="246"/>
    <col min="16129" max="16129" width="37.7109375" style="246" customWidth="1"/>
    <col min="16130" max="16130" width="36" style="246" customWidth="1"/>
    <col min="16131" max="16131" width="37.7109375" style="246" customWidth="1"/>
    <col min="16132" max="16132" width="30.5703125" style="246" customWidth="1"/>
    <col min="16133" max="16133" width="3" style="246" customWidth="1"/>
    <col min="16134" max="16384" width="8.7109375" style="246"/>
  </cols>
  <sheetData>
    <row r="1" spans="1:32">
      <c r="A1" s="467" t="s">
        <v>315</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row>
    <row r="2" spans="1:32">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row>
    <row r="3" spans="1:32">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row>
    <row r="4" spans="1:32">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row>
    <row r="5" spans="1:32">
      <c r="A5" s="468"/>
      <c r="B5" s="4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row>
    <row r="6" spans="1:32" ht="12" customHeight="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row>
    <row r="7" spans="1:32" hidden="1">
      <c r="A7" s="468"/>
      <c r="B7" s="468"/>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row>
    <row r="8" spans="1:32" hidden="1">
      <c r="A8" s="468"/>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row>
    <row r="19" spans="1:64" ht="26.1" customHeight="1">
      <c r="A19" s="480" t="s">
        <v>0</v>
      </c>
      <c r="B19" s="480"/>
      <c r="C19" s="480"/>
      <c r="E19" s="482" t="s">
        <v>1</v>
      </c>
      <c r="F19" s="482"/>
      <c r="G19" s="482"/>
      <c r="H19" s="482"/>
      <c r="I19" s="482"/>
      <c r="J19" s="482"/>
      <c r="K19" s="482"/>
      <c r="L19" s="482"/>
      <c r="M19" s="482"/>
      <c r="N19" s="482"/>
      <c r="O19" s="482"/>
      <c r="P19" s="482"/>
      <c r="Q19" s="482"/>
      <c r="R19" s="482"/>
      <c r="S19" s="482"/>
      <c r="T19" s="482"/>
      <c r="U19" s="482"/>
      <c r="V19" s="482"/>
      <c r="W19" s="482"/>
      <c r="Y19" s="483" t="s">
        <v>2</v>
      </c>
      <c r="Z19" s="483"/>
      <c r="AA19" s="483"/>
      <c r="AB19" s="483"/>
      <c r="AC19" s="483"/>
      <c r="AD19" s="483"/>
      <c r="AE19" s="483"/>
      <c r="AF19" s="483"/>
    </row>
    <row r="20" spans="1:64" ht="14.65" customHeight="1">
      <c r="A20" s="480"/>
      <c r="B20" s="480"/>
      <c r="C20" s="480"/>
      <c r="E20" s="482"/>
      <c r="F20" s="482"/>
      <c r="G20" s="482"/>
      <c r="H20" s="482"/>
      <c r="I20" s="482"/>
      <c r="J20" s="482"/>
      <c r="K20" s="482"/>
      <c r="L20" s="482"/>
      <c r="M20" s="482"/>
      <c r="N20" s="482"/>
      <c r="O20" s="482"/>
      <c r="P20" s="482"/>
      <c r="Q20" s="482"/>
      <c r="R20" s="482"/>
      <c r="S20" s="482"/>
      <c r="T20" s="482"/>
      <c r="U20" s="482"/>
      <c r="V20" s="482"/>
      <c r="W20" s="482"/>
      <c r="Y20" s="483"/>
      <c r="Z20" s="483"/>
      <c r="AA20" s="483"/>
      <c r="AB20" s="483"/>
      <c r="AC20" s="483"/>
      <c r="AD20" s="483"/>
      <c r="AE20" s="483"/>
      <c r="AF20" s="483"/>
    </row>
    <row r="21" spans="1:64" ht="14.65" customHeight="1">
      <c r="A21" s="480"/>
      <c r="B21" s="480"/>
      <c r="C21" s="480"/>
      <c r="E21" s="482"/>
      <c r="F21" s="482"/>
      <c r="G21" s="482"/>
      <c r="H21" s="482"/>
      <c r="I21" s="482"/>
      <c r="J21" s="482"/>
      <c r="K21" s="482"/>
      <c r="L21" s="482"/>
      <c r="M21" s="482"/>
      <c r="N21" s="482"/>
      <c r="O21" s="482"/>
      <c r="P21" s="482"/>
      <c r="Q21" s="482"/>
      <c r="R21" s="482"/>
      <c r="S21" s="482"/>
      <c r="T21" s="482"/>
      <c r="U21" s="482"/>
      <c r="V21" s="482"/>
      <c r="W21" s="482"/>
      <c r="Y21" s="483"/>
      <c r="Z21" s="483"/>
      <c r="AA21" s="483"/>
      <c r="AB21" s="483"/>
      <c r="AC21" s="483"/>
      <c r="AD21" s="483"/>
      <c r="AE21" s="483"/>
      <c r="AF21" s="483"/>
    </row>
    <row r="22" spans="1:64" ht="15" customHeight="1" thickBot="1">
      <c r="A22" s="481"/>
      <c r="B22" s="481"/>
      <c r="C22" s="481"/>
      <c r="E22" s="482"/>
      <c r="F22" s="482"/>
      <c r="G22" s="482"/>
      <c r="H22" s="482"/>
      <c r="I22" s="482"/>
      <c r="J22" s="482"/>
      <c r="K22" s="482"/>
      <c r="L22" s="482"/>
      <c r="M22" s="482"/>
      <c r="N22" s="482"/>
      <c r="O22" s="482"/>
      <c r="P22" s="482"/>
      <c r="Q22" s="482"/>
      <c r="R22" s="482"/>
      <c r="S22" s="482"/>
      <c r="T22" s="482"/>
      <c r="U22" s="482"/>
      <c r="V22" s="482"/>
      <c r="W22" s="482"/>
      <c r="Y22" s="483"/>
      <c r="Z22" s="483"/>
      <c r="AA22" s="483"/>
      <c r="AB22" s="483"/>
      <c r="AC22" s="483"/>
      <c r="AD22" s="483"/>
      <c r="AE22" s="483"/>
      <c r="AF22" s="483"/>
    </row>
    <row r="23" spans="1:64" ht="15.75" thickBot="1">
      <c r="A23" s="243" t="s">
        <v>3</v>
      </c>
      <c r="B23" s="244" t="s">
        <v>4</v>
      </c>
      <c r="C23" s="256" t="s">
        <v>5</v>
      </c>
    </row>
    <row r="24" spans="1:64" ht="226.15" customHeight="1" thickBot="1">
      <c r="A24" s="488" t="s">
        <v>6</v>
      </c>
      <c r="B24" s="488"/>
      <c r="C24" s="488"/>
      <c r="D24" s="259"/>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row>
    <row r="25" spans="1:64" ht="60">
      <c r="A25" s="447" t="s">
        <v>7</v>
      </c>
      <c r="B25" s="247" t="s">
        <v>8</v>
      </c>
      <c r="C25" s="265"/>
    </row>
    <row r="26" spans="1:64">
      <c r="A26" s="447"/>
      <c r="B26" s="405" t="s">
        <v>9</v>
      </c>
      <c r="C26" s="406"/>
    </row>
    <row r="27" spans="1:64" ht="75">
      <c r="A27" s="447"/>
      <c r="B27" s="405" t="s">
        <v>10</v>
      </c>
      <c r="C27" s="407" t="s">
        <v>11</v>
      </c>
      <c r="E27" s="257"/>
    </row>
    <row r="28" spans="1:64">
      <c r="A28" s="447"/>
      <c r="B28" s="405" t="s">
        <v>12</v>
      </c>
      <c r="C28" s="406"/>
    </row>
    <row r="29" spans="1:64">
      <c r="A29" s="447"/>
      <c r="B29" s="405" t="s">
        <v>13</v>
      </c>
      <c r="C29" s="406"/>
      <c r="Q29" s="245" t="s">
        <v>14</v>
      </c>
    </row>
    <row r="30" spans="1:64">
      <c r="A30" s="447"/>
      <c r="B30" s="405" t="s">
        <v>15</v>
      </c>
      <c r="C30" s="406"/>
      <c r="D30" s="260"/>
    </row>
    <row r="31" spans="1:64">
      <c r="A31" s="447"/>
      <c r="B31" s="408" t="s">
        <v>16</v>
      </c>
      <c r="C31" s="409"/>
      <c r="D31" s="260"/>
    </row>
    <row r="32" spans="1:64" ht="45">
      <c r="A32" s="248"/>
      <c r="B32" s="249" t="s">
        <v>17</v>
      </c>
      <c r="C32" s="255" t="s">
        <v>18</v>
      </c>
      <c r="D32" s="260"/>
    </row>
    <row r="33" spans="1:4" ht="15.75" thickBot="1">
      <c r="A33" s="447"/>
      <c r="B33" s="250" t="s">
        <v>19</v>
      </c>
      <c r="C33" s="266"/>
    </row>
    <row r="34" spans="1:4" ht="13.9" customHeight="1" thickBot="1">
      <c r="A34" s="489" t="s">
        <v>20</v>
      </c>
      <c r="B34" s="489"/>
      <c r="C34" s="489"/>
      <c r="D34" s="490"/>
    </row>
    <row r="35" spans="1:4" ht="15.75" thickBot="1">
      <c r="A35" s="489"/>
      <c r="B35" s="489"/>
      <c r="C35" s="489"/>
      <c r="D35" s="490"/>
    </row>
    <row r="36" spans="1:4" ht="24" customHeight="1" thickBot="1">
      <c r="A36" s="489"/>
      <c r="B36" s="489"/>
      <c r="C36" s="489"/>
      <c r="D36" s="490"/>
    </row>
    <row r="37" spans="1:4" ht="18" customHeight="1">
      <c r="A37" s="491" t="s">
        <v>21</v>
      </c>
      <c r="B37" s="251" t="s">
        <v>22</v>
      </c>
      <c r="C37" s="264" t="s">
        <v>23</v>
      </c>
      <c r="D37" s="492"/>
    </row>
    <row r="38" spans="1:4" ht="18" customHeight="1">
      <c r="A38" s="491"/>
      <c r="B38" s="410" t="s">
        <v>24</v>
      </c>
      <c r="C38" s="411" t="s">
        <v>25</v>
      </c>
      <c r="D38" s="492"/>
    </row>
    <row r="39" spans="1:4" ht="18" customHeight="1">
      <c r="A39" s="491"/>
      <c r="B39" s="412" t="s">
        <v>26</v>
      </c>
      <c r="C39" s="411" t="s">
        <v>27</v>
      </c>
      <c r="D39" s="492"/>
    </row>
    <row r="40" spans="1:4" ht="30.75" customHeight="1">
      <c r="A40" s="491"/>
      <c r="B40" s="412" t="s">
        <v>28</v>
      </c>
      <c r="C40" s="411" t="s">
        <v>29</v>
      </c>
      <c r="D40" s="492"/>
    </row>
    <row r="41" spans="1:4" ht="18" customHeight="1" thickBot="1">
      <c r="A41" s="491"/>
      <c r="B41" s="413" t="s">
        <v>30</v>
      </c>
      <c r="C41" s="414" t="s">
        <v>31</v>
      </c>
      <c r="D41" s="492"/>
    </row>
    <row r="42" spans="1:4" ht="106.5" customHeight="1" thickBot="1">
      <c r="A42" s="486" t="s">
        <v>32</v>
      </c>
      <c r="B42" s="486"/>
      <c r="C42" s="486"/>
    </row>
    <row r="43" spans="1:4" ht="13.9" customHeight="1">
      <c r="A43" s="493" t="s">
        <v>33</v>
      </c>
      <c r="B43" s="247" t="s">
        <v>8</v>
      </c>
      <c r="C43" s="265"/>
      <c r="D43" s="261"/>
    </row>
    <row r="44" spans="1:4">
      <c r="A44" s="493"/>
      <c r="B44" s="405" t="s">
        <v>9</v>
      </c>
      <c r="C44" s="406"/>
      <c r="D44" s="261"/>
    </row>
    <row r="45" spans="1:4" ht="84.6" customHeight="1">
      <c r="A45" s="493"/>
      <c r="B45" s="405" t="s">
        <v>10</v>
      </c>
      <c r="C45" s="415" t="s">
        <v>11</v>
      </c>
      <c r="D45" s="261"/>
    </row>
    <row r="46" spans="1:4">
      <c r="A46" s="493"/>
      <c r="B46" s="405" t="s">
        <v>12</v>
      </c>
      <c r="C46" s="406"/>
      <c r="D46" s="261"/>
    </row>
    <row r="47" spans="1:4">
      <c r="A47" s="493"/>
      <c r="B47" s="405" t="s">
        <v>13</v>
      </c>
      <c r="C47" s="406"/>
      <c r="D47" s="261"/>
    </row>
    <row r="48" spans="1:4">
      <c r="A48" s="493"/>
      <c r="B48" s="405" t="s">
        <v>15</v>
      </c>
      <c r="C48" s="406"/>
      <c r="D48" s="261"/>
    </row>
    <row r="49" spans="1:4">
      <c r="A49" s="493"/>
      <c r="B49" s="405" t="s">
        <v>16</v>
      </c>
      <c r="C49" s="406"/>
      <c r="D49" s="261"/>
    </row>
    <row r="50" spans="1:4">
      <c r="A50" s="493"/>
      <c r="B50" s="405" t="s">
        <v>34</v>
      </c>
      <c r="C50" s="406"/>
      <c r="D50" s="261"/>
    </row>
    <row r="51" spans="1:4">
      <c r="A51" s="493"/>
      <c r="B51" s="405" t="s">
        <v>19</v>
      </c>
      <c r="C51" s="406"/>
      <c r="D51" s="261"/>
    </row>
    <row r="52" spans="1:4" ht="13.9" customHeight="1">
      <c r="A52" s="493"/>
      <c r="B52" s="416" t="s">
        <v>35</v>
      </c>
      <c r="C52" s="469" t="s">
        <v>36</v>
      </c>
    </row>
    <row r="53" spans="1:4">
      <c r="A53" s="493"/>
      <c r="B53" s="416" t="s">
        <v>37</v>
      </c>
      <c r="C53" s="469"/>
    </row>
    <row r="54" spans="1:4">
      <c r="A54" s="493"/>
      <c r="B54" s="416" t="s">
        <v>38</v>
      </c>
      <c r="C54" s="469"/>
    </row>
    <row r="55" spans="1:4">
      <c r="A55" s="493"/>
      <c r="B55" s="416" t="s">
        <v>39</v>
      </c>
      <c r="C55" s="469"/>
    </row>
    <row r="56" spans="1:4">
      <c r="A56" s="493"/>
      <c r="B56" s="416" t="s">
        <v>40</v>
      </c>
      <c r="C56" s="469"/>
    </row>
    <row r="57" spans="1:4" ht="15.75" thickBot="1">
      <c r="A57" s="493"/>
      <c r="B57" s="417" t="s">
        <v>41</v>
      </c>
      <c r="C57" s="470"/>
    </row>
    <row r="58" spans="1:4" ht="13.9" customHeight="1" thickBot="1">
      <c r="A58" s="486" t="s">
        <v>42</v>
      </c>
      <c r="B58" s="486"/>
      <c r="C58" s="486"/>
    </row>
    <row r="59" spans="1:4" ht="43.5" customHeight="1" thickBot="1">
      <c r="A59" s="486"/>
      <c r="B59" s="486"/>
      <c r="C59" s="486"/>
    </row>
    <row r="60" spans="1:4" ht="28.9" customHeight="1">
      <c r="A60" s="487" t="s">
        <v>43</v>
      </c>
      <c r="B60" s="251" t="s">
        <v>44</v>
      </c>
      <c r="C60" s="264" t="s">
        <v>45</v>
      </c>
      <c r="D60" s="262"/>
    </row>
    <row r="61" spans="1:4">
      <c r="A61" s="487"/>
      <c r="B61" s="410" t="s">
        <v>24</v>
      </c>
      <c r="C61" s="411" t="s">
        <v>46</v>
      </c>
      <c r="D61" s="262"/>
    </row>
    <row r="62" spans="1:4">
      <c r="A62" s="487"/>
      <c r="B62" s="412" t="s">
        <v>26</v>
      </c>
      <c r="C62" s="411" t="s">
        <v>47</v>
      </c>
      <c r="D62" s="262"/>
    </row>
    <row r="63" spans="1:4" ht="30">
      <c r="A63" s="487"/>
      <c r="B63" s="412" t="s">
        <v>28</v>
      </c>
      <c r="C63" s="411" t="s">
        <v>48</v>
      </c>
      <c r="D63" s="262"/>
    </row>
    <row r="64" spans="1:4" ht="15.75" thickBot="1">
      <c r="A64" s="487"/>
      <c r="B64" s="413" t="s">
        <v>30</v>
      </c>
      <c r="C64" s="414" t="s">
        <v>49</v>
      </c>
      <c r="D64" s="262"/>
    </row>
    <row r="65" spans="1:4" ht="44.65" customHeight="1" thickBot="1">
      <c r="A65" s="486" t="s">
        <v>50</v>
      </c>
      <c r="B65" s="486"/>
      <c r="C65" s="486"/>
    </row>
    <row r="66" spans="1:4" ht="13.9" customHeight="1">
      <c r="A66" s="476" t="s">
        <v>51</v>
      </c>
      <c r="B66" s="247" t="s">
        <v>52</v>
      </c>
      <c r="C66" s="263"/>
    </row>
    <row r="67" spans="1:4">
      <c r="A67" s="476"/>
      <c r="B67" s="405" t="s">
        <v>53</v>
      </c>
      <c r="C67" s="418"/>
    </row>
    <row r="68" spans="1:4">
      <c r="A68" s="476"/>
      <c r="B68" s="405" t="s">
        <v>54</v>
      </c>
      <c r="C68" s="418"/>
    </row>
    <row r="69" spans="1:4" ht="15.75" thickBot="1">
      <c r="A69" s="476"/>
      <c r="B69" s="408" t="s">
        <v>55</v>
      </c>
      <c r="C69" s="419"/>
    </row>
    <row r="70" spans="1:4" ht="35.1" customHeight="1">
      <c r="A70" s="477" t="s">
        <v>56</v>
      </c>
      <c r="B70" s="477"/>
      <c r="C70" s="477"/>
    </row>
    <row r="71" spans="1:4" ht="14.85" customHeight="1">
      <c r="A71" s="473" t="s">
        <v>57</v>
      </c>
      <c r="B71" s="252" t="s">
        <v>58</v>
      </c>
      <c r="C71" s="478" t="s">
        <v>23</v>
      </c>
      <c r="D71" s="484"/>
    </row>
    <row r="72" spans="1:4">
      <c r="A72" s="474"/>
      <c r="B72" s="252" t="s">
        <v>59</v>
      </c>
      <c r="C72" s="478"/>
      <c r="D72" s="485"/>
    </row>
    <row r="73" spans="1:4" ht="13.9" customHeight="1">
      <c r="A73" s="474"/>
      <c r="B73" s="254" t="s">
        <v>60</v>
      </c>
      <c r="C73" s="479" t="s">
        <v>25</v>
      </c>
      <c r="D73" s="485"/>
    </row>
    <row r="74" spans="1:4">
      <c r="A74" s="474"/>
      <c r="B74" s="254" t="s">
        <v>61</v>
      </c>
      <c r="C74" s="479"/>
      <c r="D74" s="485"/>
    </row>
    <row r="75" spans="1:4" ht="13.9" customHeight="1">
      <c r="A75" s="474"/>
      <c r="B75" s="252" t="s">
        <v>62</v>
      </c>
      <c r="C75" s="478" t="s">
        <v>27</v>
      </c>
      <c r="D75" s="259"/>
    </row>
    <row r="76" spans="1:4">
      <c r="A76" s="474"/>
      <c r="B76" s="253" t="s">
        <v>63</v>
      </c>
      <c r="C76" s="478"/>
      <c r="D76" s="259"/>
    </row>
    <row r="77" spans="1:4">
      <c r="A77" s="474"/>
      <c r="B77" s="254" t="s">
        <v>64</v>
      </c>
      <c r="C77" s="472" t="s">
        <v>65</v>
      </c>
      <c r="D77" s="259"/>
    </row>
    <row r="78" spans="1:4">
      <c r="A78" s="474"/>
      <c r="B78" s="254" t="s">
        <v>66</v>
      </c>
      <c r="C78" s="472"/>
    </row>
    <row r="79" spans="1:4">
      <c r="A79" s="474"/>
      <c r="B79" s="252" t="s">
        <v>67</v>
      </c>
      <c r="C79" s="471" t="s">
        <v>31</v>
      </c>
    </row>
    <row r="80" spans="1:4">
      <c r="A80" s="474"/>
      <c r="B80" s="252" t="s">
        <v>68</v>
      </c>
      <c r="C80" s="471"/>
    </row>
    <row r="81" spans="1:5">
      <c r="A81" s="474"/>
      <c r="B81" s="252" t="s">
        <v>69</v>
      </c>
      <c r="C81" s="471"/>
      <c r="D81" s="259"/>
      <c r="E81" s="246"/>
    </row>
    <row r="82" spans="1:5" ht="13.9" customHeight="1">
      <c r="A82" s="474"/>
      <c r="B82" s="254" t="s">
        <v>70</v>
      </c>
      <c r="C82" s="472" t="s">
        <v>71</v>
      </c>
      <c r="D82" s="259"/>
    </row>
    <row r="83" spans="1:5">
      <c r="A83" s="475"/>
      <c r="B83" s="254" t="s">
        <v>72</v>
      </c>
      <c r="C83" s="472"/>
      <c r="D83" s="259"/>
    </row>
    <row r="84" spans="1:5">
      <c r="D84" s="259"/>
    </row>
    <row r="89" spans="1:5">
      <c r="D89" s="259"/>
      <c r="E89" s="246"/>
    </row>
    <row r="90" spans="1:5">
      <c r="D90" s="259"/>
      <c r="E90" s="246"/>
    </row>
    <row r="91" spans="1:5">
      <c r="D91" s="259"/>
      <c r="E91" s="246"/>
    </row>
  </sheetData>
  <sheetProtection selectLockedCells="1" selectUnlockedCells="1"/>
  <mergeCells count="25">
    <mergeCell ref="A60:A64"/>
    <mergeCell ref="A24:C24"/>
    <mergeCell ref="A34:C36"/>
    <mergeCell ref="A65:C65"/>
    <mergeCell ref="D34:D36"/>
    <mergeCell ref="A37:A41"/>
    <mergeCell ref="D37:D41"/>
    <mergeCell ref="A42:C42"/>
    <mergeCell ref="A43:A57"/>
    <mergeCell ref="A1:AF8"/>
    <mergeCell ref="C52:C57"/>
    <mergeCell ref="C79:C81"/>
    <mergeCell ref="C82:C83"/>
    <mergeCell ref="A71:A83"/>
    <mergeCell ref="A66:A69"/>
    <mergeCell ref="A70:C70"/>
    <mergeCell ref="C71:C72"/>
    <mergeCell ref="C73:C74"/>
    <mergeCell ref="A19:C22"/>
    <mergeCell ref="E19:W22"/>
    <mergeCell ref="Y19:AF22"/>
    <mergeCell ref="C75:C76"/>
    <mergeCell ref="C77:C78"/>
    <mergeCell ref="D71:D74"/>
    <mergeCell ref="A58:C59"/>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E34"/>
  <sheetViews>
    <sheetView zoomScale="90" zoomScaleNormal="90" zoomScaleSheetLayoutView="50" workbookViewId="0">
      <selection activeCell="G1" sqref="G1"/>
    </sheetView>
  </sheetViews>
  <sheetFormatPr defaultColWidth="8.7109375" defaultRowHeight="12.75"/>
  <cols>
    <col min="1" max="1" width="8.7109375" style="20"/>
    <col min="2" max="2" width="10.28515625" style="20" customWidth="1"/>
    <col min="3" max="3" width="12.7109375" style="20" customWidth="1"/>
    <col min="4" max="22" width="15.5703125" style="20" customWidth="1"/>
    <col min="23" max="23" width="6" style="20" customWidth="1"/>
    <col min="24" max="24" width="15.28515625" style="20" customWidth="1"/>
    <col min="25" max="37" width="11.28515625" style="20" hidden="1" customWidth="1"/>
    <col min="38" max="39" width="12.5703125" style="20" hidden="1" customWidth="1"/>
    <col min="40" max="84" width="11.28515625" style="20" hidden="1" customWidth="1"/>
    <col min="85" max="85" width="6" style="20" customWidth="1"/>
    <col min="86" max="86" width="19.42578125" style="20" customWidth="1"/>
    <col min="87" max="87" width="14.5703125" style="20" hidden="1" customWidth="1"/>
    <col min="88" max="88" width="6" style="20" customWidth="1"/>
    <col min="89" max="89" width="7.42578125" style="20" customWidth="1"/>
    <col min="90" max="102" width="15.28515625" style="20" customWidth="1"/>
    <col min="103" max="109" width="14.5703125" style="20" customWidth="1"/>
    <col min="110" max="16384" width="8.7109375" style="20"/>
  </cols>
  <sheetData>
    <row r="1" spans="1:109" ht="78.599999999999994" customHeight="1">
      <c r="A1" s="326" t="s">
        <v>186</v>
      </c>
      <c r="B1" s="502" t="s">
        <v>171</v>
      </c>
      <c r="C1" s="502"/>
      <c r="D1" s="502"/>
      <c r="E1" s="507" t="s">
        <v>187</v>
      </c>
      <c r="F1" s="507"/>
      <c r="H1" s="508" t="s">
        <v>313</v>
      </c>
      <c r="I1" s="508"/>
      <c r="X1" s="448" t="s">
        <v>184</v>
      </c>
      <c r="CH1" s="505" t="s">
        <v>188</v>
      </c>
      <c r="CI1" s="505"/>
      <c r="CK1" s="502" t="s">
        <v>174</v>
      </c>
      <c r="CL1" s="502"/>
      <c r="CM1" s="502"/>
    </row>
    <row r="2" spans="1:109">
      <c r="B2" s="126"/>
      <c r="C2" s="129" t="s">
        <v>189</v>
      </c>
      <c r="D2" s="129"/>
      <c r="E2" s="129"/>
      <c r="F2" s="129"/>
      <c r="G2" s="129"/>
      <c r="H2" s="129"/>
      <c r="I2" s="129"/>
      <c r="J2" s="129"/>
      <c r="K2" s="129"/>
      <c r="L2" s="129"/>
      <c r="M2" s="129"/>
      <c r="N2" s="129"/>
      <c r="O2" s="129"/>
      <c r="P2" s="129"/>
      <c r="Q2" s="129"/>
      <c r="R2" s="129"/>
      <c r="S2" s="129"/>
      <c r="T2" s="129"/>
      <c r="U2" s="129"/>
      <c r="V2" s="129"/>
    </row>
    <row r="3" spans="1:109" ht="38.25">
      <c r="B3" s="130" t="s">
        <v>86</v>
      </c>
      <c r="C3" s="134" t="str">
        <f>'Health Regions Population'!C4</f>
        <v>Region 1</v>
      </c>
      <c r="D3" s="134" t="str">
        <f>'Health Regions Population'!E4</f>
        <v>Region 2</v>
      </c>
      <c r="E3" s="134" t="str">
        <f>'Health Regions Population'!G4</f>
        <v>Region 3</v>
      </c>
      <c r="F3" s="134" t="str">
        <f>'Health Regions Population'!I4</f>
        <v>Region 4</v>
      </c>
      <c r="G3" s="134" t="str">
        <f>'Health Regions Population'!K4</f>
        <v>Region 5</v>
      </c>
      <c r="H3" s="134" t="str">
        <f>'Health Regions Population'!M4</f>
        <v>Region 6</v>
      </c>
      <c r="I3" s="134" t="str">
        <f>'Health Regions Population'!O4</f>
        <v>Region 7</v>
      </c>
      <c r="J3" s="134" t="str">
        <f>'Health Regions Population'!Q4</f>
        <v>Region 8</v>
      </c>
      <c r="K3" s="134" t="str">
        <f>'Health Regions Population'!S4</f>
        <v>Region 9</v>
      </c>
      <c r="L3" s="134" t="str">
        <f>'Health Regions Population'!U4</f>
        <v>Region 10</v>
      </c>
      <c r="M3" s="134" t="str">
        <f>'Health Regions Population'!W4</f>
        <v>Region 11</v>
      </c>
      <c r="N3" s="134" t="str">
        <f>'Health Regions Population'!Y4</f>
        <v>Region 12</v>
      </c>
      <c r="O3" s="134" t="str">
        <f>'Health Regions Population'!AA4</f>
        <v>Region 13</v>
      </c>
      <c r="P3" s="134" t="str">
        <f>'Health Regions Population'!AC4</f>
        <v>Region 14</v>
      </c>
      <c r="Q3" s="134" t="str">
        <f>'Health Regions Population'!AE4</f>
        <v>Region 15</v>
      </c>
      <c r="R3" s="134" t="str">
        <f>'Health Regions Population'!AG4</f>
        <v>Region 16</v>
      </c>
      <c r="S3" s="134" t="str">
        <f>'Health Regions Population'!AI4</f>
        <v>Region 17</v>
      </c>
      <c r="T3" s="134" t="str">
        <f>'Health Regions Population'!AK4</f>
        <v>Region 18</v>
      </c>
      <c r="U3" s="134" t="str">
        <f>'Health Regions Population'!AM4</f>
        <v>Region 19</v>
      </c>
      <c r="V3" s="134" t="str">
        <f>'Health Regions Population'!AO4</f>
        <v>Region 20</v>
      </c>
      <c r="W3" s="135"/>
      <c r="X3" s="136" t="s">
        <v>155</v>
      </c>
      <c r="Y3" s="136" t="s">
        <v>156</v>
      </c>
      <c r="Z3" s="136" t="s">
        <v>157</v>
      </c>
      <c r="AA3" s="136" t="s">
        <v>156</v>
      </c>
      <c r="AB3" s="136" t="s">
        <v>158</v>
      </c>
      <c r="AC3" s="136" t="s">
        <v>156</v>
      </c>
      <c r="AD3" s="136" t="str">
        <f>Populations!I8</f>
        <v>White-Not Hispanic</v>
      </c>
      <c r="AE3" s="136" t="s">
        <v>156</v>
      </c>
      <c r="AF3" s="136" t="str">
        <f>Populations!K8</f>
        <v>Hispanic</v>
      </c>
      <c r="AG3" s="136" t="s">
        <v>156</v>
      </c>
      <c r="AH3" s="136" t="str">
        <f>Populations!M8</f>
        <v>Black-Not Hispanic</v>
      </c>
      <c r="AI3" s="136" t="s">
        <v>156</v>
      </c>
      <c r="AJ3" s="136" t="str">
        <f>Populations!O8</f>
        <v>Asian</v>
      </c>
      <c r="AK3" s="136" t="s">
        <v>156</v>
      </c>
      <c r="AL3" s="136" t="str">
        <f>Populations!Q8</f>
        <v>American Indian/Alaska Native</v>
      </c>
      <c r="AM3" s="136" t="s">
        <v>156</v>
      </c>
      <c r="AN3" s="136" t="str">
        <f>Populations!S8</f>
        <v>Other</v>
      </c>
      <c r="AO3" s="136" t="s">
        <v>156</v>
      </c>
      <c r="AP3" s="136" t="str">
        <f>Populations!U8</f>
        <v>Other</v>
      </c>
      <c r="AQ3" s="136" t="s">
        <v>156</v>
      </c>
      <c r="AR3" s="135"/>
      <c r="AS3" s="136" t="str">
        <f>'Health Regions Population'!C4</f>
        <v>Region 1</v>
      </c>
      <c r="AT3" s="136" t="s">
        <v>156</v>
      </c>
      <c r="AU3" s="136" t="str">
        <f>'Health Regions Population'!E4</f>
        <v>Region 2</v>
      </c>
      <c r="AV3" s="136" t="s">
        <v>156</v>
      </c>
      <c r="AW3" s="136" t="str">
        <f>'Health Regions Population'!G4</f>
        <v>Region 3</v>
      </c>
      <c r="AX3" s="136" t="s">
        <v>156</v>
      </c>
      <c r="AY3" s="136" t="str">
        <f>'Health Regions Population'!I4</f>
        <v>Region 4</v>
      </c>
      <c r="AZ3" s="136" t="s">
        <v>156</v>
      </c>
      <c r="BA3" s="136" t="str">
        <f>'Health Regions Population'!K4</f>
        <v>Region 5</v>
      </c>
      <c r="BB3" s="136" t="s">
        <v>156</v>
      </c>
      <c r="BC3" s="136" t="str">
        <f>'Health Regions Population'!M4</f>
        <v>Region 6</v>
      </c>
      <c r="BD3" s="136" t="s">
        <v>156</v>
      </c>
      <c r="BE3" s="136" t="str">
        <f>'Health Regions Population'!O4</f>
        <v>Region 7</v>
      </c>
      <c r="BF3" s="136" t="s">
        <v>156</v>
      </c>
      <c r="BG3" s="136" t="str">
        <f>'Health Regions Population'!Q4</f>
        <v>Region 8</v>
      </c>
      <c r="BH3" s="136" t="s">
        <v>156</v>
      </c>
      <c r="BI3" s="136" t="str">
        <f>'Health Regions Population'!S4</f>
        <v>Region 9</v>
      </c>
      <c r="BJ3" s="136" t="s">
        <v>156</v>
      </c>
      <c r="BK3" s="136" t="str">
        <f>'Health Regions Population'!U4</f>
        <v>Region 10</v>
      </c>
      <c r="BL3" s="136" t="s">
        <v>156</v>
      </c>
      <c r="BM3" s="136" t="str">
        <f>'Health Regions Population'!W4</f>
        <v>Region 11</v>
      </c>
      <c r="BN3" s="136" t="s">
        <v>156</v>
      </c>
      <c r="BO3" s="136" t="str">
        <f>'Health Regions Population'!Y4</f>
        <v>Region 12</v>
      </c>
      <c r="BP3" s="136" t="s">
        <v>156</v>
      </c>
      <c r="BQ3" s="136" t="str">
        <f>'Health Regions Population'!AA4</f>
        <v>Region 13</v>
      </c>
      <c r="BR3" s="136" t="s">
        <v>156</v>
      </c>
      <c r="BS3" s="136" t="str">
        <f>'Health Regions Population'!AC4</f>
        <v>Region 14</v>
      </c>
      <c r="BT3" s="136" t="s">
        <v>156</v>
      </c>
      <c r="BU3" s="136" t="str">
        <f>'Health Regions Population'!AE4</f>
        <v>Region 15</v>
      </c>
      <c r="BV3" s="136" t="s">
        <v>156</v>
      </c>
      <c r="BW3" s="136" t="str">
        <f>'Health Regions Population'!AG4</f>
        <v>Region 16</v>
      </c>
      <c r="BX3" s="136" t="s">
        <v>156</v>
      </c>
      <c r="BY3" s="136" t="str">
        <f>'Health Regions Population'!AI4</f>
        <v>Region 17</v>
      </c>
      <c r="BZ3" s="136" t="s">
        <v>156</v>
      </c>
      <c r="CA3" s="136" t="str">
        <f>'Health Regions Population'!AK4</f>
        <v>Region 18</v>
      </c>
      <c r="CB3" s="136" t="s">
        <v>156</v>
      </c>
      <c r="CC3" s="136" t="str">
        <f>'Health Regions Population'!AM4</f>
        <v>Region 19</v>
      </c>
      <c r="CD3" s="136" t="s">
        <v>156</v>
      </c>
      <c r="CE3" s="136" t="str">
        <f>'Health Regions Population'!AO4</f>
        <v>Region 20</v>
      </c>
      <c r="CF3" s="136" t="s">
        <v>156</v>
      </c>
      <c r="CG3" s="135"/>
      <c r="CH3" s="136" t="s">
        <v>190</v>
      </c>
      <c r="CI3" s="137" t="s">
        <v>179</v>
      </c>
      <c r="CK3" s="136" t="s">
        <v>86</v>
      </c>
      <c r="CL3" s="317" t="str">
        <f>'Health Regions Population'!C4</f>
        <v>Region 1</v>
      </c>
      <c r="CM3" s="317" t="str">
        <f>'Health Regions Population'!E4</f>
        <v>Region 2</v>
      </c>
      <c r="CN3" s="317" t="str">
        <f>'Health Regions Population'!G4</f>
        <v>Region 3</v>
      </c>
      <c r="CO3" s="317" t="str">
        <f>'Health Regions Population'!I4</f>
        <v>Region 4</v>
      </c>
      <c r="CP3" s="317" t="str">
        <f>'Health Regions Population'!K4</f>
        <v>Region 5</v>
      </c>
      <c r="CQ3" s="317" t="str">
        <f>'Health Regions Population'!M4</f>
        <v>Region 6</v>
      </c>
      <c r="CR3" s="317" t="str">
        <f>'Health Regions Population'!O4</f>
        <v>Region 7</v>
      </c>
      <c r="CS3" s="317" t="str">
        <f>'Health Regions Population'!Q4</f>
        <v>Region 8</v>
      </c>
      <c r="CT3" s="317" t="str">
        <f>'Health Regions Population'!S4</f>
        <v>Region 9</v>
      </c>
      <c r="CU3" s="317" t="str">
        <f>'Health Regions Population'!U4</f>
        <v>Region 10</v>
      </c>
      <c r="CV3" s="317" t="str">
        <f>'Health Regions Population'!W4</f>
        <v>Region 11</v>
      </c>
      <c r="CW3" s="317" t="str">
        <f>'Health Regions Population'!Y4</f>
        <v>Region 12</v>
      </c>
      <c r="CX3" s="317" t="str">
        <f>'Health Regions Population'!AA4</f>
        <v>Region 13</v>
      </c>
      <c r="CY3" s="317" t="str">
        <f>'Health Regions Population'!AC4</f>
        <v>Region 14</v>
      </c>
      <c r="CZ3" s="317" t="str">
        <f>'Health Regions Population'!AE4</f>
        <v>Region 15</v>
      </c>
      <c r="DA3" s="317" t="str">
        <f>'Health Regions Population'!AG4</f>
        <v>Region 16</v>
      </c>
      <c r="DB3" s="317" t="str">
        <f>'Health Regions Population'!AI4</f>
        <v>Region 17</v>
      </c>
      <c r="DC3" s="317" t="str">
        <f>'Health Regions Population'!AK4</f>
        <v>Region 18</v>
      </c>
      <c r="DD3" s="317" t="str">
        <f>'Health Regions Population'!AM4</f>
        <v>Region 19</v>
      </c>
      <c r="DE3" s="317" t="str">
        <f>'Health Regions Population'!AO4</f>
        <v>Region 20</v>
      </c>
    </row>
    <row r="4" spans="1:109">
      <c r="B4" s="140" t="str">
        <f>Populations!B9</f>
        <v>&lt;1</v>
      </c>
      <c r="C4" s="147"/>
      <c r="D4" s="147"/>
      <c r="E4" s="147"/>
      <c r="F4" s="147"/>
      <c r="G4" s="147"/>
      <c r="H4" s="147"/>
      <c r="I4" s="147"/>
      <c r="J4" s="147"/>
      <c r="K4" s="147"/>
      <c r="L4" s="147"/>
      <c r="M4" s="147"/>
      <c r="N4" s="147"/>
      <c r="O4" s="147"/>
      <c r="P4" s="148"/>
      <c r="Q4" s="148"/>
      <c r="R4" s="148"/>
      <c r="S4" s="148"/>
      <c r="T4" s="148"/>
      <c r="U4" s="148"/>
      <c r="V4" s="148"/>
      <c r="W4" s="149"/>
      <c r="X4" s="150">
        <f>Populations!C9</f>
        <v>0</v>
      </c>
      <c r="Y4" s="150">
        <f>IF(X4=0,0,(#REF!/$X$4)*100000)</f>
        <v>0</v>
      </c>
      <c r="Z4" s="150">
        <f>Populations!E9</f>
        <v>0</v>
      </c>
      <c r="AA4" s="150">
        <f>IF(Z4=0,0,(#REF!/$Z$4)*100000)</f>
        <v>0</v>
      </c>
      <c r="AB4" s="150">
        <f>Populations!G9</f>
        <v>0</v>
      </c>
      <c r="AC4" s="150">
        <f>IF(AB4=0,0,(#REF!/$AB$4)*100000)</f>
        <v>0</v>
      </c>
      <c r="AD4" s="150">
        <f>Populations!I9</f>
        <v>0</v>
      </c>
      <c r="AE4" s="150">
        <f>IF(AD4=0,0,(#REF!/$AD$4)*100000)</f>
        <v>0</v>
      </c>
      <c r="AF4" s="150">
        <f>Populations!K9</f>
        <v>0</v>
      </c>
      <c r="AG4" s="150">
        <f>IF(AF4=0,0,(#REF!/$AF$4)*100000)</f>
        <v>0</v>
      </c>
      <c r="AH4" s="150">
        <f>Populations!M9</f>
        <v>0</v>
      </c>
      <c r="AI4" s="150">
        <f>IF(AH4=0,0,(#REF!/$AH$4)*100000)</f>
        <v>0</v>
      </c>
      <c r="AJ4" s="150">
        <f>Populations!O9</f>
        <v>0</v>
      </c>
      <c r="AK4" s="150">
        <f>IF(AJ4=0,0,(#REF!/$AJ$4)*100000)</f>
        <v>0</v>
      </c>
      <c r="AL4" s="150">
        <f>Populations!Q9</f>
        <v>0</v>
      </c>
      <c r="AM4" s="150">
        <f>IF(AL4=0,0,(#REF!/$AL$4)*100000)</f>
        <v>0</v>
      </c>
      <c r="AN4" s="150">
        <f>Populations!S9</f>
        <v>0</v>
      </c>
      <c r="AO4" s="150">
        <f>IF(AN4=0,0,(#REF!/$AN$4)*100000)</f>
        <v>0</v>
      </c>
      <c r="AP4" s="150">
        <f>Populations!U9</f>
        <v>0</v>
      </c>
      <c r="AQ4" s="150">
        <f>IF(AP4=0,0,(#REF!/$AP$4)*100000)</f>
        <v>0</v>
      </c>
      <c r="AR4" s="151"/>
      <c r="AS4" s="150">
        <f>'Health Regions Population'!C5</f>
        <v>0</v>
      </c>
      <c r="AT4" s="150">
        <f>IF(AS4=0,0,($C$4/$AS$4)*100000)</f>
        <v>0</v>
      </c>
      <c r="AU4" s="150">
        <f>'Health Regions Population'!E5</f>
        <v>0</v>
      </c>
      <c r="AV4" s="150">
        <f>IF(AU4=0,0,($D$4/$AU$4)*100000)</f>
        <v>0</v>
      </c>
      <c r="AW4" s="150">
        <f>'Health Regions Population'!G5</f>
        <v>0</v>
      </c>
      <c r="AX4" s="150">
        <f>IF(AW4=0,0,($E$4/$AW$4)*100000)</f>
        <v>0</v>
      </c>
      <c r="AY4" s="150">
        <f>'Health Regions Population'!I5</f>
        <v>0</v>
      </c>
      <c r="AZ4" s="150">
        <f>IF(AY4=0,0,($F$4/$AY$4)*100000)</f>
        <v>0</v>
      </c>
      <c r="BA4" s="150">
        <f>'Health Regions Population'!K5</f>
        <v>0</v>
      </c>
      <c r="BB4" s="150">
        <f>IF(BA4=0,0,($G$4/$BA$4)*100000)</f>
        <v>0</v>
      </c>
      <c r="BC4" s="150">
        <f>'Health Regions Population'!M5</f>
        <v>0</v>
      </c>
      <c r="BD4" s="150">
        <f>IF(BC4=0,0,($H$4/$BC$4)*100000)</f>
        <v>0</v>
      </c>
      <c r="BE4" s="150">
        <f>'Health Regions Population'!O5</f>
        <v>0</v>
      </c>
      <c r="BF4" s="150">
        <f>IF(BE4=0,0,($I$4/$BE$4)*100000)</f>
        <v>0</v>
      </c>
      <c r="BG4" s="150">
        <f>'Health Regions Population'!Q5</f>
        <v>0</v>
      </c>
      <c r="BH4" s="150">
        <f>IF(BG4=0,0,($J$4/$BG$4)*100000)</f>
        <v>0</v>
      </c>
      <c r="BI4" s="150">
        <f>'Health Regions Population'!S5</f>
        <v>0</v>
      </c>
      <c r="BJ4" s="150">
        <f>IF(BI4=0,0,($K$4/$BI$4)*100000)</f>
        <v>0</v>
      </c>
      <c r="BK4" s="150">
        <f>'Health Regions Population'!U5</f>
        <v>0</v>
      </c>
      <c r="BL4" s="150">
        <f>IF(BK4=0,0,($L$4/$BK$4)*100000)</f>
        <v>0</v>
      </c>
      <c r="BM4" s="150">
        <f>'Health Regions Population'!W5</f>
        <v>0</v>
      </c>
      <c r="BN4" s="150">
        <f>IF(BM4=0,0,($M$4/$BM$4)*100000)</f>
        <v>0</v>
      </c>
      <c r="BO4" s="150">
        <f>'Health Regions Population'!Y5</f>
        <v>0</v>
      </c>
      <c r="BP4" s="150">
        <f>IF(BO4=0,0,($N$4/$BO$4)*100000)</f>
        <v>0</v>
      </c>
      <c r="BQ4" s="150">
        <f>'Health Regions Population'!AA5</f>
        <v>0</v>
      </c>
      <c r="BR4" s="150">
        <f>IF(BQ4=0,0,($O$4/$BQ$4)*100000)</f>
        <v>0</v>
      </c>
      <c r="BS4" s="150">
        <f>'Health Regions Population'!AC5</f>
        <v>0</v>
      </c>
      <c r="BT4" s="150">
        <f>IF(BS4=0,0,($P$4/$BS$4)*100000)</f>
        <v>0</v>
      </c>
      <c r="BU4" s="150">
        <f>'Health Regions Population'!AE5</f>
        <v>0</v>
      </c>
      <c r="BV4" s="150">
        <f>IF(BU4=0,0,($Q$4/$BU$4)*100000)</f>
        <v>0</v>
      </c>
      <c r="BW4" s="150">
        <f>'Health Regions Population'!AG5</f>
        <v>0</v>
      </c>
      <c r="BX4" s="150">
        <f>IF(BW4=0,0,($R$4/$BW$4)*100000)</f>
        <v>0</v>
      </c>
      <c r="BY4" s="150">
        <f>'Health Regions Population'!AI5</f>
        <v>0</v>
      </c>
      <c r="BZ4" s="150">
        <f>IF(BY4=0,0,($S$4/$BY$4)*100000)</f>
        <v>0</v>
      </c>
      <c r="CA4" s="150">
        <f>'Health Regions Population'!AK5</f>
        <v>0</v>
      </c>
      <c r="CB4" s="150">
        <f>IF(CA4=0,0,($T$4/$CA$4)*100000)</f>
        <v>0</v>
      </c>
      <c r="CC4" s="150">
        <f>'Health Regions Population'!AM5</f>
        <v>0</v>
      </c>
      <c r="CD4" s="150">
        <f>IF(CC4=0,0,($U$4/$CC$4)*100000)</f>
        <v>0</v>
      </c>
      <c r="CE4" s="178">
        <f>'Health Regions Population'!AO5</f>
        <v>0</v>
      </c>
      <c r="CF4" s="150">
        <f>IF(CE4=0,0,($V$4/$CE$4)*100000)</f>
        <v>0</v>
      </c>
      <c r="CG4" s="149"/>
      <c r="CH4" s="150">
        <f>Populations!C99</f>
        <v>0</v>
      </c>
      <c r="CI4" s="152">
        <v>1.3818E-2</v>
      </c>
      <c r="CJ4" s="149"/>
      <c r="CK4" s="140" t="str">
        <f>Populations!B9</f>
        <v>&lt;1</v>
      </c>
      <c r="CL4" s="391">
        <f t="shared" ref="CL4:CL16" si="0">AT4*CI4</f>
        <v>0</v>
      </c>
      <c r="CM4" s="391">
        <f t="shared" ref="CM4:CM16" si="1">AV4*CI4</f>
        <v>0</v>
      </c>
      <c r="CN4" s="391">
        <f t="shared" ref="CN4:CN16" si="2">AX4*CI4</f>
        <v>0</v>
      </c>
      <c r="CO4" s="391">
        <f t="shared" ref="CO4:CO16" si="3">AZ4*CI4</f>
        <v>0</v>
      </c>
      <c r="CP4" s="391">
        <f t="shared" ref="CP4:CP16" si="4">BB4*CI4</f>
        <v>0</v>
      </c>
      <c r="CQ4" s="391">
        <f t="shared" ref="CQ4:CQ16" si="5">BD4*CI4</f>
        <v>0</v>
      </c>
      <c r="CR4" s="391">
        <f t="shared" ref="CR4:CR16" si="6">BE4*CI4</f>
        <v>0</v>
      </c>
      <c r="CS4" s="391">
        <f t="shared" ref="CS4:CS16" si="7">BH4*CI4</f>
        <v>0</v>
      </c>
      <c r="CT4" s="391">
        <f t="shared" ref="CT4:CT16" si="8">BJ4*CI4</f>
        <v>0</v>
      </c>
      <c r="CU4" s="391">
        <f t="shared" ref="CU4:CU16" si="9">BL4*CI4</f>
        <v>0</v>
      </c>
      <c r="CV4" s="391">
        <f t="shared" ref="CV4:CV16" si="10">BN4*CI4</f>
        <v>0</v>
      </c>
      <c r="CW4" s="391">
        <f t="shared" ref="CW4:CW16" si="11">BP4*CI4</f>
        <v>0</v>
      </c>
      <c r="CX4" s="391">
        <f t="shared" ref="CX4:CX16" si="12">BR4*CI4</f>
        <v>0</v>
      </c>
      <c r="CY4" s="391">
        <f t="shared" ref="CY4:CY16" si="13">BT4*CI4</f>
        <v>0</v>
      </c>
      <c r="CZ4" s="391">
        <f t="shared" ref="CZ4:CZ16" si="14">BU4*CI4</f>
        <v>0</v>
      </c>
      <c r="DA4" s="391">
        <f t="shared" ref="DA4:DA17" si="15">BV4*CI4</f>
        <v>0</v>
      </c>
      <c r="DB4" s="391">
        <f t="shared" ref="DB4:DB16" si="16">BW4*CI4</f>
        <v>0</v>
      </c>
      <c r="DC4" s="391">
        <f t="shared" ref="DC4:DC16" si="17">BX4*CI4</f>
        <v>0</v>
      </c>
      <c r="DD4" s="391">
        <f t="shared" ref="DD4:DD16" si="18">BY4*CI4</f>
        <v>0</v>
      </c>
      <c r="DE4" s="391">
        <f t="shared" ref="DE4:DE16" si="19">BZ4*CI4</f>
        <v>0</v>
      </c>
    </row>
    <row r="5" spans="1:109">
      <c r="B5" s="140" t="str">
        <f>Populations!B10</f>
        <v>1-4</v>
      </c>
      <c r="C5" s="157"/>
      <c r="D5" s="157"/>
      <c r="E5" s="157"/>
      <c r="F5" s="157"/>
      <c r="G5" s="157"/>
      <c r="H5" s="157"/>
      <c r="I5" s="157"/>
      <c r="J5" s="157"/>
      <c r="K5" s="157"/>
      <c r="L5" s="157"/>
      <c r="M5" s="157"/>
      <c r="N5" s="157"/>
      <c r="O5" s="157"/>
      <c r="P5" s="158"/>
      <c r="Q5" s="158"/>
      <c r="R5" s="158"/>
      <c r="S5" s="158"/>
      <c r="T5" s="158"/>
      <c r="U5" s="158"/>
      <c r="V5" s="158"/>
      <c r="W5" s="149"/>
      <c r="X5" s="150">
        <f>Populations!C10</f>
        <v>0</v>
      </c>
      <c r="Y5" s="150">
        <f>IF(X5=0,0,(#REF!/$X$5)*100000)</f>
        <v>0</v>
      </c>
      <c r="Z5" s="150">
        <f>Populations!E10</f>
        <v>0</v>
      </c>
      <c r="AA5" s="150">
        <f>IF(Z5=0,0,(#REF!/$Z$5)*100000)</f>
        <v>0</v>
      </c>
      <c r="AB5" s="150">
        <f>Populations!G10</f>
        <v>0</v>
      </c>
      <c r="AC5" s="150">
        <f>IF(AB5=0,0,(#REF!/$AB$5)*100000)</f>
        <v>0</v>
      </c>
      <c r="AD5" s="150">
        <f>Populations!I10</f>
        <v>0</v>
      </c>
      <c r="AE5" s="150">
        <f>IF(AD5=0,0,(#REF!/$AD$5)*100000)</f>
        <v>0</v>
      </c>
      <c r="AF5" s="150">
        <f>Populations!K10</f>
        <v>0</v>
      </c>
      <c r="AG5" s="150">
        <f>IF(AF5=0,0,(#REF!/$AF$5)*100000)</f>
        <v>0</v>
      </c>
      <c r="AH5" s="150">
        <f>Populations!M10</f>
        <v>0</v>
      </c>
      <c r="AI5" s="150">
        <f>IF(AH5=0,0,(#REF!/$AH$5)*100000)</f>
        <v>0</v>
      </c>
      <c r="AJ5" s="150">
        <f>Populations!O10</f>
        <v>0</v>
      </c>
      <c r="AK5" s="150">
        <f>IF(AJ5=0,0,(#REF!/$AJ$5)*100000)</f>
        <v>0</v>
      </c>
      <c r="AL5" s="150">
        <f>Populations!Q10</f>
        <v>0</v>
      </c>
      <c r="AM5" s="150">
        <f>IF(AL5=0,0,(#REF!/$AL$5)*100000)</f>
        <v>0</v>
      </c>
      <c r="AN5" s="150">
        <f>Populations!S10</f>
        <v>0</v>
      </c>
      <c r="AO5" s="150">
        <f>IF(AN5=0,0,(#REF!/$AN$5)*100000)</f>
        <v>0</v>
      </c>
      <c r="AP5" s="150">
        <f>Populations!U10</f>
        <v>0</v>
      </c>
      <c r="AQ5" s="150">
        <f>IF(AP5=0,0,(#REF!/$AP$5)*100000)</f>
        <v>0</v>
      </c>
      <c r="AR5" s="151"/>
      <c r="AS5" s="150">
        <f>'Health Regions Population'!C6</f>
        <v>0</v>
      </c>
      <c r="AT5" s="150">
        <f>IF(AS5=0,0,($C$5/$AS$5)*100000)</f>
        <v>0</v>
      </c>
      <c r="AU5" s="150">
        <f>'Health Regions Population'!E6</f>
        <v>0</v>
      </c>
      <c r="AV5" s="150">
        <f>IF(AU5=0,0,($D$5/$AU$5)*100000)</f>
        <v>0</v>
      </c>
      <c r="AW5" s="150">
        <f>'Health Regions Population'!G6</f>
        <v>0</v>
      </c>
      <c r="AX5" s="150">
        <f>IF(AW5=0,0,($E$5/$AW$5)*100000)</f>
        <v>0</v>
      </c>
      <c r="AY5" s="150">
        <f>'Health Regions Population'!I6</f>
        <v>0</v>
      </c>
      <c r="AZ5" s="150">
        <f>IF(AY5=0,0,($F$5/$AY$5)*100000)</f>
        <v>0</v>
      </c>
      <c r="BA5" s="150">
        <f>'Health Regions Population'!K6</f>
        <v>0</v>
      </c>
      <c r="BB5" s="150">
        <f>IF(BA5=0,0,($G$5/$BA$5)*100000)</f>
        <v>0</v>
      </c>
      <c r="BC5" s="150">
        <f>'Health Regions Population'!M6</f>
        <v>0</v>
      </c>
      <c r="BD5" s="150">
        <f>IF(BC5=0,0,($H$5/$BC$5)*100000)</f>
        <v>0</v>
      </c>
      <c r="BE5" s="150">
        <f>'Health Regions Population'!O6</f>
        <v>0</v>
      </c>
      <c r="BF5" s="150">
        <f>IF(BE5=0,0,($I$5/$BE$5)*100000)</f>
        <v>0</v>
      </c>
      <c r="BG5" s="150">
        <f>'Health Regions Population'!Q6</f>
        <v>0</v>
      </c>
      <c r="BH5" s="150">
        <f>IF(BG5=0,0,($J$5/$BG$5)*100000)</f>
        <v>0</v>
      </c>
      <c r="BI5" s="150">
        <f>'Health Regions Population'!S6</f>
        <v>0</v>
      </c>
      <c r="BJ5" s="150">
        <f>IF(BI5=0,0,($K$5/$BI$5)*100000)</f>
        <v>0</v>
      </c>
      <c r="BK5" s="150">
        <f>'Health Regions Population'!U6</f>
        <v>0</v>
      </c>
      <c r="BL5" s="150">
        <f>IF(BK5=0,0,($L$5/$BK$5)*100000)</f>
        <v>0</v>
      </c>
      <c r="BM5" s="150">
        <f>'Health Regions Population'!W6</f>
        <v>0</v>
      </c>
      <c r="BN5" s="150">
        <f>IF(BM5=0,0,($M$5/$BM$5)*100000)</f>
        <v>0</v>
      </c>
      <c r="BO5" s="150">
        <f>'Health Regions Population'!Y6</f>
        <v>0</v>
      </c>
      <c r="BP5" s="150">
        <f>IF(BO5=0,0,($N$5/$BO$5)*100000)</f>
        <v>0</v>
      </c>
      <c r="BQ5" s="150">
        <f>'Health Regions Population'!AA6</f>
        <v>0</v>
      </c>
      <c r="BR5" s="150">
        <f>IF(BQ5=0,0,($O$5/$BQ$5)*100000)</f>
        <v>0</v>
      </c>
      <c r="BS5" s="150">
        <f>'Health Regions Population'!AC6</f>
        <v>0</v>
      </c>
      <c r="BT5" s="150">
        <f>IF(BS5=0,0,($P$5/$BS$5)*100000)</f>
        <v>0</v>
      </c>
      <c r="BU5" s="150">
        <f>'Health Regions Population'!AE6</f>
        <v>0</v>
      </c>
      <c r="BV5" s="150">
        <f>IF(BU5=0,0,($Q$5/$BU$5)*100000)</f>
        <v>0</v>
      </c>
      <c r="BW5" s="150">
        <f>'Health Regions Population'!AG6</f>
        <v>0</v>
      </c>
      <c r="BX5" s="150">
        <f>IF(BW5=0,0,($R$4/$BW$5)*100000)</f>
        <v>0</v>
      </c>
      <c r="BY5" s="150">
        <f>'Health Regions Population'!AI6</f>
        <v>0</v>
      </c>
      <c r="BZ5" s="150">
        <f>IF(BY5=0,0,($S$4/$BY$5)*100000)</f>
        <v>0</v>
      </c>
      <c r="CA5" s="150">
        <f>'Health Regions Population'!AK6</f>
        <v>0</v>
      </c>
      <c r="CB5" s="150">
        <f>IF(CA5=0,0,($T$4/$CA$5)*100000)</f>
        <v>0</v>
      </c>
      <c r="CC5" s="150">
        <f>'Health Regions Population'!AM6</f>
        <v>0</v>
      </c>
      <c r="CD5" s="150">
        <f>IF(CC5=0,0,($U$4/$CC$5)*100000)</f>
        <v>0</v>
      </c>
      <c r="CE5" s="178">
        <f>'Health Regions Population'!AO6</f>
        <v>0</v>
      </c>
      <c r="CF5" s="150">
        <f>IF(CE5=0,0,($V$4/$CE$5)*100000)</f>
        <v>0</v>
      </c>
      <c r="CG5" s="149"/>
      <c r="CH5" s="150">
        <f>Populations!C100</f>
        <v>0</v>
      </c>
      <c r="CI5" s="152">
        <v>5.5316999999999998E-2</v>
      </c>
      <c r="CJ5" s="149"/>
      <c r="CK5" s="140" t="str">
        <f>Populations!B10</f>
        <v>1-4</v>
      </c>
      <c r="CL5" s="391">
        <f t="shared" si="0"/>
        <v>0</v>
      </c>
      <c r="CM5" s="391">
        <f t="shared" si="1"/>
        <v>0</v>
      </c>
      <c r="CN5" s="391">
        <f t="shared" si="2"/>
        <v>0</v>
      </c>
      <c r="CO5" s="391">
        <f t="shared" si="3"/>
        <v>0</v>
      </c>
      <c r="CP5" s="391">
        <f t="shared" si="4"/>
        <v>0</v>
      </c>
      <c r="CQ5" s="391">
        <f t="shared" si="5"/>
        <v>0</v>
      </c>
      <c r="CR5" s="391">
        <f t="shared" si="6"/>
        <v>0</v>
      </c>
      <c r="CS5" s="391">
        <f t="shared" si="7"/>
        <v>0</v>
      </c>
      <c r="CT5" s="391">
        <f t="shared" si="8"/>
        <v>0</v>
      </c>
      <c r="CU5" s="391">
        <f t="shared" si="9"/>
        <v>0</v>
      </c>
      <c r="CV5" s="391">
        <f t="shared" si="10"/>
        <v>0</v>
      </c>
      <c r="CW5" s="391">
        <f t="shared" si="11"/>
        <v>0</v>
      </c>
      <c r="CX5" s="391">
        <f t="shared" si="12"/>
        <v>0</v>
      </c>
      <c r="CY5" s="391">
        <f t="shared" si="13"/>
        <v>0</v>
      </c>
      <c r="CZ5" s="391">
        <f t="shared" si="14"/>
        <v>0</v>
      </c>
      <c r="DA5" s="391">
        <f t="shared" si="15"/>
        <v>0</v>
      </c>
      <c r="DB5" s="391">
        <f t="shared" si="16"/>
        <v>0</v>
      </c>
      <c r="DC5" s="391">
        <f t="shared" si="17"/>
        <v>0</v>
      </c>
      <c r="DD5" s="391">
        <f t="shared" si="18"/>
        <v>0</v>
      </c>
      <c r="DE5" s="391">
        <f t="shared" si="19"/>
        <v>0</v>
      </c>
    </row>
    <row r="6" spans="1:109">
      <c r="B6" s="140" t="str">
        <f>Populations!B11</f>
        <v>5-9</v>
      </c>
      <c r="C6" s="157"/>
      <c r="D6" s="157"/>
      <c r="E6" s="157"/>
      <c r="F6" s="157"/>
      <c r="G6" s="157"/>
      <c r="H6" s="157"/>
      <c r="I6" s="157"/>
      <c r="J6" s="157"/>
      <c r="K6" s="157"/>
      <c r="L6" s="157"/>
      <c r="M6" s="157"/>
      <c r="N6" s="157"/>
      <c r="O6" s="157"/>
      <c r="P6" s="158"/>
      <c r="Q6" s="158"/>
      <c r="R6" s="158"/>
      <c r="S6" s="158"/>
      <c r="T6" s="158"/>
      <c r="U6" s="158"/>
      <c r="V6" s="158"/>
      <c r="W6" s="149"/>
      <c r="X6" s="150">
        <f>Populations!C11</f>
        <v>0</v>
      </c>
      <c r="Y6" s="150">
        <f>IF(X6=0,0,(#REF!/$X$6)*100000)</f>
        <v>0</v>
      </c>
      <c r="Z6" s="150">
        <f>Populations!E11</f>
        <v>0</v>
      </c>
      <c r="AA6" s="150">
        <f>IF(Z6=0,0,(#REF!/$Z$6)*100000)</f>
        <v>0</v>
      </c>
      <c r="AB6" s="150">
        <f>Populations!G11</f>
        <v>0</v>
      </c>
      <c r="AC6" s="150">
        <f>IF(AB6=0,0,(#REF!/$AB$6)*100000)</f>
        <v>0</v>
      </c>
      <c r="AD6" s="150">
        <f>Populations!I11</f>
        <v>0</v>
      </c>
      <c r="AE6" s="150">
        <f>IF(AD6=0,0,(#REF!/$AD$6)*100000)</f>
        <v>0</v>
      </c>
      <c r="AF6" s="150">
        <f>Populations!K11</f>
        <v>0</v>
      </c>
      <c r="AG6" s="150">
        <f>IF(AF6=0,0,(#REF!/$AF$6)*100000)</f>
        <v>0</v>
      </c>
      <c r="AH6" s="150">
        <f>Populations!M11</f>
        <v>0</v>
      </c>
      <c r="AI6" s="150">
        <f>IF(AH6=0,0,(#REF!/$AH$6)*100000)</f>
        <v>0</v>
      </c>
      <c r="AJ6" s="150">
        <f>Populations!O11</f>
        <v>0</v>
      </c>
      <c r="AK6" s="150">
        <f>IF(AJ6=0,0,(#REF!/$AJ$6)*100000)</f>
        <v>0</v>
      </c>
      <c r="AL6" s="150">
        <f>Populations!Q11</f>
        <v>0</v>
      </c>
      <c r="AM6" s="150">
        <f>IF(AL6=0,0,(#REF!/$AL$6)*100000)</f>
        <v>0</v>
      </c>
      <c r="AN6" s="150">
        <f>Populations!S11</f>
        <v>0</v>
      </c>
      <c r="AO6" s="150">
        <f>IF(AN6=0,0,(#REF!/$AN$6)*100000)</f>
        <v>0</v>
      </c>
      <c r="AP6" s="150">
        <f>Populations!U11</f>
        <v>0</v>
      </c>
      <c r="AQ6" s="150">
        <f>IF(AP6=0,0,(#REF!/$AP$6)*100000)</f>
        <v>0</v>
      </c>
      <c r="AR6" s="151"/>
      <c r="AS6" s="150">
        <f>'Health Regions Population'!C7</f>
        <v>0</v>
      </c>
      <c r="AT6" s="150">
        <f>IF(AS6=0,0,($C$6/$AS$6)*100000)</f>
        <v>0</v>
      </c>
      <c r="AU6" s="150">
        <f>'Health Regions Population'!E7</f>
        <v>0</v>
      </c>
      <c r="AV6" s="150">
        <f>IF(AU6=0,0,($D$6/$AU$6)*100000)</f>
        <v>0</v>
      </c>
      <c r="AW6" s="150">
        <f>'Health Regions Population'!G7</f>
        <v>0</v>
      </c>
      <c r="AX6" s="150">
        <f>IF(AW6=0,0,($E$6/$AW$6)*100000)</f>
        <v>0</v>
      </c>
      <c r="AY6" s="150">
        <f>'Health Regions Population'!I7</f>
        <v>0</v>
      </c>
      <c r="AZ6" s="150">
        <f>IF(AY6=0,0,($F$6/$AY$6)*100000)</f>
        <v>0</v>
      </c>
      <c r="BA6" s="150">
        <f>'Health Regions Population'!K7</f>
        <v>0</v>
      </c>
      <c r="BB6" s="150">
        <f>IF(BA6=0,0,($G$6/$BA$6)*100000)</f>
        <v>0</v>
      </c>
      <c r="BC6" s="150">
        <f>'Health Regions Population'!M7</f>
        <v>0</v>
      </c>
      <c r="BD6" s="150">
        <f>IF(BC6=0,0,($H$6/$BC$6)*100000)</f>
        <v>0</v>
      </c>
      <c r="BE6" s="150">
        <f>'Health Regions Population'!O7</f>
        <v>0</v>
      </c>
      <c r="BF6" s="150">
        <f>IF(BE6=0,0,($I$6/$BE$6)*100000)</f>
        <v>0</v>
      </c>
      <c r="BG6" s="150">
        <f>'Health Regions Population'!Q7</f>
        <v>0</v>
      </c>
      <c r="BH6" s="150">
        <f>IF(BG6=0,0,($J$6/$BG$6)*100000)</f>
        <v>0</v>
      </c>
      <c r="BI6" s="150">
        <f>'Health Regions Population'!S7</f>
        <v>0</v>
      </c>
      <c r="BJ6" s="150">
        <f>IF(BI6=0,0,($K$6/$BI$6)*100000)</f>
        <v>0</v>
      </c>
      <c r="BK6" s="150">
        <f>'Health Regions Population'!U7</f>
        <v>0</v>
      </c>
      <c r="BL6" s="150">
        <f>IF(BK6=0,0,($L$6/$BK$6)*100000)</f>
        <v>0</v>
      </c>
      <c r="BM6" s="150">
        <f>'Health Regions Population'!W7</f>
        <v>0</v>
      </c>
      <c r="BN6" s="150">
        <f>IF(BM6=0,0,($M$6/$BM$6)*100000)</f>
        <v>0</v>
      </c>
      <c r="BO6" s="150">
        <f>'Health Regions Population'!Y7</f>
        <v>0</v>
      </c>
      <c r="BP6" s="150">
        <f>IF(BO6=0,0,($N$6/$BO$6)*100000)</f>
        <v>0</v>
      </c>
      <c r="BQ6" s="150">
        <f>'Health Regions Population'!AA7</f>
        <v>0</v>
      </c>
      <c r="BR6" s="150">
        <f>IF(BQ6=0,0,($O$6/$BQ$6)*100000)</f>
        <v>0</v>
      </c>
      <c r="BS6" s="150">
        <f>'Health Regions Population'!AC7</f>
        <v>0</v>
      </c>
      <c r="BT6" s="150">
        <f>IF(BS6=0,0,($P$6/$BS$6)*100000)</f>
        <v>0</v>
      </c>
      <c r="BU6" s="150">
        <f>'Health Regions Population'!AE7</f>
        <v>0</v>
      </c>
      <c r="BV6" s="150">
        <f>IF(BU6=0,0,($Q$6/$BU$6)*100000)</f>
        <v>0</v>
      </c>
      <c r="BW6" s="150">
        <f>'Health Regions Population'!AG7</f>
        <v>0</v>
      </c>
      <c r="BX6" s="150">
        <f>IF(BW6=0,0,($R$4/$BW$6)*100000)</f>
        <v>0</v>
      </c>
      <c r="BY6" s="150">
        <f>'Health Regions Population'!AI7</f>
        <v>0</v>
      </c>
      <c r="BZ6" s="150">
        <f>IF(BY6=0,0,($S$4/$BY$6)*100000)</f>
        <v>0</v>
      </c>
      <c r="CA6" s="150">
        <f>'Health Regions Population'!AK7</f>
        <v>0</v>
      </c>
      <c r="CB6" s="150">
        <f>IF(CA6=0,0,($T$4/$CA$6)*100000)</f>
        <v>0</v>
      </c>
      <c r="CC6" s="150">
        <f>'Health Regions Population'!AM7</f>
        <v>0</v>
      </c>
      <c r="CD6" s="150">
        <f>IF(CC6=0,0,($U$4/$CC$6)*100000)</f>
        <v>0</v>
      </c>
      <c r="CE6" s="178">
        <f>'Health Regions Population'!AO7</f>
        <v>0</v>
      </c>
      <c r="CF6" s="150">
        <f>IF(CE6=0,0,($V$4/$CE$6)*100000)</f>
        <v>0</v>
      </c>
      <c r="CG6" s="149"/>
      <c r="CH6" s="150">
        <f>Populations!C101</f>
        <v>0</v>
      </c>
      <c r="CI6" s="152">
        <v>7.2533E-2</v>
      </c>
      <c r="CJ6" s="149"/>
      <c r="CK6" s="140" t="str">
        <f>Populations!B11</f>
        <v>5-9</v>
      </c>
      <c r="CL6" s="391">
        <f t="shared" si="0"/>
        <v>0</v>
      </c>
      <c r="CM6" s="391">
        <f t="shared" si="1"/>
        <v>0</v>
      </c>
      <c r="CN6" s="391">
        <f t="shared" si="2"/>
        <v>0</v>
      </c>
      <c r="CO6" s="391">
        <f t="shared" si="3"/>
        <v>0</v>
      </c>
      <c r="CP6" s="391">
        <f t="shared" si="4"/>
        <v>0</v>
      </c>
      <c r="CQ6" s="391">
        <f t="shared" si="5"/>
        <v>0</v>
      </c>
      <c r="CR6" s="391">
        <f t="shared" si="6"/>
        <v>0</v>
      </c>
      <c r="CS6" s="391">
        <f t="shared" si="7"/>
        <v>0</v>
      </c>
      <c r="CT6" s="391">
        <f t="shared" si="8"/>
        <v>0</v>
      </c>
      <c r="CU6" s="391">
        <f t="shared" si="9"/>
        <v>0</v>
      </c>
      <c r="CV6" s="391">
        <f t="shared" si="10"/>
        <v>0</v>
      </c>
      <c r="CW6" s="391">
        <f t="shared" si="11"/>
        <v>0</v>
      </c>
      <c r="CX6" s="391">
        <f t="shared" si="12"/>
        <v>0</v>
      </c>
      <c r="CY6" s="391">
        <f t="shared" si="13"/>
        <v>0</v>
      </c>
      <c r="CZ6" s="391">
        <f t="shared" si="14"/>
        <v>0</v>
      </c>
      <c r="DA6" s="391">
        <f t="shared" si="15"/>
        <v>0</v>
      </c>
      <c r="DB6" s="391">
        <f t="shared" si="16"/>
        <v>0</v>
      </c>
      <c r="DC6" s="391">
        <f t="shared" si="17"/>
        <v>0</v>
      </c>
      <c r="DD6" s="391">
        <f t="shared" si="18"/>
        <v>0</v>
      </c>
      <c r="DE6" s="391">
        <f t="shared" si="19"/>
        <v>0</v>
      </c>
    </row>
    <row r="7" spans="1:109">
      <c r="B7" s="140" t="str">
        <f>Populations!B12</f>
        <v>10-14</v>
      </c>
      <c r="C7" s="157"/>
      <c r="D7" s="157"/>
      <c r="E7" s="157"/>
      <c r="F7" s="157"/>
      <c r="G7" s="157"/>
      <c r="H7" s="157"/>
      <c r="I7" s="157"/>
      <c r="J7" s="157"/>
      <c r="K7" s="157"/>
      <c r="L7" s="157"/>
      <c r="M7" s="157"/>
      <c r="N7" s="157"/>
      <c r="O7" s="157"/>
      <c r="P7" s="158"/>
      <c r="Q7" s="158"/>
      <c r="R7" s="158"/>
      <c r="S7" s="158"/>
      <c r="T7" s="158"/>
      <c r="U7" s="158"/>
      <c r="V7" s="158"/>
      <c r="W7" s="149"/>
      <c r="X7" s="150">
        <f>Populations!C12</f>
        <v>0</v>
      </c>
      <c r="Y7" s="150">
        <f>IF(X7=0,0,(#REF!/$X$7)*100000)</f>
        <v>0</v>
      </c>
      <c r="Z7" s="150">
        <f>Populations!E12</f>
        <v>0</v>
      </c>
      <c r="AA7" s="150">
        <f>IF(Z7=0,0,(#REF!/$Z$7)*100000)</f>
        <v>0</v>
      </c>
      <c r="AB7" s="150">
        <f>Populations!G12</f>
        <v>0</v>
      </c>
      <c r="AC7" s="150">
        <f>IF(AB7=0,0,(#REF!/$AB$7)*100000)</f>
        <v>0</v>
      </c>
      <c r="AD7" s="150">
        <f>Populations!I12</f>
        <v>0</v>
      </c>
      <c r="AE7" s="150">
        <f>IF(AD7=0,0,(#REF!/$AD$7)*100000)</f>
        <v>0</v>
      </c>
      <c r="AF7" s="150">
        <f>Populations!K12</f>
        <v>0</v>
      </c>
      <c r="AG7" s="150">
        <f>IF(AF7=0,0,(#REF!/$AF$7)*100000)</f>
        <v>0</v>
      </c>
      <c r="AH7" s="150">
        <f>Populations!M12</f>
        <v>0</v>
      </c>
      <c r="AI7" s="150">
        <f>IF(AH7=0,0,(#REF!/$AH$7)*100000)</f>
        <v>0</v>
      </c>
      <c r="AJ7" s="150">
        <f>Populations!O12</f>
        <v>0</v>
      </c>
      <c r="AK7" s="150">
        <f>IF(AJ7=0,0,(#REF!/$AJ$7)*100000)</f>
        <v>0</v>
      </c>
      <c r="AL7" s="150">
        <f>Populations!Q12</f>
        <v>0</v>
      </c>
      <c r="AM7" s="150">
        <f>IF(AL7=0,0,(#REF!/$AL$7)*100000)</f>
        <v>0</v>
      </c>
      <c r="AN7" s="150">
        <f>Populations!S12</f>
        <v>0</v>
      </c>
      <c r="AO7" s="150">
        <f>IF(AN7=0,0,(#REF!/$AN$7)*100000)</f>
        <v>0</v>
      </c>
      <c r="AP7" s="150">
        <f>Populations!U12</f>
        <v>0</v>
      </c>
      <c r="AQ7" s="150">
        <f>IF(AP7=0,0,(#REF!/$AP$7)*100000)</f>
        <v>0</v>
      </c>
      <c r="AR7" s="151"/>
      <c r="AS7" s="150">
        <f>'Health Regions Population'!C8</f>
        <v>0</v>
      </c>
      <c r="AT7" s="150">
        <f>IF(AS7=0,0,($C$7/$AS$7)*100000)</f>
        <v>0</v>
      </c>
      <c r="AU7" s="150">
        <f>'Health Regions Population'!E8</f>
        <v>0</v>
      </c>
      <c r="AV7" s="150">
        <f>IF(AU7=0,0,($D$7/$AU$7)*100000)</f>
        <v>0</v>
      </c>
      <c r="AW7" s="150">
        <f>'Health Regions Population'!G8</f>
        <v>0</v>
      </c>
      <c r="AX7" s="150">
        <f>IF(AW7=0,0,($E$7/$AW$7)*100000)</f>
        <v>0</v>
      </c>
      <c r="AY7" s="150">
        <f>'Health Regions Population'!I8</f>
        <v>0</v>
      </c>
      <c r="AZ7" s="150">
        <f>IF(AY7=0,0,($F$7/$AY$7)*100000)</f>
        <v>0</v>
      </c>
      <c r="BA7" s="150">
        <f>'Health Regions Population'!K8</f>
        <v>0</v>
      </c>
      <c r="BB7" s="150">
        <f>IF(BA7=0,0,($G$7/$BA$7)*100000)</f>
        <v>0</v>
      </c>
      <c r="BC7" s="150">
        <f>'Health Regions Population'!M8</f>
        <v>0</v>
      </c>
      <c r="BD7" s="150">
        <f>IF(BC7=0,0,($H$7/$BC$7)*100000)</f>
        <v>0</v>
      </c>
      <c r="BE7" s="150">
        <f>'Health Regions Population'!O8</f>
        <v>0</v>
      </c>
      <c r="BF7" s="150">
        <f>IF(BE7=0,0,($I$7/$BE$7)*100000)</f>
        <v>0</v>
      </c>
      <c r="BG7" s="150">
        <f>'Health Regions Population'!Q8</f>
        <v>0</v>
      </c>
      <c r="BH7" s="150">
        <f>IF(BG7=0,0,($J$7/$BG$7)*100000)</f>
        <v>0</v>
      </c>
      <c r="BI7" s="150">
        <f>'Health Regions Population'!S8</f>
        <v>0</v>
      </c>
      <c r="BJ7" s="150">
        <f>IF(BI7=0,0,($K$7/$BI$7)*100000)</f>
        <v>0</v>
      </c>
      <c r="BK7" s="150">
        <f>'Health Regions Population'!U8</f>
        <v>0</v>
      </c>
      <c r="BL7" s="150">
        <f>IF(BK7=0,0,($L$7/$BK$7)*100000)</f>
        <v>0</v>
      </c>
      <c r="BM7" s="150">
        <f>'Health Regions Population'!W8</f>
        <v>0</v>
      </c>
      <c r="BN7" s="150">
        <f>IF(BM7=0,0,($M$7/$BM$7)*100000)</f>
        <v>0</v>
      </c>
      <c r="BO7" s="150">
        <f>'Health Regions Population'!Y8</f>
        <v>0</v>
      </c>
      <c r="BP7" s="150">
        <f>IF(BO7=0,0,($N$7/$BO$7)*100000)</f>
        <v>0</v>
      </c>
      <c r="BQ7" s="150">
        <f>'Health Regions Population'!AA8</f>
        <v>0</v>
      </c>
      <c r="BR7" s="150">
        <f>IF(BQ7=0,0,($O$7/$BQ$7)*100000)</f>
        <v>0</v>
      </c>
      <c r="BS7" s="150">
        <f>'Health Regions Population'!AC8</f>
        <v>0</v>
      </c>
      <c r="BT7" s="150">
        <f>IF(BS7=0,0,($P$7/$BS$7)*100000)</f>
        <v>0</v>
      </c>
      <c r="BU7" s="150">
        <f>'Health Regions Population'!AE8</f>
        <v>0</v>
      </c>
      <c r="BV7" s="150">
        <f>IF(BU7=0,0,($Q$7/$BU$7)*100000)</f>
        <v>0</v>
      </c>
      <c r="BW7" s="150">
        <f>'Health Regions Population'!AG8</f>
        <v>0</v>
      </c>
      <c r="BX7" s="150">
        <f>IF(BW7=0,0,($R$4/$BW$7)*100000)</f>
        <v>0</v>
      </c>
      <c r="BY7" s="150">
        <f>'Health Regions Population'!AI8</f>
        <v>0</v>
      </c>
      <c r="BZ7" s="150">
        <f>IF(BY7=0,0,($S$4/$BY$7)*100000)</f>
        <v>0</v>
      </c>
      <c r="CA7" s="150">
        <f>'Health Regions Population'!AK8</f>
        <v>0</v>
      </c>
      <c r="CB7" s="150">
        <f>IF(CA7=0,0,($T$4/$CA$7)*100000)</f>
        <v>0</v>
      </c>
      <c r="CC7" s="150">
        <f>'Health Regions Population'!AM8</f>
        <v>0</v>
      </c>
      <c r="CD7" s="150">
        <f>IF(CC7=0,0,($U$4/$CC$7)*100000)</f>
        <v>0</v>
      </c>
      <c r="CE7" s="178">
        <f>'Health Regions Population'!AO8</f>
        <v>0</v>
      </c>
      <c r="CF7" s="150">
        <f>IF(CE7=0,0,($V$4/$CE$7)*100000)</f>
        <v>0</v>
      </c>
      <c r="CG7" s="149"/>
      <c r="CH7" s="150">
        <f>Populations!C102</f>
        <v>0</v>
      </c>
      <c r="CI7" s="152">
        <v>7.3032E-2</v>
      </c>
      <c r="CJ7" s="149"/>
      <c r="CK7" s="140" t="str">
        <f>Populations!B12</f>
        <v>10-14</v>
      </c>
      <c r="CL7" s="391">
        <f t="shared" si="0"/>
        <v>0</v>
      </c>
      <c r="CM7" s="391">
        <f t="shared" si="1"/>
        <v>0</v>
      </c>
      <c r="CN7" s="391">
        <f t="shared" si="2"/>
        <v>0</v>
      </c>
      <c r="CO7" s="391">
        <f t="shared" si="3"/>
        <v>0</v>
      </c>
      <c r="CP7" s="391">
        <f t="shared" si="4"/>
        <v>0</v>
      </c>
      <c r="CQ7" s="391">
        <f t="shared" si="5"/>
        <v>0</v>
      </c>
      <c r="CR7" s="391">
        <f t="shared" si="6"/>
        <v>0</v>
      </c>
      <c r="CS7" s="391">
        <f t="shared" si="7"/>
        <v>0</v>
      </c>
      <c r="CT7" s="391">
        <f t="shared" si="8"/>
        <v>0</v>
      </c>
      <c r="CU7" s="391">
        <f t="shared" si="9"/>
        <v>0</v>
      </c>
      <c r="CV7" s="391">
        <f t="shared" si="10"/>
        <v>0</v>
      </c>
      <c r="CW7" s="391">
        <f t="shared" si="11"/>
        <v>0</v>
      </c>
      <c r="CX7" s="391">
        <f t="shared" si="12"/>
        <v>0</v>
      </c>
      <c r="CY7" s="391">
        <f t="shared" si="13"/>
        <v>0</v>
      </c>
      <c r="CZ7" s="391">
        <f t="shared" si="14"/>
        <v>0</v>
      </c>
      <c r="DA7" s="391">
        <f t="shared" si="15"/>
        <v>0</v>
      </c>
      <c r="DB7" s="391">
        <f t="shared" si="16"/>
        <v>0</v>
      </c>
      <c r="DC7" s="391">
        <f t="shared" si="17"/>
        <v>0</v>
      </c>
      <c r="DD7" s="391">
        <f t="shared" si="18"/>
        <v>0</v>
      </c>
      <c r="DE7" s="391">
        <f t="shared" si="19"/>
        <v>0</v>
      </c>
    </row>
    <row r="8" spans="1:109">
      <c r="B8" s="140" t="str">
        <f>Populations!B13</f>
        <v>15-19</v>
      </c>
      <c r="C8" s="157"/>
      <c r="D8" s="157"/>
      <c r="E8" s="157"/>
      <c r="F8" s="157"/>
      <c r="G8" s="157"/>
      <c r="H8" s="157"/>
      <c r="I8" s="157"/>
      <c r="J8" s="157"/>
      <c r="K8" s="157"/>
      <c r="L8" s="157"/>
      <c r="M8" s="157"/>
      <c r="N8" s="157"/>
      <c r="O8" s="157"/>
      <c r="P8" s="158"/>
      <c r="Q8" s="158"/>
      <c r="R8" s="158"/>
      <c r="S8" s="158"/>
      <c r="T8" s="158"/>
      <c r="U8" s="158"/>
      <c r="V8" s="158"/>
      <c r="W8" s="149"/>
      <c r="X8" s="150">
        <f>Populations!C13</f>
        <v>0</v>
      </c>
      <c r="Y8" s="150">
        <f>IF(X8=0,0,(#REF!/$X$8)*100000)</f>
        <v>0</v>
      </c>
      <c r="Z8" s="150">
        <f>Populations!E13</f>
        <v>0</v>
      </c>
      <c r="AA8" s="150">
        <f>IF(Z8=0,0,(#REF!/$Z$8)*100000)</f>
        <v>0</v>
      </c>
      <c r="AB8" s="150">
        <f>Populations!G13</f>
        <v>0</v>
      </c>
      <c r="AC8" s="150">
        <f>IF(AB8=0,0,(#REF!/$AB$8)*100000)</f>
        <v>0</v>
      </c>
      <c r="AD8" s="150">
        <f>Populations!I13</f>
        <v>0</v>
      </c>
      <c r="AE8" s="150">
        <f>IF(AD8=0,0,(#REF!/$AD$8)*100000)</f>
        <v>0</v>
      </c>
      <c r="AF8" s="150">
        <f>Populations!K13</f>
        <v>0</v>
      </c>
      <c r="AG8" s="150">
        <f>IF(AF8=0,0,(#REF!/$AF$8)*100000)</f>
        <v>0</v>
      </c>
      <c r="AH8" s="150">
        <f>Populations!M13</f>
        <v>0</v>
      </c>
      <c r="AI8" s="150">
        <f>IF(AH8=0,0,(#REF!/$AH$8)*100000)</f>
        <v>0</v>
      </c>
      <c r="AJ8" s="150">
        <f>Populations!O13</f>
        <v>0</v>
      </c>
      <c r="AK8" s="150">
        <f>IF(AJ8=0,0,(#REF!/$AJ$8)*100000)</f>
        <v>0</v>
      </c>
      <c r="AL8" s="150">
        <f>Populations!Q13</f>
        <v>0</v>
      </c>
      <c r="AM8" s="150">
        <f>IF(AL8=0,0,(#REF!/$AL$8)*100000)</f>
        <v>0</v>
      </c>
      <c r="AN8" s="150">
        <f>Populations!S13</f>
        <v>0</v>
      </c>
      <c r="AO8" s="150">
        <f>IF(AN8=0,0,(#REF!/$AN$8)*100000)</f>
        <v>0</v>
      </c>
      <c r="AP8" s="150">
        <f>Populations!U13</f>
        <v>0</v>
      </c>
      <c r="AQ8" s="150">
        <f>IF(AP8=0,0,(#REF!/$AP$8)*100000)</f>
        <v>0</v>
      </c>
      <c r="AR8" s="151"/>
      <c r="AS8" s="150">
        <f>'Health Regions Population'!C9</f>
        <v>0</v>
      </c>
      <c r="AT8" s="150">
        <f>IF(AS8=0,0,($C$8/$AS$8)*100000)</f>
        <v>0</v>
      </c>
      <c r="AU8" s="150">
        <f>'Health Regions Population'!E9</f>
        <v>0</v>
      </c>
      <c r="AV8" s="150">
        <f>IF(AU8=0,0,($D$8/$AU$8)*100000)</f>
        <v>0</v>
      </c>
      <c r="AW8" s="150">
        <f>'Health Regions Population'!G9</f>
        <v>0</v>
      </c>
      <c r="AX8" s="150">
        <f>IF(AW8=0,0,($E$8/$AW$8)*100000)</f>
        <v>0</v>
      </c>
      <c r="AY8" s="150">
        <f>'Health Regions Population'!I9</f>
        <v>0</v>
      </c>
      <c r="AZ8" s="150">
        <f>IF(AY8=0,0,($F$8/$AY$8)*100000)</f>
        <v>0</v>
      </c>
      <c r="BA8" s="150">
        <f>'Health Regions Population'!K9</f>
        <v>0</v>
      </c>
      <c r="BB8" s="150">
        <f>IF(BA8=0,0,($G$8/$BA$8)*100000)</f>
        <v>0</v>
      </c>
      <c r="BC8" s="150">
        <f>'Health Regions Population'!M9</f>
        <v>0</v>
      </c>
      <c r="BD8" s="150">
        <f>IF(BC8=0,0,($H$8/$BC$8)*100000)</f>
        <v>0</v>
      </c>
      <c r="BE8" s="150">
        <f>'Health Regions Population'!O9</f>
        <v>0</v>
      </c>
      <c r="BF8" s="150">
        <f>IF(BE8=0,0,($I$8/$BE$8)*100000)</f>
        <v>0</v>
      </c>
      <c r="BG8" s="150">
        <f>'Health Regions Population'!Q9</f>
        <v>0</v>
      </c>
      <c r="BH8" s="150">
        <f>IF(BG8=0,0,($J$8/$BG$8)*100000)</f>
        <v>0</v>
      </c>
      <c r="BI8" s="150">
        <f>'Health Regions Population'!S9</f>
        <v>0</v>
      </c>
      <c r="BJ8" s="150">
        <f>IF(BI8=0,0,($K$8/$AS$8)*100000)</f>
        <v>0</v>
      </c>
      <c r="BK8" s="150">
        <f>'Health Regions Population'!U9</f>
        <v>0</v>
      </c>
      <c r="BL8" s="150">
        <f>IF(BK8=0,0,($L$8/$BK$8)*100000)</f>
        <v>0</v>
      </c>
      <c r="BM8" s="150">
        <f>'Health Regions Population'!W9</f>
        <v>0</v>
      </c>
      <c r="BN8" s="150">
        <f>IF(BM8=0,0,($M$8/$BM$8)*100000)</f>
        <v>0</v>
      </c>
      <c r="BO8" s="150">
        <f>'Health Regions Population'!Y9</f>
        <v>0</v>
      </c>
      <c r="BP8" s="150">
        <f>IF(BO8=0,0,($N$8/$BO$8)*100000)</f>
        <v>0</v>
      </c>
      <c r="BQ8" s="150">
        <f>'Health Regions Population'!AA9</f>
        <v>0</v>
      </c>
      <c r="BR8" s="150">
        <f>IF(BQ8=0,0,($O$8/$BQ$8)*100000)</f>
        <v>0</v>
      </c>
      <c r="BS8" s="150">
        <f>'Health Regions Population'!AC9</f>
        <v>0</v>
      </c>
      <c r="BT8" s="150">
        <f>IF(BS8=0,0,($P$8/$BS$8)*100000)</f>
        <v>0</v>
      </c>
      <c r="BU8" s="150">
        <f>'Health Regions Population'!AE9</f>
        <v>0</v>
      </c>
      <c r="BV8" s="150">
        <f>IF(BU8=0,0,($Q$8/$BU$8)*100000)</f>
        <v>0</v>
      </c>
      <c r="BW8" s="150">
        <f>'Health Regions Population'!AG9</f>
        <v>0</v>
      </c>
      <c r="BX8" s="150">
        <f>IF(BW8=0,0,($R$4/$BW$8)*100000)</f>
        <v>0</v>
      </c>
      <c r="BY8" s="150">
        <f>'Health Regions Population'!AI9</f>
        <v>0</v>
      </c>
      <c r="BZ8" s="150">
        <f>IF(BY8=0,0,($S$4/$BY$8)*100000)</f>
        <v>0</v>
      </c>
      <c r="CA8" s="150">
        <f>'Health Regions Population'!AK9</f>
        <v>0</v>
      </c>
      <c r="CB8" s="150">
        <f>IF(CA8=0,0,($T$4/$CA$8)*100000)</f>
        <v>0</v>
      </c>
      <c r="CC8" s="150">
        <f>'Health Regions Population'!AM9</f>
        <v>0</v>
      </c>
      <c r="CD8" s="150">
        <f>IF(CC8=0,0,($U$4/$CC$8)*100000)</f>
        <v>0</v>
      </c>
      <c r="CE8" s="178">
        <f>'Health Regions Population'!AO9</f>
        <v>0</v>
      </c>
      <c r="CF8" s="150">
        <f>IF(CE8=0,0,($V$4/$CE$8)*100000)</f>
        <v>0</v>
      </c>
      <c r="CG8" s="149"/>
      <c r="CH8" s="150">
        <f>Populations!C103</f>
        <v>0</v>
      </c>
      <c r="CI8" s="152">
        <v>7.2168999999999997E-2</v>
      </c>
      <c r="CJ8" s="149"/>
      <c r="CK8" s="140" t="str">
        <f>Populations!B13</f>
        <v>15-19</v>
      </c>
      <c r="CL8" s="391">
        <f t="shared" si="0"/>
        <v>0</v>
      </c>
      <c r="CM8" s="391">
        <f t="shared" si="1"/>
        <v>0</v>
      </c>
      <c r="CN8" s="391">
        <f t="shared" si="2"/>
        <v>0</v>
      </c>
      <c r="CO8" s="391">
        <f t="shared" si="3"/>
        <v>0</v>
      </c>
      <c r="CP8" s="391">
        <f t="shared" si="4"/>
        <v>0</v>
      </c>
      <c r="CQ8" s="391">
        <f t="shared" si="5"/>
        <v>0</v>
      </c>
      <c r="CR8" s="391">
        <f t="shared" si="6"/>
        <v>0</v>
      </c>
      <c r="CS8" s="391">
        <f t="shared" si="7"/>
        <v>0</v>
      </c>
      <c r="CT8" s="391">
        <f t="shared" si="8"/>
        <v>0</v>
      </c>
      <c r="CU8" s="391">
        <f t="shared" si="9"/>
        <v>0</v>
      </c>
      <c r="CV8" s="391">
        <f t="shared" si="10"/>
        <v>0</v>
      </c>
      <c r="CW8" s="391">
        <f t="shared" si="11"/>
        <v>0</v>
      </c>
      <c r="CX8" s="391">
        <f t="shared" si="12"/>
        <v>0</v>
      </c>
      <c r="CY8" s="391">
        <f t="shared" si="13"/>
        <v>0</v>
      </c>
      <c r="CZ8" s="391">
        <f t="shared" si="14"/>
        <v>0</v>
      </c>
      <c r="DA8" s="391">
        <f t="shared" si="15"/>
        <v>0</v>
      </c>
      <c r="DB8" s="391">
        <f t="shared" si="16"/>
        <v>0</v>
      </c>
      <c r="DC8" s="391">
        <f t="shared" si="17"/>
        <v>0</v>
      </c>
      <c r="DD8" s="391">
        <f t="shared" si="18"/>
        <v>0</v>
      </c>
      <c r="DE8" s="391">
        <f t="shared" si="19"/>
        <v>0</v>
      </c>
    </row>
    <row r="9" spans="1:109">
      <c r="B9" s="140" t="str">
        <f>Populations!B14</f>
        <v>20-24</v>
      </c>
      <c r="C9" s="157"/>
      <c r="D9" s="157"/>
      <c r="E9" s="157"/>
      <c r="F9" s="157"/>
      <c r="G9" s="157"/>
      <c r="H9" s="157"/>
      <c r="I9" s="157"/>
      <c r="J9" s="157"/>
      <c r="K9" s="157"/>
      <c r="L9" s="157"/>
      <c r="M9" s="157"/>
      <c r="N9" s="157"/>
      <c r="O9" s="157"/>
      <c r="P9" s="158"/>
      <c r="Q9" s="158"/>
      <c r="R9" s="158"/>
      <c r="S9" s="158"/>
      <c r="T9" s="158"/>
      <c r="U9" s="158"/>
      <c r="V9" s="158"/>
      <c r="W9" s="149"/>
      <c r="X9" s="150">
        <f>Populations!C14</f>
        <v>0</v>
      </c>
      <c r="Y9" s="150">
        <f>IF(X9=0,0,(#REF!/$X$9)*100000)</f>
        <v>0</v>
      </c>
      <c r="Z9" s="150">
        <f>Populations!E14</f>
        <v>0</v>
      </c>
      <c r="AA9" s="150">
        <f>IF(Z9=0,0,(#REF!/$Z$9)*100000)</f>
        <v>0</v>
      </c>
      <c r="AB9" s="150">
        <f>Populations!G14</f>
        <v>0</v>
      </c>
      <c r="AC9" s="150">
        <f>IF(AB9=0,0,(#REF!/$AB$9)*100000)</f>
        <v>0</v>
      </c>
      <c r="AD9" s="150">
        <f>Populations!I14</f>
        <v>0</v>
      </c>
      <c r="AE9" s="150">
        <f>IF(AD9=0,0,(#REF!/$AD$9)*100000)</f>
        <v>0</v>
      </c>
      <c r="AF9" s="150">
        <f>Populations!K14</f>
        <v>0</v>
      </c>
      <c r="AG9" s="150">
        <f>IF(AF9=0,0,(#REF!/$AF$9)*100000)</f>
        <v>0</v>
      </c>
      <c r="AH9" s="150">
        <f>Populations!M14</f>
        <v>0</v>
      </c>
      <c r="AI9" s="150">
        <f>IF(AH9=0,0,(#REF!/$AH$9)*100000)</f>
        <v>0</v>
      </c>
      <c r="AJ9" s="150">
        <f>Populations!O14</f>
        <v>0</v>
      </c>
      <c r="AK9" s="150">
        <f>IF(AJ9=0,0,(#REF!/$AJ$9)*100000)</f>
        <v>0</v>
      </c>
      <c r="AL9" s="150">
        <f>Populations!Q14</f>
        <v>0</v>
      </c>
      <c r="AM9" s="150">
        <f>IF(AL9=0,0,(#REF!/$AL$9)*100000)</f>
        <v>0</v>
      </c>
      <c r="AN9" s="150">
        <f>Populations!S14</f>
        <v>0</v>
      </c>
      <c r="AO9" s="150">
        <f>IF(AN9=0,0,(#REF!/$AN$9)*100000)</f>
        <v>0</v>
      </c>
      <c r="AP9" s="150">
        <f>Populations!U14</f>
        <v>0</v>
      </c>
      <c r="AQ9" s="150">
        <f>IF(AP9=0,0,(#REF!/$AP$9)*100000)</f>
        <v>0</v>
      </c>
      <c r="AR9" s="151"/>
      <c r="AS9" s="150">
        <f>'Health Regions Population'!C10</f>
        <v>0</v>
      </c>
      <c r="AT9" s="150">
        <f>IF(AS9=0,0,($C$9/$AS$9)*100000)</f>
        <v>0</v>
      </c>
      <c r="AU9" s="150">
        <f>'Health Regions Population'!E10</f>
        <v>0</v>
      </c>
      <c r="AV9" s="150">
        <f>IF(AU9=0,0,($D$9/$AU$9)*100000)</f>
        <v>0</v>
      </c>
      <c r="AW9" s="150">
        <f>'Health Regions Population'!G10</f>
        <v>0</v>
      </c>
      <c r="AX9" s="150">
        <f>IF(AW9=0,0,($E$9/$AW$9)*100000)</f>
        <v>0</v>
      </c>
      <c r="AY9" s="150">
        <f>'Health Regions Population'!I10</f>
        <v>0</v>
      </c>
      <c r="AZ9" s="150">
        <f>IF(AY9=0,0,($F$9/$AY$9)*100000)</f>
        <v>0</v>
      </c>
      <c r="BA9" s="150">
        <f>'Health Regions Population'!K10</f>
        <v>0</v>
      </c>
      <c r="BB9" s="150">
        <f>IF(BA9=0,0,($G$9/$BA$9)*100000)</f>
        <v>0</v>
      </c>
      <c r="BC9" s="150">
        <f>'Health Regions Population'!M10</f>
        <v>0</v>
      </c>
      <c r="BD9" s="150">
        <f>IF(BC9=0,0,($H$9/$BC$9)*100000)</f>
        <v>0</v>
      </c>
      <c r="BE9" s="150">
        <f>'Health Regions Population'!O10</f>
        <v>0</v>
      </c>
      <c r="BF9" s="150">
        <f>IF(BE9=0,0,($I$9/$BE$9)*100000)</f>
        <v>0</v>
      </c>
      <c r="BG9" s="150">
        <f>'Health Regions Population'!Q10</f>
        <v>0</v>
      </c>
      <c r="BH9" s="150">
        <f>IF(BG9=0,0,($J$9/$BG$9)*100000)</f>
        <v>0</v>
      </c>
      <c r="BI9" s="150">
        <f>'Health Regions Population'!S10</f>
        <v>0</v>
      </c>
      <c r="BJ9" s="150">
        <f>IF(BI9=0,0,($K$9/$BI$9)*100000)</f>
        <v>0</v>
      </c>
      <c r="BK9" s="150">
        <f>'Health Regions Population'!U10</f>
        <v>0</v>
      </c>
      <c r="BL9" s="150">
        <f>IF(BK9=0,0,($L$9/$BK$9)*100000)</f>
        <v>0</v>
      </c>
      <c r="BM9" s="150">
        <f>'Health Regions Population'!W10</f>
        <v>0</v>
      </c>
      <c r="BN9" s="150">
        <f>IF(BM9=0,0,($M$9/$BM$9)*100000)</f>
        <v>0</v>
      </c>
      <c r="BO9" s="150">
        <f>'Health Regions Population'!Y10</f>
        <v>0</v>
      </c>
      <c r="BP9" s="150">
        <f>IF(BO9=0,0,($N$9/$BO$9)*100000)</f>
        <v>0</v>
      </c>
      <c r="BQ9" s="150">
        <f>'Health Regions Population'!AA10</f>
        <v>0</v>
      </c>
      <c r="BR9" s="150">
        <f>IF(BQ9=0,0,($O$9/$BQ$9)*100000)</f>
        <v>0</v>
      </c>
      <c r="BS9" s="150">
        <f>'Health Regions Population'!AC10</f>
        <v>0</v>
      </c>
      <c r="BT9" s="150">
        <f>IF(BS9=0,0,($P$9/$BS$9)*100000)</f>
        <v>0</v>
      </c>
      <c r="BU9" s="150">
        <f>'Health Regions Population'!AE10</f>
        <v>0</v>
      </c>
      <c r="BV9" s="150">
        <f>IF(BU9=0,0,($Q$9/$BU$9)*100000)</f>
        <v>0</v>
      </c>
      <c r="BW9" s="150">
        <f>'Health Regions Population'!AG10</f>
        <v>0</v>
      </c>
      <c r="BX9" s="150">
        <f>IF(BW9=0,0,($R$4/$BW$9)*100000)</f>
        <v>0</v>
      </c>
      <c r="BY9" s="150">
        <f>'Health Regions Population'!AI10</f>
        <v>0</v>
      </c>
      <c r="BZ9" s="150">
        <f>IF(BY9=0,0,($S$4/$BY$9)*100000)</f>
        <v>0</v>
      </c>
      <c r="CA9" s="150">
        <f>'Health Regions Population'!AK10</f>
        <v>0</v>
      </c>
      <c r="CB9" s="150">
        <f>IF(CA9=0,0,($T$4/$CA$9)*100000)</f>
        <v>0</v>
      </c>
      <c r="CC9" s="150">
        <f>'Health Regions Population'!AM10</f>
        <v>0</v>
      </c>
      <c r="CD9" s="150">
        <f>IF(CC9=0,0,($U$4/$CC$9)*100000)</f>
        <v>0</v>
      </c>
      <c r="CE9" s="178">
        <f>'Health Regions Population'!AO10</f>
        <v>0</v>
      </c>
      <c r="CF9" s="150">
        <f>IF(CE9=0,0,($V$4/$CE$9)*100000)</f>
        <v>0</v>
      </c>
      <c r="CG9" s="149"/>
      <c r="CH9" s="150">
        <f>Populations!C104</f>
        <v>0</v>
      </c>
      <c r="CI9" s="152">
        <v>6.6477999999999995E-2</v>
      </c>
      <c r="CJ9" s="149"/>
      <c r="CK9" s="140" t="str">
        <f>Populations!B14</f>
        <v>20-24</v>
      </c>
      <c r="CL9" s="391">
        <f t="shared" si="0"/>
        <v>0</v>
      </c>
      <c r="CM9" s="391">
        <f t="shared" si="1"/>
        <v>0</v>
      </c>
      <c r="CN9" s="391">
        <f t="shared" si="2"/>
        <v>0</v>
      </c>
      <c r="CO9" s="391">
        <f t="shared" si="3"/>
        <v>0</v>
      </c>
      <c r="CP9" s="391">
        <f t="shared" si="4"/>
        <v>0</v>
      </c>
      <c r="CQ9" s="391">
        <f t="shared" si="5"/>
        <v>0</v>
      </c>
      <c r="CR9" s="391">
        <f t="shared" si="6"/>
        <v>0</v>
      </c>
      <c r="CS9" s="391">
        <f t="shared" si="7"/>
        <v>0</v>
      </c>
      <c r="CT9" s="391">
        <f t="shared" si="8"/>
        <v>0</v>
      </c>
      <c r="CU9" s="391">
        <f t="shared" si="9"/>
        <v>0</v>
      </c>
      <c r="CV9" s="391">
        <f t="shared" si="10"/>
        <v>0</v>
      </c>
      <c r="CW9" s="391">
        <f t="shared" si="11"/>
        <v>0</v>
      </c>
      <c r="CX9" s="391">
        <f t="shared" si="12"/>
        <v>0</v>
      </c>
      <c r="CY9" s="391">
        <f t="shared" si="13"/>
        <v>0</v>
      </c>
      <c r="CZ9" s="391">
        <f t="shared" si="14"/>
        <v>0</v>
      </c>
      <c r="DA9" s="391">
        <f t="shared" si="15"/>
        <v>0</v>
      </c>
      <c r="DB9" s="391">
        <f t="shared" si="16"/>
        <v>0</v>
      </c>
      <c r="DC9" s="391">
        <f t="shared" si="17"/>
        <v>0</v>
      </c>
      <c r="DD9" s="391">
        <f t="shared" si="18"/>
        <v>0</v>
      </c>
      <c r="DE9" s="391">
        <f t="shared" si="19"/>
        <v>0</v>
      </c>
    </row>
    <row r="10" spans="1:109">
      <c r="B10" s="140" t="str">
        <f>Populations!B15</f>
        <v>25-34</v>
      </c>
      <c r="C10" s="157"/>
      <c r="D10" s="157"/>
      <c r="E10" s="157"/>
      <c r="F10" s="157"/>
      <c r="G10" s="157"/>
      <c r="H10" s="157"/>
      <c r="I10" s="157"/>
      <c r="J10" s="157"/>
      <c r="K10" s="157"/>
      <c r="L10" s="157"/>
      <c r="M10" s="157"/>
      <c r="N10" s="157"/>
      <c r="O10" s="157"/>
      <c r="P10" s="158"/>
      <c r="Q10" s="158"/>
      <c r="R10" s="158"/>
      <c r="S10" s="158"/>
      <c r="T10" s="158"/>
      <c r="U10" s="158"/>
      <c r="V10" s="158"/>
      <c r="W10" s="149"/>
      <c r="X10" s="150">
        <f>Populations!C15</f>
        <v>0</v>
      </c>
      <c r="Y10" s="150">
        <f>IF(X10=0,0,(#REF!/$X$10)*100000)</f>
        <v>0</v>
      </c>
      <c r="Z10" s="150">
        <f>Populations!E15</f>
        <v>0</v>
      </c>
      <c r="AA10" s="150">
        <f>IF(Z10=0,0,(#REF!/$Z$10)*100000)</f>
        <v>0</v>
      </c>
      <c r="AB10" s="150">
        <f>Populations!G15</f>
        <v>0</v>
      </c>
      <c r="AC10" s="150">
        <f>IF(AB10=0,0,(#REF!/$AB$10)*100000)</f>
        <v>0</v>
      </c>
      <c r="AD10" s="150">
        <f>Populations!I15</f>
        <v>0</v>
      </c>
      <c r="AE10" s="150">
        <f>IF(AD10=0,0,(#REF!/$AD$10)*100000)</f>
        <v>0</v>
      </c>
      <c r="AF10" s="150">
        <f>Populations!K15</f>
        <v>0</v>
      </c>
      <c r="AG10" s="150">
        <f>IF(AF10=0,0,(#REF!/$AF$10)*100000)</f>
        <v>0</v>
      </c>
      <c r="AH10" s="150">
        <f>Populations!M15</f>
        <v>0</v>
      </c>
      <c r="AI10" s="150">
        <f>IF(AH10=0,0,(#REF!/$AH$10)*100000)</f>
        <v>0</v>
      </c>
      <c r="AJ10" s="150">
        <f>Populations!O15</f>
        <v>0</v>
      </c>
      <c r="AK10" s="150">
        <f>IF(AJ10=0,0,(#REF!/$AJ$10)*100000)</f>
        <v>0</v>
      </c>
      <c r="AL10" s="150">
        <f>Populations!Q15</f>
        <v>0</v>
      </c>
      <c r="AM10" s="150">
        <f>IF(AL10=0,0,(#REF!/$AL$10)*100000)</f>
        <v>0</v>
      </c>
      <c r="AN10" s="150">
        <f>Populations!S15</f>
        <v>0</v>
      </c>
      <c r="AO10" s="150">
        <f>IF(AN10=0,0,(#REF!/$AN$10)*100000)</f>
        <v>0</v>
      </c>
      <c r="AP10" s="150">
        <f>Populations!U15</f>
        <v>0</v>
      </c>
      <c r="AQ10" s="150">
        <f>IF(AP10=0,0,(#REF!/$AP$10)*100000)</f>
        <v>0</v>
      </c>
      <c r="AR10" s="151"/>
      <c r="AS10" s="150">
        <f>'Health Regions Population'!C11</f>
        <v>0</v>
      </c>
      <c r="AT10" s="150">
        <f>IF(AS10=0,0,($C$10/$AS$10)*100000)</f>
        <v>0</v>
      </c>
      <c r="AU10" s="150">
        <f>'Health Regions Population'!E11</f>
        <v>0</v>
      </c>
      <c r="AV10" s="150">
        <f>IF(AU10=0,0,($D$10/$AU$10)*100000)</f>
        <v>0</v>
      </c>
      <c r="AW10" s="150">
        <f>'Health Regions Population'!G11</f>
        <v>0</v>
      </c>
      <c r="AX10" s="150">
        <f>IF(AW10=0,0,($E$10/$AW$10)*100000)</f>
        <v>0</v>
      </c>
      <c r="AY10" s="150">
        <f>'Health Regions Population'!I11</f>
        <v>0</v>
      </c>
      <c r="AZ10" s="150">
        <f>IF(AY10=0,0,($F$10/$AY$10)*100000)</f>
        <v>0</v>
      </c>
      <c r="BA10" s="150">
        <f>'Health Regions Population'!K11</f>
        <v>0</v>
      </c>
      <c r="BB10" s="150">
        <f>IF(BA10=0,0,($G$10/$BA$10)*100000)</f>
        <v>0</v>
      </c>
      <c r="BC10" s="150">
        <f>'Health Regions Population'!M11</f>
        <v>0</v>
      </c>
      <c r="BD10" s="150">
        <f>IF(BC10=0,0,($H$10/$BC$10)*100000)</f>
        <v>0</v>
      </c>
      <c r="BE10" s="150">
        <f>'Health Regions Population'!O11</f>
        <v>0</v>
      </c>
      <c r="BF10" s="150">
        <f>IF(BE10=0,0,($I$10/$BE$10)*100000)</f>
        <v>0</v>
      </c>
      <c r="BG10" s="150">
        <f>'Health Regions Population'!Q11</f>
        <v>0</v>
      </c>
      <c r="BH10" s="150">
        <f>IF(BG10=0,0,($J$10/$BG$10)*100000)</f>
        <v>0</v>
      </c>
      <c r="BI10" s="150">
        <f>'Health Regions Population'!S11</f>
        <v>0</v>
      </c>
      <c r="BJ10" s="150">
        <f>IF(BI10=0,0,($K$10/$BI$10)*100000)</f>
        <v>0</v>
      </c>
      <c r="BK10" s="150">
        <f>'Health Regions Population'!U11</f>
        <v>0</v>
      </c>
      <c r="BL10" s="150">
        <f>IF(BK10=0,0,($L$10/$BK$10)*100000)</f>
        <v>0</v>
      </c>
      <c r="BM10" s="150">
        <f>'Health Regions Population'!W11</f>
        <v>0</v>
      </c>
      <c r="BN10" s="150">
        <f>IF(BM10=0,0,($M$10/$BM$10)*100000)</f>
        <v>0</v>
      </c>
      <c r="BO10" s="150">
        <f>'Health Regions Population'!Y11</f>
        <v>0</v>
      </c>
      <c r="BP10" s="150">
        <f>IF(BO10=0,0,($N$10/$BO$10)*100000)</f>
        <v>0</v>
      </c>
      <c r="BQ10" s="150">
        <f>'Health Regions Population'!AA11</f>
        <v>0</v>
      </c>
      <c r="BR10" s="150">
        <f>IF(BQ10=0,0,($O$10/$BQ$10)*100000)</f>
        <v>0</v>
      </c>
      <c r="BS10" s="150">
        <f>'Health Regions Population'!AC11</f>
        <v>0</v>
      </c>
      <c r="BT10" s="150">
        <f>IF(BS10=0,0,($P$10/$BS$10)*100000)</f>
        <v>0</v>
      </c>
      <c r="BU10" s="150">
        <f>'Health Regions Population'!AE11</f>
        <v>0</v>
      </c>
      <c r="BV10" s="150">
        <f>IF(BU10=0,0,($Q$10/$BU$10)*100000)</f>
        <v>0</v>
      </c>
      <c r="BW10" s="150">
        <f>'Health Regions Population'!AG11</f>
        <v>0</v>
      </c>
      <c r="BX10" s="150">
        <f>IF(BW10=0,0,(ABF$4/$BW$10)*100000)</f>
        <v>0</v>
      </c>
      <c r="BY10" s="150">
        <f>'Health Regions Population'!AI11</f>
        <v>0</v>
      </c>
      <c r="BZ10" s="150">
        <f>IF(BY10=0,0,($S$4/$BY$10)*100000)</f>
        <v>0</v>
      </c>
      <c r="CA10" s="150">
        <f>'Health Regions Population'!AK11</f>
        <v>0</v>
      </c>
      <c r="CB10" s="150">
        <f>IF(CA10=0,0,($T$4/$CA$10)*100000)</f>
        <v>0</v>
      </c>
      <c r="CC10" s="150">
        <f>'Health Regions Population'!AM11</f>
        <v>0</v>
      </c>
      <c r="CD10" s="150">
        <f>IF(CC10=0,0,($U$4/$CC$10)*100000)</f>
        <v>0</v>
      </c>
      <c r="CE10" s="178">
        <f>'Health Regions Population'!AO11</f>
        <v>0</v>
      </c>
      <c r="CF10" s="150">
        <f>IF(CE10=0,0,($V$4/$CE$10)*100000)</f>
        <v>0</v>
      </c>
      <c r="CG10" s="149"/>
      <c r="CH10" s="150">
        <f>Populations!C105</f>
        <v>0</v>
      </c>
      <c r="CI10" s="152">
        <v>0.135573</v>
      </c>
      <c r="CJ10" s="149"/>
      <c r="CK10" s="140" t="str">
        <f>Populations!B15</f>
        <v>25-34</v>
      </c>
      <c r="CL10" s="391">
        <f t="shared" si="0"/>
        <v>0</v>
      </c>
      <c r="CM10" s="391">
        <f t="shared" si="1"/>
        <v>0</v>
      </c>
      <c r="CN10" s="391">
        <f t="shared" si="2"/>
        <v>0</v>
      </c>
      <c r="CO10" s="391">
        <f t="shared" si="3"/>
        <v>0</v>
      </c>
      <c r="CP10" s="391">
        <f t="shared" si="4"/>
        <v>0</v>
      </c>
      <c r="CQ10" s="391">
        <f t="shared" si="5"/>
        <v>0</v>
      </c>
      <c r="CR10" s="391">
        <f t="shared" si="6"/>
        <v>0</v>
      </c>
      <c r="CS10" s="391">
        <f t="shared" si="7"/>
        <v>0</v>
      </c>
      <c r="CT10" s="391">
        <f t="shared" si="8"/>
        <v>0</v>
      </c>
      <c r="CU10" s="391">
        <f t="shared" si="9"/>
        <v>0</v>
      </c>
      <c r="CV10" s="391">
        <f t="shared" si="10"/>
        <v>0</v>
      </c>
      <c r="CW10" s="391">
        <f t="shared" si="11"/>
        <v>0</v>
      </c>
      <c r="CX10" s="391">
        <f t="shared" si="12"/>
        <v>0</v>
      </c>
      <c r="CY10" s="391">
        <f t="shared" si="13"/>
        <v>0</v>
      </c>
      <c r="CZ10" s="391">
        <f t="shared" si="14"/>
        <v>0</v>
      </c>
      <c r="DA10" s="391">
        <f t="shared" si="15"/>
        <v>0</v>
      </c>
      <c r="DB10" s="391">
        <f t="shared" si="16"/>
        <v>0</v>
      </c>
      <c r="DC10" s="391">
        <f t="shared" si="17"/>
        <v>0</v>
      </c>
      <c r="DD10" s="391">
        <f t="shared" si="18"/>
        <v>0</v>
      </c>
      <c r="DE10" s="391">
        <f t="shared" si="19"/>
        <v>0</v>
      </c>
    </row>
    <row r="11" spans="1:109">
      <c r="B11" s="140" t="str">
        <f>Populations!B16</f>
        <v>35-44</v>
      </c>
      <c r="C11" s="157"/>
      <c r="D11" s="157"/>
      <c r="E11" s="157"/>
      <c r="F11" s="157"/>
      <c r="G11" s="157"/>
      <c r="H11" s="157"/>
      <c r="I11" s="157"/>
      <c r="J11" s="157"/>
      <c r="K11" s="157"/>
      <c r="L11" s="157"/>
      <c r="M11" s="157"/>
      <c r="N11" s="157"/>
      <c r="O11" s="157"/>
      <c r="P11" s="158"/>
      <c r="Q11" s="158"/>
      <c r="R11" s="158"/>
      <c r="S11" s="158"/>
      <c r="T11" s="158"/>
      <c r="U11" s="158"/>
      <c r="V11" s="158"/>
      <c r="W11" s="149"/>
      <c r="X11" s="150">
        <f>Populations!C16</f>
        <v>0</v>
      </c>
      <c r="Y11" s="150">
        <f>IF(X11=0,0,(#REF!/$X$11)*100000)</f>
        <v>0</v>
      </c>
      <c r="Z11" s="150">
        <f>Populations!E16</f>
        <v>0</v>
      </c>
      <c r="AA11" s="150">
        <f>IF(Z11=0,0,(#REF!/$Z$11)*100000)</f>
        <v>0</v>
      </c>
      <c r="AB11" s="150">
        <f>Populations!G16</f>
        <v>0</v>
      </c>
      <c r="AC11" s="150">
        <f>IF(AB11=0,0,(#REF!/$AB$11)*100000)</f>
        <v>0</v>
      </c>
      <c r="AD11" s="150">
        <f>Populations!I16</f>
        <v>0</v>
      </c>
      <c r="AE11" s="150">
        <f>IF(AD11=0,0,(#REF!/$AD$11)*100000)</f>
        <v>0</v>
      </c>
      <c r="AF11" s="150">
        <f>Populations!K16</f>
        <v>0</v>
      </c>
      <c r="AG11" s="150">
        <f>IF(AF11=0,0,(#REF!/$AF$11)*100000)</f>
        <v>0</v>
      </c>
      <c r="AH11" s="150">
        <f>Populations!M16</f>
        <v>0</v>
      </c>
      <c r="AI11" s="150">
        <f>IF(AH11=0,0,(#REF!/$AH$11)*100000)</f>
        <v>0</v>
      </c>
      <c r="AJ11" s="150">
        <f>Populations!O16</f>
        <v>0</v>
      </c>
      <c r="AK11" s="150">
        <f>IF(AJ11=0,0,(#REF!/$AJ$11)*100000)</f>
        <v>0</v>
      </c>
      <c r="AL11" s="150">
        <f>Populations!Q16</f>
        <v>0</v>
      </c>
      <c r="AM11" s="150">
        <f>IF(AL11=0,0,(#REF!/$AL$11)*100000)</f>
        <v>0</v>
      </c>
      <c r="AN11" s="150">
        <f>Populations!S16</f>
        <v>0</v>
      </c>
      <c r="AO11" s="150">
        <f>IF(AN11=0,0,(#REF!/$AN$11)*100000)</f>
        <v>0</v>
      </c>
      <c r="AP11" s="150">
        <f>Populations!U16</f>
        <v>0</v>
      </c>
      <c r="AQ11" s="150">
        <f>IF(AP11=0,0,(#REF!/$AP$11)*100000)</f>
        <v>0</v>
      </c>
      <c r="AR11" s="151"/>
      <c r="AS11" s="150">
        <f>'Health Regions Population'!C12</f>
        <v>0</v>
      </c>
      <c r="AT11" s="150">
        <f>IF(AS11=0,0,($C$11/$AS$11)*100000)</f>
        <v>0</v>
      </c>
      <c r="AU11" s="150">
        <f>'Health Regions Population'!E12</f>
        <v>0</v>
      </c>
      <c r="AV11" s="150">
        <f>IF(AU11=0,0,($D$11/$AU$11)*100000)</f>
        <v>0</v>
      </c>
      <c r="AW11" s="150">
        <f>'Health Regions Population'!G12</f>
        <v>0</v>
      </c>
      <c r="AX11" s="150">
        <f>IF(AW11=0,0,($E$11/$AW$11)*100000)</f>
        <v>0</v>
      </c>
      <c r="AY11" s="150">
        <f>'Health Regions Population'!I12</f>
        <v>0</v>
      </c>
      <c r="AZ11" s="150">
        <f>IF(AY11=0,0,($F$11/$AY$11)*100000)</f>
        <v>0</v>
      </c>
      <c r="BA11" s="150">
        <f>'Health Regions Population'!K12</f>
        <v>0</v>
      </c>
      <c r="BB11" s="150">
        <f>IF(BA11=0,0,($G$11/$BA$11)*100000)</f>
        <v>0</v>
      </c>
      <c r="BC11" s="150">
        <f>'Health Regions Population'!M12</f>
        <v>0</v>
      </c>
      <c r="BD11" s="150">
        <f>IF(BC11=0,0,($H$11/$BC$11)*100000)</f>
        <v>0</v>
      </c>
      <c r="BE11" s="150">
        <f>'Health Regions Population'!O12</f>
        <v>0</v>
      </c>
      <c r="BF11" s="150">
        <f>IF(BE11=0,0,($I$11/$BE$11)*100000)</f>
        <v>0</v>
      </c>
      <c r="BG11" s="150">
        <f>'Health Regions Population'!Q12</f>
        <v>0</v>
      </c>
      <c r="BH11" s="150">
        <f>IF(BG11=0,0,($J$11/$BG$11)*100000)</f>
        <v>0</v>
      </c>
      <c r="BI11" s="150">
        <f>'Health Regions Population'!S12</f>
        <v>0</v>
      </c>
      <c r="BJ11" s="150">
        <f>IF(BI11=0,0,($K$11/$BI$11)*100000)</f>
        <v>0</v>
      </c>
      <c r="BK11" s="150">
        <f>'Health Regions Population'!U12</f>
        <v>0</v>
      </c>
      <c r="BL11" s="150">
        <f>IF(BK11=0,0,($L$11/$BK$11)*100000)</f>
        <v>0</v>
      </c>
      <c r="BM11" s="150">
        <f>'Health Regions Population'!W12</f>
        <v>0</v>
      </c>
      <c r="BN11" s="150">
        <f>IF(BM11=0,0,($M$11/$BM$11)*100000)</f>
        <v>0</v>
      </c>
      <c r="BO11" s="150">
        <f>'Health Regions Population'!Y12</f>
        <v>0</v>
      </c>
      <c r="BP11" s="150">
        <f>IF(BO11=0,0,($N$11/$BO$11)*100000)</f>
        <v>0</v>
      </c>
      <c r="BQ11" s="150">
        <f>'Health Regions Population'!AA12</f>
        <v>0</v>
      </c>
      <c r="BR11" s="150">
        <f>IF(BQ11=0,0,($O$11/$BQ$11)*100000)</f>
        <v>0</v>
      </c>
      <c r="BS11" s="150">
        <f>'Health Regions Population'!AC12</f>
        <v>0</v>
      </c>
      <c r="BT11" s="150">
        <f>IF(BS11=0,0,($P$11/$BS$11)*100000)</f>
        <v>0</v>
      </c>
      <c r="BU11" s="150">
        <f>'Health Regions Population'!AE12</f>
        <v>0</v>
      </c>
      <c r="BV11" s="150">
        <f>IF(BU11=0,0,($Q$11/$BU$11)*100000)</f>
        <v>0</v>
      </c>
      <c r="BW11" s="150">
        <f>'Health Regions Population'!AG12</f>
        <v>0</v>
      </c>
      <c r="BX11" s="150">
        <f>IF(BW11=0,0,(ABF$4/$BW$11)*100000)</f>
        <v>0</v>
      </c>
      <c r="BY11" s="150">
        <f>'Health Regions Population'!AI12</f>
        <v>0</v>
      </c>
      <c r="BZ11" s="150">
        <f>IF(BY11=0,0,($S$4/$BY$11)*100000)</f>
        <v>0</v>
      </c>
      <c r="CA11" s="150">
        <f>'Health Regions Population'!AK12</f>
        <v>0</v>
      </c>
      <c r="CB11" s="150">
        <f>IF(CA11=0,0,($T$4/$CA$11)*100000)</f>
        <v>0</v>
      </c>
      <c r="CC11" s="150">
        <f>'Health Regions Population'!AM12</f>
        <v>0</v>
      </c>
      <c r="CD11" s="150">
        <f>IF(CC11=0,0,($U$4/$CC$11)*100000)</f>
        <v>0</v>
      </c>
      <c r="CE11" s="178">
        <f>'Health Regions Population'!AO12</f>
        <v>0</v>
      </c>
      <c r="CF11" s="150">
        <f>IF(CE11=0,0,($V$4/$CE$11)*100000)</f>
        <v>0</v>
      </c>
      <c r="CG11" s="149"/>
      <c r="CH11" s="150">
        <f>Populations!C106</f>
        <v>0</v>
      </c>
      <c r="CI11" s="152">
        <v>0.16261300000000001</v>
      </c>
      <c r="CJ11" s="149"/>
      <c r="CK11" s="140" t="str">
        <f>Populations!B16</f>
        <v>35-44</v>
      </c>
      <c r="CL11" s="391">
        <f t="shared" si="0"/>
        <v>0</v>
      </c>
      <c r="CM11" s="391">
        <f t="shared" si="1"/>
        <v>0</v>
      </c>
      <c r="CN11" s="391">
        <f t="shared" si="2"/>
        <v>0</v>
      </c>
      <c r="CO11" s="391">
        <f t="shared" si="3"/>
        <v>0</v>
      </c>
      <c r="CP11" s="391">
        <f t="shared" si="4"/>
        <v>0</v>
      </c>
      <c r="CQ11" s="391">
        <f t="shared" si="5"/>
        <v>0</v>
      </c>
      <c r="CR11" s="391">
        <f t="shared" si="6"/>
        <v>0</v>
      </c>
      <c r="CS11" s="391">
        <f t="shared" si="7"/>
        <v>0</v>
      </c>
      <c r="CT11" s="391">
        <f t="shared" si="8"/>
        <v>0</v>
      </c>
      <c r="CU11" s="391">
        <f t="shared" si="9"/>
        <v>0</v>
      </c>
      <c r="CV11" s="391">
        <f t="shared" si="10"/>
        <v>0</v>
      </c>
      <c r="CW11" s="391">
        <f t="shared" si="11"/>
        <v>0</v>
      </c>
      <c r="CX11" s="391">
        <f t="shared" si="12"/>
        <v>0</v>
      </c>
      <c r="CY11" s="391">
        <f t="shared" si="13"/>
        <v>0</v>
      </c>
      <c r="CZ11" s="391">
        <f t="shared" si="14"/>
        <v>0</v>
      </c>
      <c r="DA11" s="391">
        <f t="shared" si="15"/>
        <v>0</v>
      </c>
      <c r="DB11" s="391">
        <f t="shared" si="16"/>
        <v>0</v>
      </c>
      <c r="DC11" s="391">
        <f t="shared" si="17"/>
        <v>0</v>
      </c>
      <c r="DD11" s="391">
        <f t="shared" si="18"/>
        <v>0</v>
      </c>
      <c r="DE11" s="391">
        <f t="shared" si="19"/>
        <v>0</v>
      </c>
    </row>
    <row r="12" spans="1:109">
      <c r="B12" s="140" t="str">
        <f>Populations!B17</f>
        <v>45-54</v>
      </c>
      <c r="C12" s="157"/>
      <c r="D12" s="157"/>
      <c r="E12" s="157"/>
      <c r="F12" s="157"/>
      <c r="G12" s="157"/>
      <c r="H12" s="157"/>
      <c r="I12" s="157"/>
      <c r="J12" s="157"/>
      <c r="K12" s="157"/>
      <c r="L12" s="157"/>
      <c r="M12" s="157"/>
      <c r="N12" s="157"/>
      <c r="O12" s="157"/>
      <c r="P12" s="158"/>
      <c r="Q12" s="158"/>
      <c r="R12" s="158"/>
      <c r="S12" s="158"/>
      <c r="T12" s="158"/>
      <c r="U12" s="158"/>
      <c r="V12" s="158"/>
      <c r="W12" s="149"/>
      <c r="X12" s="150">
        <f>Populations!C17</f>
        <v>0</v>
      </c>
      <c r="Y12" s="150">
        <f>IF(X12=0,0,(#REF!/$X$12)*100000)</f>
        <v>0</v>
      </c>
      <c r="Z12" s="150">
        <f>Populations!E17</f>
        <v>0</v>
      </c>
      <c r="AA12" s="150">
        <f>IF(Z12=0,0,(#REF!/$Z$12)*100000)</f>
        <v>0</v>
      </c>
      <c r="AB12" s="150">
        <f>Populations!G17</f>
        <v>0</v>
      </c>
      <c r="AC12" s="150">
        <f>IF(AB12=0,0,(#REF!/$AB$12)*100000)</f>
        <v>0</v>
      </c>
      <c r="AD12" s="150">
        <f>Populations!I17</f>
        <v>0</v>
      </c>
      <c r="AE12" s="150">
        <f>IF(AD12=0,0,(#REF!/$AD$12)*100000)</f>
        <v>0</v>
      </c>
      <c r="AF12" s="150">
        <f>Populations!K17</f>
        <v>0</v>
      </c>
      <c r="AG12" s="150">
        <f>IF(AF12=0,0,(#REF!/$AF$12)*100000)</f>
        <v>0</v>
      </c>
      <c r="AH12" s="150">
        <f>Populations!M17</f>
        <v>0</v>
      </c>
      <c r="AI12" s="150">
        <f>IF(AH12=0,0,(#REF!/$AH$12)*100000)</f>
        <v>0</v>
      </c>
      <c r="AJ12" s="150">
        <f>Populations!O17</f>
        <v>0</v>
      </c>
      <c r="AK12" s="150">
        <f>IF(AJ12=0,0,(#REF!/$AJ$12)*100000)</f>
        <v>0</v>
      </c>
      <c r="AL12" s="150">
        <f>Populations!Q17</f>
        <v>0</v>
      </c>
      <c r="AM12" s="150">
        <f>IF(AL12=0,0,(#REF!/$AL$12)*100000)</f>
        <v>0</v>
      </c>
      <c r="AN12" s="150">
        <f>Populations!S17</f>
        <v>0</v>
      </c>
      <c r="AO12" s="150">
        <f>IF(AN12=0,0,(#REF!/$AN$12)*100000)</f>
        <v>0</v>
      </c>
      <c r="AP12" s="150">
        <f>Populations!U17</f>
        <v>0</v>
      </c>
      <c r="AQ12" s="150">
        <f>IF(AP12=0,0,(#REF!/$AP$12)*100000)</f>
        <v>0</v>
      </c>
      <c r="AR12" s="151"/>
      <c r="AS12" s="150">
        <f>'Health Regions Population'!C13</f>
        <v>0</v>
      </c>
      <c r="AT12" s="150">
        <f>IF(AS12=0,0,($C$12/$AS$12)*100000)</f>
        <v>0</v>
      </c>
      <c r="AU12" s="150">
        <f>'Health Regions Population'!E13</f>
        <v>0</v>
      </c>
      <c r="AV12" s="150">
        <f>IF(AU12=0,0,($D$12/$AU$12)*100000)</f>
        <v>0</v>
      </c>
      <c r="AW12" s="150">
        <f>'Health Regions Population'!G13</f>
        <v>0</v>
      </c>
      <c r="AX12" s="150">
        <f>IF(AW12=0,0,($E$12/$AW$12)*100000)</f>
        <v>0</v>
      </c>
      <c r="AY12" s="150">
        <f>'Health Regions Population'!I13</f>
        <v>0</v>
      </c>
      <c r="AZ12" s="150">
        <f>IF(AY12=0,0,($F$12/$AY$12)*100000)</f>
        <v>0</v>
      </c>
      <c r="BA12" s="150">
        <f>'Health Regions Population'!K13</f>
        <v>0</v>
      </c>
      <c r="BB12" s="150">
        <f>IF(BA12=0,0,($G$12/$BA$12)*100000)</f>
        <v>0</v>
      </c>
      <c r="BC12" s="150">
        <f>'Health Regions Population'!M13</f>
        <v>0</v>
      </c>
      <c r="BD12" s="150">
        <f>IF(BC12=0,0,($H$12/$BC$12)*100000)</f>
        <v>0</v>
      </c>
      <c r="BE12" s="150">
        <f>'Health Regions Population'!O13</f>
        <v>0</v>
      </c>
      <c r="BF12" s="150">
        <f>IF(BE12=0,0,($I$12/$BE$12)*100000)</f>
        <v>0</v>
      </c>
      <c r="BG12" s="150">
        <f>'Health Regions Population'!Q13</f>
        <v>0</v>
      </c>
      <c r="BH12" s="150">
        <f>IF(BG12=0,0,($J$12/$BG$12)*100000)</f>
        <v>0</v>
      </c>
      <c r="BI12" s="150">
        <f>'Health Regions Population'!S13</f>
        <v>0</v>
      </c>
      <c r="BJ12" s="150">
        <f>IF(BI12=0,0,($K$12/$BI$12)*100000)</f>
        <v>0</v>
      </c>
      <c r="BK12" s="150">
        <f>'Health Regions Population'!U13</f>
        <v>0</v>
      </c>
      <c r="BL12" s="150">
        <f>IF(BK12=0,0,($L$12/$BK$12)*100000)</f>
        <v>0</v>
      </c>
      <c r="BM12" s="150">
        <f>'Health Regions Population'!W13</f>
        <v>0</v>
      </c>
      <c r="BN12" s="150">
        <f>IF(BM12=0,0,($M$12/$BM$12)*100000)</f>
        <v>0</v>
      </c>
      <c r="BO12" s="150">
        <f>'Health Regions Population'!Y13</f>
        <v>0</v>
      </c>
      <c r="BP12" s="150">
        <f>IF(BO12=0,0,($N$12/$BO$12)*100000)</f>
        <v>0</v>
      </c>
      <c r="BQ12" s="150">
        <f>'Health Regions Population'!AA13</f>
        <v>0</v>
      </c>
      <c r="BR12" s="150">
        <f>IF(BQ12=0,0,($O$12/$BQ$12)*100000)</f>
        <v>0</v>
      </c>
      <c r="BS12" s="150">
        <f>'Health Regions Population'!AC13</f>
        <v>0</v>
      </c>
      <c r="BT12" s="150">
        <f>IF(BS12=0,0,($P$12/$BS$12)*100000)</f>
        <v>0</v>
      </c>
      <c r="BU12" s="150">
        <f>'Health Regions Population'!AE13</f>
        <v>0</v>
      </c>
      <c r="BV12" s="150">
        <f>IF(BU12=0,0,($Q$12/$BU$12)*100000)</f>
        <v>0</v>
      </c>
      <c r="BW12" s="150">
        <f>'Health Regions Population'!AG13</f>
        <v>0</v>
      </c>
      <c r="BX12" s="150">
        <f>IF(BW12=0,0,($R$4/$BW$12)*100000)</f>
        <v>0</v>
      </c>
      <c r="BY12" s="150">
        <f>'Health Regions Population'!AI13</f>
        <v>0</v>
      </c>
      <c r="BZ12" s="150">
        <f>IF(BY12=0,0,($S$4/$BY$12)*100000)</f>
        <v>0</v>
      </c>
      <c r="CA12" s="150">
        <f>'Health Regions Population'!AK13</f>
        <v>0</v>
      </c>
      <c r="CB12" s="150">
        <f>IF(CA12=0,0,($T$4/$CA$12)*100000)</f>
        <v>0</v>
      </c>
      <c r="CC12" s="150">
        <f>'Health Regions Population'!AM13</f>
        <v>0</v>
      </c>
      <c r="CD12" s="150">
        <f>IF(CC12=0,0,($U$4/$CC$12)*100000)</f>
        <v>0</v>
      </c>
      <c r="CE12" s="178">
        <f>'Health Regions Population'!AO13</f>
        <v>0</v>
      </c>
      <c r="CF12" s="150">
        <f>IF(CE12=0,0,($V$4/$CE$12)*100000)</f>
        <v>0</v>
      </c>
      <c r="CG12" s="149"/>
      <c r="CH12" s="150">
        <f>Populations!C107</f>
        <v>0</v>
      </c>
      <c r="CI12" s="152">
        <v>0.13483400000000001</v>
      </c>
      <c r="CJ12" s="149"/>
      <c r="CK12" s="140" t="str">
        <f>Populations!B17</f>
        <v>45-54</v>
      </c>
      <c r="CL12" s="391">
        <f t="shared" si="0"/>
        <v>0</v>
      </c>
      <c r="CM12" s="391">
        <f t="shared" si="1"/>
        <v>0</v>
      </c>
      <c r="CN12" s="391">
        <f t="shared" si="2"/>
        <v>0</v>
      </c>
      <c r="CO12" s="391">
        <f t="shared" si="3"/>
        <v>0</v>
      </c>
      <c r="CP12" s="391">
        <f t="shared" si="4"/>
        <v>0</v>
      </c>
      <c r="CQ12" s="391">
        <f t="shared" si="5"/>
        <v>0</v>
      </c>
      <c r="CR12" s="391">
        <f t="shared" si="6"/>
        <v>0</v>
      </c>
      <c r="CS12" s="391">
        <f t="shared" si="7"/>
        <v>0</v>
      </c>
      <c r="CT12" s="391">
        <f t="shared" si="8"/>
        <v>0</v>
      </c>
      <c r="CU12" s="391">
        <f t="shared" si="9"/>
        <v>0</v>
      </c>
      <c r="CV12" s="391">
        <f t="shared" si="10"/>
        <v>0</v>
      </c>
      <c r="CW12" s="391">
        <f t="shared" si="11"/>
        <v>0</v>
      </c>
      <c r="CX12" s="391">
        <f t="shared" si="12"/>
        <v>0</v>
      </c>
      <c r="CY12" s="391">
        <f t="shared" si="13"/>
        <v>0</v>
      </c>
      <c r="CZ12" s="391">
        <f t="shared" si="14"/>
        <v>0</v>
      </c>
      <c r="DA12" s="391">
        <f t="shared" si="15"/>
        <v>0</v>
      </c>
      <c r="DB12" s="391">
        <f t="shared" si="16"/>
        <v>0</v>
      </c>
      <c r="DC12" s="391">
        <f t="shared" si="17"/>
        <v>0</v>
      </c>
      <c r="DD12" s="391">
        <f t="shared" si="18"/>
        <v>0</v>
      </c>
      <c r="DE12" s="391">
        <f t="shared" si="19"/>
        <v>0</v>
      </c>
    </row>
    <row r="13" spans="1:109">
      <c r="B13" s="140" t="str">
        <f>Populations!B18</f>
        <v>55-64</v>
      </c>
      <c r="C13" s="157"/>
      <c r="D13" s="157"/>
      <c r="E13" s="157"/>
      <c r="F13" s="157"/>
      <c r="G13" s="157"/>
      <c r="H13" s="157"/>
      <c r="I13" s="157"/>
      <c r="J13" s="157"/>
      <c r="K13" s="157"/>
      <c r="L13" s="157"/>
      <c r="M13" s="157"/>
      <c r="N13" s="157"/>
      <c r="O13" s="157"/>
      <c r="P13" s="158"/>
      <c r="Q13" s="158"/>
      <c r="R13" s="158"/>
      <c r="S13" s="158"/>
      <c r="T13" s="158"/>
      <c r="U13" s="158"/>
      <c r="V13" s="158"/>
      <c r="W13" s="149"/>
      <c r="X13" s="150">
        <f>Populations!C18</f>
        <v>0</v>
      </c>
      <c r="Y13" s="150">
        <f>IF(X13=0,0,(#REF!/$X$13)*100000)</f>
        <v>0</v>
      </c>
      <c r="Z13" s="150">
        <f>Populations!E18</f>
        <v>0</v>
      </c>
      <c r="AA13" s="150">
        <f>IF(Z13=0,0,(#REF!/$Z$13)*100000)</f>
        <v>0</v>
      </c>
      <c r="AB13" s="150">
        <f>Populations!G18</f>
        <v>0</v>
      </c>
      <c r="AC13" s="150">
        <f>IF(AB13=0,0,(#REF!/$AB$13)*100000)</f>
        <v>0</v>
      </c>
      <c r="AD13" s="150">
        <f>Populations!I18</f>
        <v>0</v>
      </c>
      <c r="AE13" s="150">
        <f>IF(AD13=0,0,(#REF!/$AD$13)*100000)</f>
        <v>0</v>
      </c>
      <c r="AF13" s="150">
        <f>Populations!K18</f>
        <v>0</v>
      </c>
      <c r="AG13" s="150">
        <f>IF(AF13=0,0,(#REF!/$AF$13)*100000)</f>
        <v>0</v>
      </c>
      <c r="AH13" s="150">
        <f>Populations!M18</f>
        <v>0</v>
      </c>
      <c r="AI13" s="150">
        <f>IF(AH13=0,0,(#REF!/$AH$13)*100000)</f>
        <v>0</v>
      </c>
      <c r="AJ13" s="150">
        <f>Populations!O18</f>
        <v>0</v>
      </c>
      <c r="AK13" s="150">
        <f>IF(AJ13=0,0,(#REF!/$AJ$13)*100000)</f>
        <v>0</v>
      </c>
      <c r="AL13" s="150">
        <f>Populations!Q18</f>
        <v>0</v>
      </c>
      <c r="AM13" s="150">
        <f>IF(AL13=0,0,(#REF!/$AL$13)*100000)</f>
        <v>0</v>
      </c>
      <c r="AN13" s="150">
        <f>Populations!S18</f>
        <v>0</v>
      </c>
      <c r="AO13" s="150">
        <f>IF(AN13=0,0,(#REF!/$AN$13)*100000)</f>
        <v>0</v>
      </c>
      <c r="AP13" s="150">
        <f>Populations!U18</f>
        <v>0</v>
      </c>
      <c r="AQ13" s="150">
        <f>IF(AP13=0,0,(#REF!/$AP$13)*100000)</f>
        <v>0</v>
      </c>
      <c r="AR13" s="151"/>
      <c r="AS13" s="150">
        <f>'Health Regions Population'!C14</f>
        <v>0</v>
      </c>
      <c r="AT13" s="150">
        <f>IF(AS13=0,0,($C$13/$AS$13)*100000)</f>
        <v>0</v>
      </c>
      <c r="AU13" s="150">
        <f>'Health Regions Population'!E14</f>
        <v>0</v>
      </c>
      <c r="AV13" s="150">
        <f>IF(AU13=0,0,($D$13/$AU$13)*100000)</f>
        <v>0</v>
      </c>
      <c r="AW13" s="150">
        <f>'Health Regions Population'!G14</f>
        <v>0</v>
      </c>
      <c r="AX13" s="150">
        <f>IF(AW13=0,0,($E$13/$AW$13)*100000)</f>
        <v>0</v>
      </c>
      <c r="AY13" s="150">
        <f>'Health Regions Population'!I14</f>
        <v>0</v>
      </c>
      <c r="AZ13" s="150">
        <f>IF(AY13=0,0,($F$13/$AY$13)*100000)</f>
        <v>0</v>
      </c>
      <c r="BA13" s="150">
        <f>'Health Regions Population'!K14</f>
        <v>0</v>
      </c>
      <c r="BB13" s="150">
        <f>IF(BA13=0,0,($G$13/$BA$13)*100000)</f>
        <v>0</v>
      </c>
      <c r="BC13" s="150">
        <f>'Health Regions Population'!M14</f>
        <v>0</v>
      </c>
      <c r="BD13" s="150">
        <f>IF(BC13=0,0,($H$13/$BC$13)*100000)</f>
        <v>0</v>
      </c>
      <c r="BE13" s="150">
        <f>'Health Regions Population'!O14</f>
        <v>0</v>
      </c>
      <c r="BF13" s="150">
        <f>IF(BE13=0,0,($I$13/$BE$13)*100000)</f>
        <v>0</v>
      </c>
      <c r="BG13" s="150">
        <f>'Health Regions Population'!Q14</f>
        <v>0</v>
      </c>
      <c r="BH13" s="150">
        <f>IF(BG13=0,0,($J$13/$BG$13)*100000)</f>
        <v>0</v>
      </c>
      <c r="BI13" s="150">
        <f>'Health Regions Population'!S14</f>
        <v>0</v>
      </c>
      <c r="BJ13" s="150">
        <f>IF(BI13=0,0,($K$13/$BI$13)*100000)</f>
        <v>0</v>
      </c>
      <c r="BK13" s="150">
        <f>'Health Regions Population'!U14</f>
        <v>0</v>
      </c>
      <c r="BL13" s="150">
        <f>IF(BK13=0,0,($L$13/$BK$13)*100000)</f>
        <v>0</v>
      </c>
      <c r="BM13" s="150">
        <f>'Health Regions Population'!W14</f>
        <v>0</v>
      </c>
      <c r="BN13" s="150">
        <f>IF(BM13=0,0,($M$13/$BM$13)*100000)</f>
        <v>0</v>
      </c>
      <c r="BO13" s="150">
        <f>'Health Regions Population'!Y14</f>
        <v>0</v>
      </c>
      <c r="BP13" s="150">
        <f>IF(BO13=0,0,($N$13/$BO$13)*100000)</f>
        <v>0</v>
      </c>
      <c r="BQ13" s="150">
        <f>'Health Regions Population'!AA14</f>
        <v>0</v>
      </c>
      <c r="BR13" s="150">
        <f>IF(BQ13=0,0,($O$13/$BQ$13)*100000)</f>
        <v>0</v>
      </c>
      <c r="BS13" s="150">
        <f>'Health Regions Population'!AC14</f>
        <v>0</v>
      </c>
      <c r="BT13" s="150">
        <f>IF(BS13=0,0,($P$13/$BS$13)*100000)</f>
        <v>0</v>
      </c>
      <c r="BU13" s="150">
        <f>'Health Regions Population'!AE14</f>
        <v>0</v>
      </c>
      <c r="BV13" s="150">
        <f>IF(BU13=0,0,($Q$13/$BU$13)*100000)</f>
        <v>0</v>
      </c>
      <c r="BW13" s="150">
        <f>'Health Regions Population'!AG14</f>
        <v>0</v>
      </c>
      <c r="BX13" s="150">
        <f>IF(BW13=0,0,($R$4/$BW$13)*100000)</f>
        <v>0</v>
      </c>
      <c r="BY13" s="150">
        <f>'Health Regions Population'!AI14</f>
        <v>0</v>
      </c>
      <c r="BZ13" s="150">
        <f>IF(BY13=0,0,($S$4/$BY$13)*100000)</f>
        <v>0</v>
      </c>
      <c r="CA13" s="150">
        <f>'Health Regions Population'!AK14</f>
        <v>0</v>
      </c>
      <c r="CB13" s="150">
        <f>IF(CA13=0,0,($T$4/$CA$13)*100000)</f>
        <v>0</v>
      </c>
      <c r="CC13" s="150">
        <f>'Health Regions Population'!AM14</f>
        <v>0</v>
      </c>
      <c r="CD13" s="150">
        <f>IF(CC13=0,0,($U$4/$CC$13)*100000)</f>
        <v>0</v>
      </c>
      <c r="CE13" s="178">
        <f>'Health Regions Population'!AO14</f>
        <v>0</v>
      </c>
      <c r="CF13" s="150">
        <f>IF(CE13=0,0,($V$4/$CE$13)*100000)</f>
        <v>0</v>
      </c>
      <c r="CG13" s="149"/>
      <c r="CH13" s="150">
        <f>Populations!C108</f>
        <v>0</v>
      </c>
      <c r="CI13" s="152">
        <v>8.7247000000000005E-2</v>
      </c>
      <c r="CJ13" s="149"/>
      <c r="CK13" s="140" t="str">
        <f>Populations!B18</f>
        <v>55-64</v>
      </c>
      <c r="CL13" s="391">
        <f t="shared" si="0"/>
        <v>0</v>
      </c>
      <c r="CM13" s="391">
        <f t="shared" si="1"/>
        <v>0</v>
      </c>
      <c r="CN13" s="391">
        <f t="shared" si="2"/>
        <v>0</v>
      </c>
      <c r="CO13" s="391">
        <f t="shared" si="3"/>
        <v>0</v>
      </c>
      <c r="CP13" s="391">
        <f t="shared" si="4"/>
        <v>0</v>
      </c>
      <c r="CQ13" s="391">
        <f t="shared" si="5"/>
        <v>0</v>
      </c>
      <c r="CR13" s="391">
        <f t="shared" si="6"/>
        <v>0</v>
      </c>
      <c r="CS13" s="391">
        <f t="shared" si="7"/>
        <v>0</v>
      </c>
      <c r="CT13" s="391">
        <f t="shared" si="8"/>
        <v>0</v>
      </c>
      <c r="CU13" s="391">
        <f t="shared" si="9"/>
        <v>0</v>
      </c>
      <c r="CV13" s="391">
        <f t="shared" si="10"/>
        <v>0</v>
      </c>
      <c r="CW13" s="391">
        <f t="shared" si="11"/>
        <v>0</v>
      </c>
      <c r="CX13" s="391">
        <f t="shared" si="12"/>
        <v>0</v>
      </c>
      <c r="CY13" s="391">
        <f t="shared" si="13"/>
        <v>0</v>
      </c>
      <c r="CZ13" s="391">
        <f t="shared" si="14"/>
        <v>0</v>
      </c>
      <c r="DA13" s="391">
        <f t="shared" si="15"/>
        <v>0</v>
      </c>
      <c r="DB13" s="391">
        <f t="shared" si="16"/>
        <v>0</v>
      </c>
      <c r="DC13" s="391">
        <f t="shared" si="17"/>
        <v>0</v>
      </c>
      <c r="DD13" s="391">
        <f t="shared" si="18"/>
        <v>0</v>
      </c>
      <c r="DE13" s="391">
        <f t="shared" si="19"/>
        <v>0</v>
      </c>
    </row>
    <row r="14" spans="1:109">
      <c r="B14" s="140" t="str">
        <f>Populations!B19</f>
        <v>65-74</v>
      </c>
      <c r="C14" s="157"/>
      <c r="D14" s="157"/>
      <c r="E14" s="157"/>
      <c r="F14" s="157"/>
      <c r="G14" s="157"/>
      <c r="H14" s="157"/>
      <c r="I14" s="157"/>
      <c r="J14" s="157"/>
      <c r="K14" s="157"/>
      <c r="L14" s="157"/>
      <c r="M14" s="157"/>
      <c r="N14" s="157"/>
      <c r="O14" s="157"/>
      <c r="P14" s="158"/>
      <c r="Q14" s="158"/>
      <c r="R14" s="158"/>
      <c r="S14" s="158"/>
      <c r="T14" s="158"/>
      <c r="U14" s="158"/>
      <c r="V14" s="158"/>
      <c r="W14" s="149"/>
      <c r="X14" s="150">
        <f>Populations!C19</f>
        <v>0</v>
      </c>
      <c r="Y14" s="150">
        <f>IF(X14=0,0,(#REF!/$X$14)*100000)</f>
        <v>0</v>
      </c>
      <c r="Z14" s="150">
        <f>Populations!E19</f>
        <v>0</v>
      </c>
      <c r="AA14" s="150">
        <f>IF(Z14=0,0,(#REF!/$Z$14)*100000)</f>
        <v>0</v>
      </c>
      <c r="AB14" s="150">
        <f>Populations!G19</f>
        <v>0</v>
      </c>
      <c r="AC14" s="150">
        <f>IF(AB14=0,0,(#REF!/$AB$14)*100000)</f>
        <v>0</v>
      </c>
      <c r="AD14" s="150">
        <f>Populations!I19</f>
        <v>0</v>
      </c>
      <c r="AE14" s="150">
        <f>IF(AD14=0,0,(#REF!/$AD$14)*100000)</f>
        <v>0</v>
      </c>
      <c r="AF14" s="150">
        <f>Populations!K19</f>
        <v>0</v>
      </c>
      <c r="AG14" s="150">
        <f>IF(AF14=0,0,(#REF!/$AF$14)*100000)</f>
        <v>0</v>
      </c>
      <c r="AH14" s="150">
        <f>Populations!M19</f>
        <v>0</v>
      </c>
      <c r="AI14" s="150">
        <f>IF(AH14=0,0,(#REF!/$AH$14)*100000)</f>
        <v>0</v>
      </c>
      <c r="AJ14" s="150">
        <f>Populations!O19</f>
        <v>0</v>
      </c>
      <c r="AK14" s="150">
        <f>IF(AJ14=0,0,(#REF!/$AJ$14)*100000)</f>
        <v>0</v>
      </c>
      <c r="AL14" s="150">
        <f>Populations!Q19</f>
        <v>0</v>
      </c>
      <c r="AM14" s="150">
        <f>IF(AL14=0,0,(#REF!/$AL$14)*100000)</f>
        <v>0</v>
      </c>
      <c r="AN14" s="150">
        <f>Populations!S19</f>
        <v>0</v>
      </c>
      <c r="AO14" s="150">
        <f>IF(AN14=0,0,(#REF!/$AN$14)*100000)</f>
        <v>0</v>
      </c>
      <c r="AP14" s="150">
        <f>Populations!U19</f>
        <v>0</v>
      </c>
      <c r="AQ14" s="150">
        <f>IF(AP14=0,0,(#REF!/$AP$14)*100000)</f>
        <v>0</v>
      </c>
      <c r="AR14" s="151"/>
      <c r="AS14" s="150">
        <f>'Health Regions Population'!C15</f>
        <v>0</v>
      </c>
      <c r="AT14" s="150">
        <f>IF(AS14=0,0,($C$14/$AS$14)*100000)</f>
        <v>0</v>
      </c>
      <c r="AU14" s="150">
        <f>'Health Regions Population'!E15</f>
        <v>0</v>
      </c>
      <c r="AV14" s="150">
        <f>IF(AU14=0,0,($D$14/$AU$14)*100000)</f>
        <v>0</v>
      </c>
      <c r="AW14" s="150">
        <f>'Health Regions Population'!G15</f>
        <v>0</v>
      </c>
      <c r="AX14" s="150">
        <f>IF(AW14=0,0,($E$14/$AW$14)*100000)</f>
        <v>0</v>
      </c>
      <c r="AY14" s="150">
        <f>'Health Regions Population'!I15</f>
        <v>0</v>
      </c>
      <c r="AZ14" s="150">
        <f>IF(AY14=0,0,($F$14/$AY$14)*100000)</f>
        <v>0</v>
      </c>
      <c r="BA14" s="150">
        <f>'Health Regions Population'!K15</f>
        <v>0</v>
      </c>
      <c r="BB14" s="150">
        <f>IF(BA14=0,0,($G$14/$BA$14)*100000)</f>
        <v>0</v>
      </c>
      <c r="BC14" s="150">
        <f>'Health Regions Population'!M15</f>
        <v>0</v>
      </c>
      <c r="BD14" s="150">
        <f>IF(BC14=0,0,($H$14/$BC$14)*100000)</f>
        <v>0</v>
      </c>
      <c r="BE14" s="150">
        <f>'Health Regions Population'!O15</f>
        <v>0</v>
      </c>
      <c r="BF14" s="150">
        <f>IF(BE14=0,0,($I$14/$BE$14)*100000)</f>
        <v>0</v>
      </c>
      <c r="BG14" s="150">
        <f>'Health Regions Population'!Q15</f>
        <v>0</v>
      </c>
      <c r="BH14" s="150">
        <f>IF(BG14=0,0,($J$14/$BG$14)*100000)</f>
        <v>0</v>
      </c>
      <c r="BI14" s="150">
        <f>'Health Regions Population'!S15</f>
        <v>0</v>
      </c>
      <c r="BJ14" s="150">
        <f>IF(BI14=0,0,($K$14/$BI$14)*100000)</f>
        <v>0</v>
      </c>
      <c r="BK14" s="150">
        <f>'Health Regions Population'!U15</f>
        <v>0</v>
      </c>
      <c r="BL14" s="150">
        <f>IF(BK14=0,0,($L$14/$BK$14)*100000)</f>
        <v>0</v>
      </c>
      <c r="BM14" s="150">
        <f>'Health Regions Population'!W15</f>
        <v>0</v>
      </c>
      <c r="BN14" s="150">
        <f>IF(BM14=0,0,($M$14/$BM$14)*100000)</f>
        <v>0</v>
      </c>
      <c r="BO14" s="150">
        <f>'Health Regions Population'!Y15</f>
        <v>0</v>
      </c>
      <c r="BP14" s="150">
        <f>IF(BO14=0,0,($N$14/$BO$14)*100000)</f>
        <v>0</v>
      </c>
      <c r="BQ14" s="150">
        <f>'Health Regions Population'!AA15</f>
        <v>0</v>
      </c>
      <c r="BR14" s="150">
        <f>IF(BQ14=0,0,($O$14/$BQ$14)*100000)</f>
        <v>0</v>
      </c>
      <c r="BS14" s="150">
        <f>'Health Regions Population'!AC15</f>
        <v>0</v>
      </c>
      <c r="BT14" s="150">
        <f>IF(BS14=0,0,($P$14/$BS$14)*100000)</f>
        <v>0</v>
      </c>
      <c r="BU14" s="150">
        <f>'Health Regions Population'!AE15</f>
        <v>0</v>
      </c>
      <c r="BV14" s="150">
        <f>IF(BU14=0,0,($Q$14/$BU$14)*100000)</f>
        <v>0</v>
      </c>
      <c r="BW14" s="150">
        <f>'Health Regions Population'!AG15</f>
        <v>0</v>
      </c>
      <c r="BX14" s="150">
        <f>IF(BW14=0,0,($R$4/$BW$14)*100000)</f>
        <v>0</v>
      </c>
      <c r="BY14" s="150">
        <f>'Health Regions Population'!AI15</f>
        <v>0</v>
      </c>
      <c r="BZ14" s="150">
        <f>IF(BY14=0,0,($S$4/$BY$14)*100000)</f>
        <v>0</v>
      </c>
      <c r="CA14" s="150">
        <f>'Health Regions Population'!AK15</f>
        <v>0</v>
      </c>
      <c r="CB14" s="150">
        <f>IF(CA14=0,0,($T$4/$CA$14)*100000)</f>
        <v>0</v>
      </c>
      <c r="CC14" s="150">
        <f>'Health Regions Population'!AM15</f>
        <v>0</v>
      </c>
      <c r="CD14" s="150">
        <f>IF(CC14=0,0,($U$4/$CC$14)*100000)</f>
        <v>0</v>
      </c>
      <c r="CE14" s="178">
        <f>'Health Regions Population'!AO15</f>
        <v>0</v>
      </c>
      <c r="CF14" s="150">
        <f>IF(CE14=0,0,($V$4/$CE$14)*100000)</f>
        <v>0</v>
      </c>
      <c r="CG14" s="149"/>
      <c r="CH14" s="150">
        <f>Populations!C109</f>
        <v>0</v>
      </c>
      <c r="CI14" s="152">
        <v>6.6036999999999998E-2</v>
      </c>
      <c r="CJ14" s="149"/>
      <c r="CK14" s="140" t="str">
        <f>Populations!B19</f>
        <v>65-74</v>
      </c>
      <c r="CL14" s="391">
        <f t="shared" si="0"/>
        <v>0</v>
      </c>
      <c r="CM14" s="391">
        <f t="shared" si="1"/>
        <v>0</v>
      </c>
      <c r="CN14" s="391">
        <f t="shared" si="2"/>
        <v>0</v>
      </c>
      <c r="CO14" s="391">
        <f t="shared" si="3"/>
        <v>0</v>
      </c>
      <c r="CP14" s="391">
        <f t="shared" si="4"/>
        <v>0</v>
      </c>
      <c r="CQ14" s="391">
        <f t="shared" si="5"/>
        <v>0</v>
      </c>
      <c r="CR14" s="391">
        <f t="shared" si="6"/>
        <v>0</v>
      </c>
      <c r="CS14" s="391">
        <f t="shared" si="7"/>
        <v>0</v>
      </c>
      <c r="CT14" s="391">
        <f t="shared" si="8"/>
        <v>0</v>
      </c>
      <c r="CU14" s="391">
        <f t="shared" si="9"/>
        <v>0</v>
      </c>
      <c r="CV14" s="391">
        <f t="shared" si="10"/>
        <v>0</v>
      </c>
      <c r="CW14" s="391">
        <f t="shared" si="11"/>
        <v>0</v>
      </c>
      <c r="CX14" s="391">
        <f t="shared" si="12"/>
        <v>0</v>
      </c>
      <c r="CY14" s="391">
        <f t="shared" si="13"/>
        <v>0</v>
      </c>
      <c r="CZ14" s="391">
        <f t="shared" si="14"/>
        <v>0</v>
      </c>
      <c r="DA14" s="391">
        <f t="shared" si="15"/>
        <v>0</v>
      </c>
      <c r="DB14" s="391">
        <f t="shared" si="16"/>
        <v>0</v>
      </c>
      <c r="DC14" s="391">
        <f t="shared" si="17"/>
        <v>0</v>
      </c>
      <c r="DD14" s="391">
        <f t="shared" si="18"/>
        <v>0</v>
      </c>
      <c r="DE14" s="391">
        <f t="shared" si="19"/>
        <v>0</v>
      </c>
    </row>
    <row r="15" spans="1:109">
      <c r="B15" s="140" t="str">
        <f>Populations!B20</f>
        <v>75-84</v>
      </c>
      <c r="C15" s="157"/>
      <c r="D15" s="157"/>
      <c r="E15" s="157"/>
      <c r="F15" s="157"/>
      <c r="G15" s="157"/>
      <c r="H15" s="157"/>
      <c r="I15" s="157"/>
      <c r="J15" s="157"/>
      <c r="K15" s="157"/>
      <c r="L15" s="157"/>
      <c r="M15" s="157"/>
      <c r="N15" s="157"/>
      <c r="O15" s="157"/>
      <c r="P15" s="158"/>
      <c r="Q15" s="158"/>
      <c r="R15" s="158"/>
      <c r="S15" s="158"/>
      <c r="T15" s="158"/>
      <c r="U15" s="158"/>
      <c r="V15" s="158"/>
      <c r="W15" s="149"/>
      <c r="X15" s="150">
        <f>Populations!C20</f>
        <v>0</v>
      </c>
      <c r="Y15" s="150">
        <f>IF(X15=0,0,(#REF!/$X$15)*100000)</f>
        <v>0</v>
      </c>
      <c r="Z15" s="150">
        <f>Populations!E20</f>
        <v>0</v>
      </c>
      <c r="AA15" s="150">
        <f>IF(Z15=0,0,(#REF!/$Z$15)*100000)</f>
        <v>0</v>
      </c>
      <c r="AB15" s="150">
        <f>Populations!G20</f>
        <v>0</v>
      </c>
      <c r="AC15" s="150">
        <f>IF(AB15=0,0,(#REF!/$AB$15)*100000)</f>
        <v>0</v>
      </c>
      <c r="AD15" s="150">
        <f>Populations!I20</f>
        <v>0</v>
      </c>
      <c r="AE15" s="150">
        <f>IF(AD15=0,0,(#REF!/$AD$15)*100000)</f>
        <v>0</v>
      </c>
      <c r="AF15" s="150">
        <f>Populations!K20</f>
        <v>0</v>
      </c>
      <c r="AG15" s="150">
        <f>IF(AF15=0,0,(#REF!/$AF$15)*100000)</f>
        <v>0</v>
      </c>
      <c r="AH15" s="150">
        <f>Populations!M20</f>
        <v>0</v>
      </c>
      <c r="AI15" s="150">
        <f>IF(AH15=0,0,(#REF!/$AH$15)*100000)</f>
        <v>0</v>
      </c>
      <c r="AJ15" s="150">
        <f>Populations!O20</f>
        <v>0</v>
      </c>
      <c r="AK15" s="150">
        <f>IF(AJ15=0,0,(#REF!/$AJ$15)*100000)</f>
        <v>0</v>
      </c>
      <c r="AL15" s="150">
        <f>Populations!Q20</f>
        <v>0</v>
      </c>
      <c r="AM15" s="150">
        <f>IF(AL15=0,0,(#REF!/$AL$15)*100000)</f>
        <v>0</v>
      </c>
      <c r="AN15" s="150">
        <f>Populations!S20</f>
        <v>0</v>
      </c>
      <c r="AO15" s="150">
        <f>IF(AN15=0,0,(#REF!/$AN$15)*100000)</f>
        <v>0</v>
      </c>
      <c r="AP15" s="150">
        <f>Populations!U20</f>
        <v>0</v>
      </c>
      <c r="AQ15" s="150">
        <f>IF(AP15=0,0,(#REF!/$AP$15)*100000)</f>
        <v>0</v>
      </c>
      <c r="AR15" s="151"/>
      <c r="AS15" s="150">
        <f>'Health Regions Population'!C16</f>
        <v>0</v>
      </c>
      <c r="AT15" s="150">
        <f>IF(AS15=0,0,($C$15/$AS$15)*100000)</f>
        <v>0</v>
      </c>
      <c r="AU15" s="150">
        <f>'Health Regions Population'!E16</f>
        <v>0</v>
      </c>
      <c r="AV15" s="150">
        <f>IF(AU15=0,0,($D$15/$AU$15)*100000)</f>
        <v>0</v>
      </c>
      <c r="AW15" s="150">
        <f>'Health Regions Population'!G16</f>
        <v>0</v>
      </c>
      <c r="AX15" s="150">
        <f>IF(AW15=0,0,($E$15/$AW$15)*100000)</f>
        <v>0</v>
      </c>
      <c r="AY15" s="150">
        <f>'Health Regions Population'!I16</f>
        <v>0</v>
      </c>
      <c r="AZ15" s="150">
        <f>IF(AY15=0,0,($F$15/$AY$15)*100000)</f>
        <v>0</v>
      </c>
      <c r="BA15" s="150">
        <f>'Health Regions Population'!K16</f>
        <v>0</v>
      </c>
      <c r="BB15" s="150">
        <f>IF(BA15=0,0,($G$15/$BA$15)*100000)</f>
        <v>0</v>
      </c>
      <c r="BC15" s="150">
        <f>'Health Regions Population'!M16</f>
        <v>0</v>
      </c>
      <c r="BD15" s="150">
        <f>IF(BC15=0,0,($H$15/$BC$15)*100000)</f>
        <v>0</v>
      </c>
      <c r="BE15" s="150">
        <f>'Health Regions Population'!O16</f>
        <v>0</v>
      </c>
      <c r="BF15" s="150">
        <f>IF(BE15=0,0,($I$15/$BE$15)*100000)</f>
        <v>0</v>
      </c>
      <c r="BG15" s="150">
        <f>'Health Regions Population'!Q16</f>
        <v>0</v>
      </c>
      <c r="BH15" s="150">
        <f>IF(BG15=0,0,($J$15/$BG$15)*100000)</f>
        <v>0</v>
      </c>
      <c r="BI15" s="150">
        <f>'Health Regions Population'!S16</f>
        <v>0</v>
      </c>
      <c r="BJ15" s="150">
        <f>IF(BI15=0,0,($K$15/$BI$15)*100000)</f>
        <v>0</v>
      </c>
      <c r="BK15" s="150">
        <f>'Health Regions Population'!U16</f>
        <v>0</v>
      </c>
      <c r="BL15" s="150">
        <f>IF(BK15=0,0,($L$15/$BK$15)*100000)</f>
        <v>0</v>
      </c>
      <c r="BM15" s="150">
        <f>'Health Regions Population'!W16</f>
        <v>0</v>
      </c>
      <c r="BN15" s="150">
        <f>IF(BM15=0,0,($M$15/$BM$15)*100000)</f>
        <v>0</v>
      </c>
      <c r="BO15" s="150">
        <f>'Health Regions Population'!Y16</f>
        <v>0</v>
      </c>
      <c r="BP15" s="150">
        <f>IF(BO15=0,0,($N$15/$BO$15)*100000)</f>
        <v>0</v>
      </c>
      <c r="BQ15" s="150">
        <f>'Health Regions Population'!AA16</f>
        <v>0</v>
      </c>
      <c r="BR15" s="150">
        <f>IF(BQ15=0,0,($O$15/$BQ$15)*100000)</f>
        <v>0</v>
      </c>
      <c r="BS15" s="150">
        <f>'Health Regions Population'!AC16</f>
        <v>0</v>
      </c>
      <c r="BT15" s="150">
        <f>IF(BS15=0,0,($P$15/$BS$15)*100000)</f>
        <v>0</v>
      </c>
      <c r="BU15" s="150">
        <f>'Health Regions Population'!AE16</f>
        <v>0</v>
      </c>
      <c r="BV15" s="150">
        <f>IF(BU15=0,0,($Q$15/$BU$15)*100000)</f>
        <v>0</v>
      </c>
      <c r="BW15" s="150">
        <f>'Health Regions Population'!AG16</f>
        <v>0</v>
      </c>
      <c r="BX15" s="150">
        <f>IF(BW15=0,0,($R$4/$BW$15)*100000)</f>
        <v>0</v>
      </c>
      <c r="BY15" s="150">
        <f>'Health Regions Population'!AI16</f>
        <v>0</v>
      </c>
      <c r="BZ15" s="150">
        <f>IF(BY15=0,0,($S$4/$BY$15)*100000)</f>
        <v>0</v>
      </c>
      <c r="CA15" s="150">
        <f>'Health Regions Population'!AK16</f>
        <v>0</v>
      </c>
      <c r="CB15" s="150">
        <f>IF(CA15=0,0,($T$4/$CA$15)*100000)</f>
        <v>0</v>
      </c>
      <c r="CC15" s="150">
        <f>'Health Regions Population'!AM16</f>
        <v>0</v>
      </c>
      <c r="CD15" s="150">
        <f>IF(CC15=0,0,($U$4/$CC$15)*100000)</f>
        <v>0</v>
      </c>
      <c r="CE15" s="178">
        <f>'Health Regions Population'!AO16</f>
        <v>0</v>
      </c>
      <c r="CF15" s="150">
        <f>IF(CE15=0,0,($V$4/$CE$15)*100000)</f>
        <v>0</v>
      </c>
      <c r="CG15" s="149"/>
      <c r="CH15" s="150">
        <f>Populations!C110</f>
        <v>0</v>
      </c>
      <c r="CI15" s="152">
        <v>4.4840999999999999E-2</v>
      </c>
      <c r="CJ15" s="149"/>
      <c r="CK15" s="140" t="str">
        <f>Populations!B20</f>
        <v>75-84</v>
      </c>
      <c r="CL15" s="391">
        <f t="shared" si="0"/>
        <v>0</v>
      </c>
      <c r="CM15" s="391">
        <f t="shared" si="1"/>
        <v>0</v>
      </c>
      <c r="CN15" s="391">
        <f t="shared" si="2"/>
        <v>0</v>
      </c>
      <c r="CO15" s="391">
        <f t="shared" si="3"/>
        <v>0</v>
      </c>
      <c r="CP15" s="391">
        <f t="shared" si="4"/>
        <v>0</v>
      </c>
      <c r="CQ15" s="391">
        <f t="shared" si="5"/>
        <v>0</v>
      </c>
      <c r="CR15" s="391">
        <f t="shared" si="6"/>
        <v>0</v>
      </c>
      <c r="CS15" s="391">
        <f t="shared" si="7"/>
        <v>0</v>
      </c>
      <c r="CT15" s="391">
        <f t="shared" si="8"/>
        <v>0</v>
      </c>
      <c r="CU15" s="391">
        <f t="shared" si="9"/>
        <v>0</v>
      </c>
      <c r="CV15" s="391">
        <f t="shared" si="10"/>
        <v>0</v>
      </c>
      <c r="CW15" s="391">
        <f t="shared" si="11"/>
        <v>0</v>
      </c>
      <c r="CX15" s="391">
        <f t="shared" si="12"/>
        <v>0</v>
      </c>
      <c r="CY15" s="391">
        <f t="shared" si="13"/>
        <v>0</v>
      </c>
      <c r="CZ15" s="391">
        <f t="shared" si="14"/>
        <v>0</v>
      </c>
      <c r="DA15" s="391">
        <f t="shared" si="15"/>
        <v>0</v>
      </c>
      <c r="DB15" s="391">
        <f t="shared" si="16"/>
        <v>0</v>
      </c>
      <c r="DC15" s="391">
        <f t="shared" si="17"/>
        <v>0</v>
      </c>
      <c r="DD15" s="391">
        <f t="shared" si="18"/>
        <v>0</v>
      </c>
      <c r="DE15" s="391">
        <f t="shared" si="19"/>
        <v>0</v>
      </c>
    </row>
    <row r="16" spans="1:109">
      <c r="B16" s="140" t="str">
        <f>Populations!B21</f>
        <v>85+</v>
      </c>
      <c r="C16" s="147"/>
      <c r="D16" s="147"/>
      <c r="E16" s="147"/>
      <c r="F16" s="147"/>
      <c r="G16" s="147"/>
      <c r="H16" s="147"/>
      <c r="I16" s="147"/>
      <c r="J16" s="147"/>
      <c r="K16" s="147"/>
      <c r="L16" s="147"/>
      <c r="M16" s="147"/>
      <c r="N16" s="147"/>
      <c r="O16" s="147"/>
      <c r="P16" s="159"/>
      <c r="Q16" s="159"/>
      <c r="R16" s="159"/>
      <c r="S16" s="159"/>
      <c r="T16" s="159"/>
      <c r="U16" s="159"/>
      <c r="V16" s="159"/>
      <c r="W16" s="149"/>
      <c r="X16" s="150">
        <f>Populations!C21</f>
        <v>0</v>
      </c>
      <c r="Y16" s="150">
        <f>IF(X16=0,0,(#REF!/$X$16)*100000)</f>
        <v>0</v>
      </c>
      <c r="Z16" s="150">
        <f>Populations!E21</f>
        <v>0</v>
      </c>
      <c r="AA16" s="150">
        <f>IF(Z16=0,0,(#REF!/$Z$16)*100000)</f>
        <v>0</v>
      </c>
      <c r="AB16" s="150">
        <f>Populations!G21</f>
        <v>0</v>
      </c>
      <c r="AC16" s="150">
        <f>IF(AB16=0,0,(#REF!/$AB$16)*100000)</f>
        <v>0</v>
      </c>
      <c r="AD16" s="150">
        <f>Populations!I21</f>
        <v>0</v>
      </c>
      <c r="AE16" s="150">
        <f>IF(AD16=0,0,(#REF!/$AD$16)*100000)</f>
        <v>0</v>
      </c>
      <c r="AF16" s="150">
        <f>Populations!K21</f>
        <v>0</v>
      </c>
      <c r="AG16" s="150">
        <f>IF(AF16=0,0,(#REF!/$AF$16)*100000)</f>
        <v>0</v>
      </c>
      <c r="AH16" s="150">
        <f>Populations!M21</f>
        <v>0</v>
      </c>
      <c r="AI16" s="150">
        <f>IF(AH16=0,0,(#REF!/$AH$16)*100000)</f>
        <v>0</v>
      </c>
      <c r="AJ16" s="150">
        <f>Populations!O21</f>
        <v>0</v>
      </c>
      <c r="AK16" s="150">
        <f>IF(AJ16=0,0,(#REF!/$AJ$16)*100000)</f>
        <v>0</v>
      </c>
      <c r="AL16" s="150">
        <f>Populations!Q21</f>
        <v>0</v>
      </c>
      <c r="AM16" s="150">
        <f>IF(AL16=0,0,(#REF!/$AL$16)*100000)</f>
        <v>0</v>
      </c>
      <c r="AN16" s="150">
        <f>Populations!S21</f>
        <v>0</v>
      </c>
      <c r="AO16" s="150">
        <f>IF(AN16=0,0,(#REF!/$AN$16)*100000)</f>
        <v>0</v>
      </c>
      <c r="AP16" s="150">
        <f>Populations!U21</f>
        <v>0</v>
      </c>
      <c r="AQ16" s="150">
        <f>IF(AP16=0,0,(#REF!/$AP$16)*100000)</f>
        <v>0</v>
      </c>
      <c r="AR16" s="151"/>
      <c r="AS16" s="150">
        <f>'Health Regions Population'!C17</f>
        <v>0</v>
      </c>
      <c r="AT16" s="150">
        <f>IF(AS16=0,0,($C$16/$AS$16)*100000)</f>
        <v>0</v>
      </c>
      <c r="AU16" s="150">
        <f>'Health Regions Population'!E17</f>
        <v>0</v>
      </c>
      <c r="AV16" s="150">
        <f>IF(AU16=0,0,($D$16/$AU$16)*100000)</f>
        <v>0</v>
      </c>
      <c r="AW16" s="150">
        <f>'Health Regions Population'!G17</f>
        <v>0</v>
      </c>
      <c r="AX16" s="150">
        <f>IF(AW16=0,0,($E$16/$AW$16)*100000)</f>
        <v>0</v>
      </c>
      <c r="AY16" s="150">
        <f>'Health Regions Population'!I17</f>
        <v>0</v>
      </c>
      <c r="AZ16" s="150">
        <f>IF(AY16=0,0,($F$16/$AY$16)*100000)</f>
        <v>0</v>
      </c>
      <c r="BA16" s="150">
        <f>'Health Regions Population'!K17</f>
        <v>0</v>
      </c>
      <c r="BB16" s="150">
        <f>IF(BA16=0,0,($G$16/$BA$16)*100000)</f>
        <v>0</v>
      </c>
      <c r="BC16" s="150">
        <f>'Health Regions Population'!M17</f>
        <v>0</v>
      </c>
      <c r="BD16" s="150">
        <f>IF(BC16=0,0,($H$16/$BC$16)*100000)</f>
        <v>0</v>
      </c>
      <c r="BE16" s="150">
        <f>'Health Regions Population'!O17</f>
        <v>0</v>
      </c>
      <c r="BF16" s="150">
        <f>IF(BE16=0,0,($I$16/$BE$16)*100000)</f>
        <v>0</v>
      </c>
      <c r="BG16" s="150">
        <f>'Health Regions Population'!Q17</f>
        <v>0</v>
      </c>
      <c r="BH16" s="150">
        <f>IF(BG16=0,0,($J$16/$BG$16)*100000)</f>
        <v>0</v>
      </c>
      <c r="BI16" s="150">
        <f>'Health Regions Population'!S17</f>
        <v>0</v>
      </c>
      <c r="BJ16" s="150">
        <f>IF(BI16=0,0,($K$16/$BI$16)*100000)</f>
        <v>0</v>
      </c>
      <c r="BK16" s="150">
        <f>'Health Regions Population'!U17</f>
        <v>0</v>
      </c>
      <c r="BL16" s="150">
        <f>IF(BK16=0,0,($L$16/$BK$16)*100000)</f>
        <v>0</v>
      </c>
      <c r="BM16" s="150">
        <f>'Health Regions Population'!W17</f>
        <v>0</v>
      </c>
      <c r="BN16" s="150">
        <f>IF(BM16=0,0,($M$16/$BM$16)*100000)</f>
        <v>0</v>
      </c>
      <c r="BO16" s="150">
        <f>'Health Regions Population'!Y17</f>
        <v>0</v>
      </c>
      <c r="BP16" s="150">
        <f>IF(BO16=0,0,($N$16/$BO$16)*100000)</f>
        <v>0</v>
      </c>
      <c r="BQ16" s="150">
        <f>'Health Regions Population'!AA17</f>
        <v>0</v>
      </c>
      <c r="BR16" s="150">
        <f>IF(BQ16=0,0,($O$16/$BQ$16)*100000)</f>
        <v>0</v>
      </c>
      <c r="BS16" s="150">
        <f>'Health Regions Population'!AC17</f>
        <v>0</v>
      </c>
      <c r="BT16" s="150">
        <f>IF(BS16=0,0,($P$16/$BS$16)*100000)</f>
        <v>0</v>
      </c>
      <c r="BU16" s="150">
        <f>'Health Regions Population'!AE17</f>
        <v>0</v>
      </c>
      <c r="BV16" s="150">
        <f>IF(BU16=0,0,($Q$16/$BU$16)*100000)</f>
        <v>0</v>
      </c>
      <c r="BW16" s="150">
        <f>'Health Regions Population'!AG17</f>
        <v>0</v>
      </c>
      <c r="BX16" s="150">
        <f>IF(BW16=0,0,($R$4/$BW$16)*100000)</f>
        <v>0</v>
      </c>
      <c r="BY16" s="150">
        <f>'Health Regions Population'!AI17</f>
        <v>0</v>
      </c>
      <c r="BZ16" s="150">
        <f>IF(BY16=0,0,($S$4/$BY$16)*100000)</f>
        <v>0</v>
      </c>
      <c r="CA16" s="150">
        <f>'Health Regions Population'!AK17</f>
        <v>0</v>
      </c>
      <c r="CB16" s="150">
        <f>IF(CA16=0,0,($T$4/$CA$16)*100000)</f>
        <v>0</v>
      </c>
      <c r="CC16" s="150">
        <f>'Health Regions Population'!AM17</f>
        <v>0</v>
      </c>
      <c r="CD16" s="150">
        <f>IF(CC16=0,0,($U$4/$CC$16)*100000)</f>
        <v>0</v>
      </c>
      <c r="CE16" s="178">
        <f>'Health Regions Population'!AO17</f>
        <v>0</v>
      </c>
      <c r="CF16" s="150">
        <f>IF(CE16=0,0,($V$4/$CE$16)*100000)</f>
        <v>0</v>
      </c>
      <c r="CG16" s="149"/>
      <c r="CH16" s="150">
        <f>Populations!C111</f>
        <v>0</v>
      </c>
      <c r="CI16" s="152">
        <v>1.5507999999999999E-2</v>
      </c>
      <c r="CJ16" s="149"/>
      <c r="CK16" s="140" t="str">
        <f>Populations!B21</f>
        <v>85+</v>
      </c>
      <c r="CL16" s="391">
        <f t="shared" si="0"/>
        <v>0</v>
      </c>
      <c r="CM16" s="391">
        <f t="shared" si="1"/>
        <v>0</v>
      </c>
      <c r="CN16" s="391">
        <f t="shared" si="2"/>
        <v>0</v>
      </c>
      <c r="CO16" s="391">
        <f t="shared" si="3"/>
        <v>0</v>
      </c>
      <c r="CP16" s="391">
        <f t="shared" si="4"/>
        <v>0</v>
      </c>
      <c r="CQ16" s="391">
        <f t="shared" si="5"/>
        <v>0</v>
      </c>
      <c r="CR16" s="391">
        <f t="shared" si="6"/>
        <v>0</v>
      </c>
      <c r="CS16" s="391">
        <f t="shared" si="7"/>
        <v>0</v>
      </c>
      <c r="CT16" s="391">
        <f t="shared" si="8"/>
        <v>0</v>
      </c>
      <c r="CU16" s="391">
        <f t="shared" si="9"/>
        <v>0</v>
      </c>
      <c r="CV16" s="391">
        <f t="shared" si="10"/>
        <v>0</v>
      </c>
      <c r="CW16" s="391">
        <f t="shared" si="11"/>
        <v>0</v>
      </c>
      <c r="CX16" s="391">
        <f t="shared" si="12"/>
        <v>0</v>
      </c>
      <c r="CY16" s="391">
        <f t="shared" si="13"/>
        <v>0</v>
      </c>
      <c r="CZ16" s="391">
        <f t="shared" si="14"/>
        <v>0</v>
      </c>
      <c r="DA16" s="391">
        <f t="shared" si="15"/>
        <v>0</v>
      </c>
      <c r="DB16" s="391">
        <f t="shared" si="16"/>
        <v>0</v>
      </c>
      <c r="DC16" s="391">
        <f t="shared" si="17"/>
        <v>0</v>
      </c>
      <c r="DD16" s="391">
        <f t="shared" si="18"/>
        <v>0</v>
      </c>
      <c r="DE16" s="391">
        <f t="shared" si="19"/>
        <v>0</v>
      </c>
    </row>
    <row r="17" spans="2:109">
      <c r="B17" s="160" t="s">
        <v>178</v>
      </c>
      <c r="C17" s="442">
        <f t="shared" ref="C17:V17" si="20">SUM(C4:C16)</f>
        <v>0</v>
      </c>
      <c r="D17" s="161">
        <f t="shared" si="20"/>
        <v>0</v>
      </c>
      <c r="E17" s="161">
        <f t="shared" si="20"/>
        <v>0</v>
      </c>
      <c r="F17" s="161">
        <f t="shared" si="20"/>
        <v>0</v>
      </c>
      <c r="G17" s="161">
        <f t="shared" si="20"/>
        <v>0</v>
      </c>
      <c r="H17" s="161">
        <f t="shared" si="20"/>
        <v>0</v>
      </c>
      <c r="I17" s="161">
        <f t="shared" si="20"/>
        <v>0</v>
      </c>
      <c r="J17" s="161">
        <f t="shared" si="20"/>
        <v>0</v>
      </c>
      <c r="K17" s="161">
        <f t="shared" si="20"/>
        <v>0</v>
      </c>
      <c r="L17" s="161">
        <f t="shared" si="20"/>
        <v>0</v>
      </c>
      <c r="M17" s="161">
        <f t="shared" si="20"/>
        <v>0</v>
      </c>
      <c r="N17" s="161">
        <f t="shared" si="20"/>
        <v>0</v>
      </c>
      <c r="O17" s="161">
        <f t="shared" si="20"/>
        <v>0</v>
      </c>
      <c r="P17" s="161">
        <f t="shared" si="20"/>
        <v>0</v>
      </c>
      <c r="Q17" s="161">
        <f t="shared" si="20"/>
        <v>0</v>
      </c>
      <c r="R17" s="161">
        <f t="shared" si="20"/>
        <v>0</v>
      </c>
      <c r="S17" s="161">
        <f t="shared" si="20"/>
        <v>0</v>
      </c>
      <c r="T17" s="161">
        <f t="shared" si="20"/>
        <v>0</v>
      </c>
      <c r="U17" s="161">
        <f t="shared" si="20"/>
        <v>0</v>
      </c>
      <c r="V17" s="161">
        <f t="shared" si="20"/>
        <v>0</v>
      </c>
      <c r="X17" s="150">
        <f>Populations!C22</f>
        <v>0</v>
      </c>
      <c r="Y17" s="162">
        <f t="shared" ref="Y17:AQ17" si="21">SUM(Y4:Y16)</f>
        <v>0</v>
      </c>
      <c r="Z17" s="150">
        <f>Populations!E22</f>
        <v>0</v>
      </c>
      <c r="AA17" s="162">
        <f t="shared" si="21"/>
        <v>0</v>
      </c>
      <c r="AB17" s="150">
        <f>Populations!G22</f>
        <v>0</v>
      </c>
      <c r="AC17" s="162">
        <f t="shared" si="21"/>
        <v>0</v>
      </c>
      <c r="AD17" s="150">
        <f>Populations!I22</f>
        <v>0</v>
      </c>
      <c r="AE17" s="162">
        <f t="shared" si="21"/>
        <v>0</v>
      </c>
      <c r="AF17" s="150">
        <f>Populations!K22</f>
        <v>0</v>
      </c>
      <c r="AG17" s="162">
        <f t="shared" si="21"/>
        <v>0</v>
      </c>
      <c r="AH17" s="150">
        <f>Populations!M22</f>
        <v>0</v>
      </c>
      <c r="AI17" s="162">
        <f t="shared" si="21"/>
        <v>0</v>
      </c>
      <c r="AJ17" s="150">
        <f>Populations!O22</f>
        <v>0</v>
      </c>
      <c r="AK17" s="162">
        <f t="shared" si="21"/>
        <v>0</v>
      </c>
      <c r="AL17" s="150">
        <f>Populations!Q22</f>
        <v>0</v>
      </c>
      <c r="AM17" s="162">
        <f t="shared" si="21"/>
        <v>0</v>
      </c>
      <c r="AN17" s="150">
        <f>Populations!S22</f>
        <v>0</v>
      </c>
      <c r="AO17" s="162">
        <f t="shared" si="21"/>
        <v>0</v>
      </c>
      <c r="AP17" s="150">
        <f>Populations!U22</f>
        <v>0</v>
      </c>
      <c r="AQ17" s="162">
        <f t="shared" si="21"/>
        <v>0</v>
      </c>
      <c r="AR17" s="163"/>
      <c r="AS17" s="150">
        <f>'Health Regions Population'!C18</f>
        <v>0</v>
      </c>
      <c r="AT17" s="162">
        <f t="shared" ref="AT17:BT17" si="22">SUM(AT4:AT16)</f>
        <v>0</v>
      </c>
      <c r="AU17" s="150">
        <f>'Health Regions Population'!E18</f>
        <v>0</v>
      </c>
      <c r="AV17" s="162">
        <f t="shared" si="22"/>
        <v>0</v>
      </c>
      <c r="AW17" s="150">
        <f>'Health Regions Population'!G18</f>
        <v>0</v>
      </c>
      <c r="AX17" s="162">
        <f t="shared" si="22"/>
        <v>0</v>
      </c>
      <c r="AY17" s="150">
        <f>'Health Regions Population'!I18</f>
        <v>0</v>
      </c>
      <c r="AZ17" s="162">
        <f t="shared" si="22"/>
        <v>0</v>
      </c>
      <c r="BA17" s="150">
        <f>'Health Regions Population'!K18</f>
        <v>0</v>
      </c>
      <c r="BB17" s="162">
        <f t="shared" si="22"/>
        <v>0</v>
      </c>
      <c r="BC17" s="150">
        <f>'Health Regions Population'!M18</f>
        <v>0</v>
      </c>
      <c r="BD17" s="162">
        <f t="shared" si="22"/>
        <v>0</v>
      </c>
      <c r="BE17" s="150">
        <f>'Health Regions Population'!O18</f>
        <v>0</v>
      </c>
      <c r="BF17" s="162">
        <f t="shared" si="22"/>
        <v>0</v>
      </c>
      <c r="BG17" s="150">
        <f>'Health Regions Population'!Q18</f>
        <v>0</v>
      </c>
      <c r="BH17" s="162">
        <f t="shared" si="22"/>
        <v>0</v>
      </c>
      <c r="BI17" s="150">
        <f>'Health Regions Population'!S18</f>
        <v>0</v>
      </c>
      <c r="BJ17" s="162">
        <f t="shared" si="22"/>
        <v>0</v>
      </c>
      <c r="BK17" s="150">
        <f>'Health Regions Population'!U18</f>
        <v>0</v>
      </c>
      <c r="BL17" s="162">
        <f t="shared" si="22"/>
        <v>0</v>
      </c>
      <c r="BM17" s="150">
        <f>'Health Regions Population'!W18</f>
        <v>0</v>
      </c>
      <c r="BN17" s="162">
        <f t="shared" si="22"/>
        <v>0</v>
      </c>
      <c r="BO17" s="150">
        <f>'Health Regions Population'!Y18</f>
        <v>0</v>
      </c>
      <c r="BP17" s="162">
        <f t="shared" si="22"/>
        <v>0</v>
      </c>
      <c r="BQ17" s="150">
        <f>'Health Regions Population'!AA18</f>
        <v>0</v>
      </c>
      <c r="BR17" s="162">
        <f t="shared" si="22"/>
        <v>0</v>
      </c>
      <c r="BS17" s="150">
        <f>'Health Regions Population'!AC18</f>
        <v>0</v>
      </c>
      <c r="BT17" s="162">
        <f t="shared" si="22"/>
        <v>0</v>
      </c>
      <c r="BU17" s="150">
        <f>'Health Regions Population'!AE18</f>
        <v>0</v>
      </c>
      <c r="BV17" s="150">
        <f>IF(BU17=0,0,($Q$17/$BU$17)*100000)</f>
        <v>0</v>
      </c>
      <c r="BW17" s="150">
        <f>'Health Regions Population'!AG18</f>
        <v>0</v>
      </c>
      <c r="BX17" s="150">
        <f>IF(BW17=0,0,($R$4/$BW$17)*100000)</f>
        <v>0</v>
      </c>
      <c r="BY17" s="150">
        <f>'Health Regions Population'!AI18</f>
        <v>0</v>
      </c>
      <c r="BZ17" s="150">
        <f>IF(BY17=0,0,($S$4/$BY$17)*100000)</f>
        <v>0</v>
      </c>
      <c r="CA17" s="150">
        <f>'Health Regions Population'!AK18</f>
        <v>0</v>
      </c>
      <c r="CB17" s="150">
        <f>IF(CA17=0,0,($T$4/$CA$17)*100000)</f>
        <v>0</v>
      </c>
      <c r="CC17" s="150">
        <f>'Health Regions Population'!AM18</f>
        <v>0</v>
      </c>
      <c r="CD17" s="150">
        <f>IF(CC17=0,0,($U$4/$CC$17)*100000)</f>
        <v>0</v>
      </c>
      <c r="CE17" s="178">
        <f>'Health Regions Population'!AO18</f>
        <v>0</v>
      </c>
      <c r="CF17" s="150">
        <f>IF(CE17=0,0,($V$4/$CE$17)*100000)</f>
        <v>0</v>
      </c>
      <c r="CH17" s="150">
        <f>Populations!C112</f>
        <v>0</v>
      </c>
      <c r="CI17" s="164"/>
      <c r="CK17" s="192" t="str">
        <f>Populations!B22</f>
        <v>Total</v>
      </c>
      <c r="CL17" s="392">
        <f t="shared" ref="CL17:DE17" si="23">SUM(CL4:CL16)</f>
        <v>0</v>
      </c>
      <c r="CM17" s="392">
        <f t="shared" si="23"/>
        <v>0</v>
      </c>
      <c r="CN17" s="392">
        <f>SUM(CN4:CN16)</f>
        <v>0</v>
      </c>
      <c r="CO17" s="392">
        <f t="shared" si="23"/>
        <v>0</v>
      </c>
      <c r="CP17" s="392">
        <f t="shared" si="23"/>
        <v>0</v>
      </c>
      <c r="CQ17" s="392">
        <f t="shared" si="23"/>
        <v>0</v>
      </c>
      <c r="CR17" s="392">
        <f t="shared" si="23"/>
        <v>0</v>
      </c>
      <c r="CS17" s="392">
        <f t="shared" si="23"/>
        <v>0</v>
      </c>
      <c r="CT17" s="392">
        <f t="shared" si="23"/>
        <v>0</v>
      </c>
      <c r="CU17" s="392">
        <f t="shared" si="23"/>
        <v>0</v>
      </c>
      <c r="CV17" s="392">
        <f t="shared" si="23"/>
        <v>0</v>
      </c>
      <c r="CW17" s="392">
        <f t="shared" si="23"/>
        <v>0</v>
      </c>
      <c r="CX17" s="392">
        <f t="shared" si="23"/>
        <v>0</v>
      </c>
      <c r="CY17" s="392">
        <f t="shared" si="23"/>
        <v>0</v>
      </c>
      <c r="CZ17" s="392">
        <f t="shared" si="23"/>
        <v>0</v>
      </c>
      <c r="DA17" s="391">
        <f t="shared" si="15"/>
        <v>0</v>
      </c>
      <c r="DB17" s="392">
        <f t="shared" si="23"/>
        <v>0</v>
      </c>
      <c r="DC17" s="392">
        <f t="shared" si="23"/>
        <v>0</v>
      </c>
      <c r="DD17" s="392">
        <f t="shared" si="23"/>
        <v>0</v>
      </c>
      <c r="DE17" s="392">
        <f t="shared" si="23"/>
        <v>0</v>
      </c>
    </row>
    <row r="18" spans="2:109" ht="34.5" customHeight="1">
      <c r="C18" s="506" t="s">
        <v>191</v>
      </c>
      <c r="D18" s="506"/>
    </row>
    <row r="19" spans="2:109">
      <c r="B19" s="165"/>
      <c r="C19" s="129" t="s">
        <v>189</v>
      </c>
      <c r="D19" s="129"/>
      <c r="E19" s="129"/>
      <c r="F19" s="129"/>
      <c r="G19" s="129"/>
      <c r="H19" s="129"/>
      <c r="I19" s="129"/>
      <c r="J19" s="129"/>
      <c r="K19" s="129"/>
      <c r="L19" s="129"/>
      <c r="M19" s="129"/>
      <c r="N19" s="129"/>
      <c r="O19" s="129"/>
      <c r="P19" s="129"/>
      <c r="Q19" s="129"/>
      <c r="R19" s="129"/>
      <c r="S19" s="129"/>
      <c r="T19" s="129"/>
      <c r="U19" s="129"/>
      <c r="V19" s="129"/>
    </row>
    <row r="20" spans="2:109" ht="38.25">
      <c r="B20" s="130" t="s">
        <v>86</v>
      </c>
      <c r="C20" s="134" t="str">
        <f>'Health Regions Population'!C4</f>
        <v>Region 1</v>
      </c>
      <c r="D20" s="134" t="str">
        <f>'Health Regions Population'!E4</f>
        <v>Region 2</v>
      </c>
      <c r="E20" s="134" t="str">
        <f>'Health Regions Population'!G4</f>
        <v>Region 3</v>
      </c>
      <c r="F20" s="134" t="str">
        <f>'Health Regions Population'!I4</f>
        <v>Region 4</v>
      </c>
      <c r="G20" s="134" t="str">
        <f>'Health Regions Population'!K4</f>
        <v>Region 5</v>
      </c>
      <c r="H20" s="134" t="str">
        <f>'Health Regions Population'!M4</f>
        <v>Region 6</v>
      </c>
      <c r="I20" s="134" t="str">
        <f>'Health Regions Population'!O4</f>
        <v>Region 7</v>
      </c>
      <c r="J20" s="134" t="str">
        <f>'Health Regions Population'!Q4</f>
        <v>Region 8</v>
      </c>
      <c r="K20" s="134" t="str">
        <f>'Health Regions Population'!S4</f>
        <v>Region 9</v>
      </c>
      <c r="L20" s="134" t="str">
        <f>'Health Regions Population'!U4</f>
        <v>Region 10</v>
      </c>
      <c r="M20" s="134" t="str">
        <f>'Health Regions Population'!W4</f>
        <v>Region 11</v>
      </c>
      <c r="N20" s="134" t="str">
        <f>'Health Regions Population'!Y4</f>
        <v>Region 12</v>
      </c>
      <c r="O20" s="134" t="str">
        <f>'Health Regions Population'!AA4</f>
        <v>Region 13</v>
      </c>
      <c r="P20" s="134" t="str">
        <f>'Health Regions Population'!AC4</f>
        <v>Region 14</v>
      </c>
      <c r="Q20" s="134" t="str">
        <f>'Health Regions Population'!AE4</f>
        <v>Region 15</v>
      </c>
      <c r="R20" s="134" t="str">
        <f>'Health Regions Population'!AG4</f>
        <v>Region 16</v>
      </c>
      <c r="S20" s="134" t="str">
        <f>'Health Regions Population'!AI4</f>
        <v>Region 17</v>
      </c>
      <c r="T20" s="134" t="str">
        <f>'Health Regions Population'!AK4</f>
        <v>Region 18</v>
      </c>
      <c r="U20" s="134" t="str">
        <f>'Health Regions Population'!AM4</f>
        <v>Region 19</v>
      </c>
      <c r="V20" s="134" t="str">
        <f>'Health Regions Population'!AO4</f>
        <v>Region 20</v>
      </c>
      <c r="W20" s="135"/>
      <c r="X20" s="136" t="s">
        <v>155</v>
      </c>
      <c r="Y20" s="136" t="s">
        <v>156</v>
      </c>
      <c r="Z20" s="136" t="s">
        <v>157</v>
      </c>
      <c r="AA20" s="136" t="s">
        <v>156</v>
      </c>
      <c r="AB20" s="136" t="s">
        <v>158</v>
      </c>
      <c r="AC20" s="136" t="s">
        <v>156</v>
      </c>
      <c r="AD20" s="136" t="str">
        <f>Populations!I8</f>
        <v>White-Not Hispanic</v>
      </c>
      <c r="AE20" s="136" t="s">
        <v>156</v>
      </c>
      <c r="AF20" s="136" t="str">
        <f>Populations!K8</f>
        <v>Hispanic</v>
      </c>
      <c r="AG20" s="136" t="s">
        <v>156</v>
      </c>
      <c r="AH20" s="136" t="str">
        <f>Populations!M8</f>
        <v>Black-Not Hispanic</v>
      </c>
      <c r="AI20" s="136" t="s">
        <v>156</v>
      </c>
      <c r="AJ20" s="136" t="str">
        <f>Populations!O8</f>
        <v>Asian</v>
      </c>
      <c r="AK20" s="136" t="s">
        <v>156</v>
      </c>
      <c r="AL20" s="136" t="str">
        <f>Populations!Q8</f>
        <v>American Indian/Alaska Native</v>
      </c>
      <c r="AM20" s="136" t="s">
        <v>156</v>
      </c>
      <c r="AN20" s="136" t="str">
        <f>Populations!S8</f>
        <v>Other</v>
      </c>
      <c r="AO20" s="136" t="s">
        <v>156</v>
      </c>
      <c r="AP20" s="136" t="str">
        <f>Populations!U8</f>
        <v>Other</v>
      </c>
      <c r="AQ20" s="136" t="s">
        <v>156</v>
      </c>
      <c r="AR20" s="135"/>
      <c r="AS20" s="136" t="str">
        <f>'Health Regions Population'!C4</f>
        <v>Region 1</v>
      </c>
      <c r="AT20" s="136" t="s">
        <v>156</v>
      </c>
      <c r="AU20" s="136" t="str">
        <f>'Health Regions Population'!E4</f>
        <v>Region 2</v>
      </c>
      <c r="AV20" s="136" t="s">
        <v>156</v>
      </c>
      <c r="AW20" s="136" t="str">
        <f>'Health Regions Population'!G4</f>
        <v>Region 3</v>
      </c>
      <c r="AX20" s="136" t="s">
        <v>156</v>
      </c>
      <c r="AY20" s="136" t="str">
        <f>'Health Regions Population'!I4</f>
        <v>Region 4</v>
      </c>
      <c r="AZ20" s="136" t="s">
        <v>156</v>
      </c>
      <c r="BA20" s="136" t="str">
        <f>'Health Regions Population'!K4</f>
        <v>Region 5</v>
      </c>
      <c r="BB20" s="136" t="s">
        <v>156</v>
      </c>
      <c r="BC20" s="136" t="str">
        <f>'Health Regions Population'!M4</f>
        <v>Region 6</v>
      </c>
      <c r="BD20" s="136" t="s">
        <v>156</v>
      </c>
      <c r="BE20" s="136" t="str">
        <f>'Health Regions Population'!O4</f>
        <v>Region 7</v>
      </c>
      <c r="BF20" s="136" t="s">
        <v>156</v>
      </c>
      <c r="BG20" s="136" t="str">
        <f>'Health Regions Population'!Q4</f>
        <v>Region 8</v>
      </c>
      <c r="BH20" s="136" t="s">
        <v>156</v>
      </c>
      <c r="BI20" s="136" t="str">
        <f>'Health Regions Population'!S4</f>
        <v>Region 9</v>
      </c>
      <c r="BJ20" s="136" t="s">
        <v>156</v>
      </c>
      <c r="BK20" s="136" t="str">
        <f>'Health Regions Population'!U4</f>
        <v>Region 10</v>
      </c>
      <c r="BL20" s="136" t="s">
        <v>156</v>
      </c>
      <c r="BM20" s="136" t="str">
        <f>'Health Regions Population'!W4</f>
        <v>Region 11</v>
      </c>
      <c r="BN20" s="136" t="s">
        <v>156</v>
      </c>
      <c r="BO20" s="136" t="str">
        <f>'Health Regions Population'!Y4</f>
        <v>Region 12</v>
      </c>
      <c r="BP20" s="136" t="s">
        <v>156</v>
      </c>
      <c r="BQ20" s="136" t="str">
        <f>'Health Regions Population'!AA4</f>
        <v>Region 13</v>
      </c>
      <c r="BR20" s="136" t="s">
        <v>156</v>
      </c>
      <c r="BS20" s="136" t="str">
        <f>'Health Regions Population'!AC4</f>
        <v>Region 14</v>
      </c>
      <c r="BT20" s="136" t="s">
        <v>156</v>
      </c>
      <c r="BU20" s="136" t="str">
        <f>'Health Regions Population'!AE4</f>
        <v>Region 15</v>
      </c>
      <c r="BV20" s="136" t="s">
        <v>156</v>
      </c>
      <c r="BW20" s="136" t="str">
        <f>'Health Regions Population'!AG4</f>
        <v>Region 16</v>
      </c>
      <c r="BX20" s="136" t="s">
        <v>156</v>
      </c>
      <c r="BY20" s="136" t="str">
        <f>'Health Regions Population'!AI4</f>
        <v>Region 17</v>
      </c>
      <c r="BZ20" s="136" t="s">
        <v>156</v>
      </c>
      <c r="CA20" s="136" t="str">
        <f>'Health Regions Population'!AK4</f>
        <v>Region 18</v>
      </c>
      <c r="CB20" s="136" t="s">
        <v>156</v>
      </c>
      <c r="CC20" s="136" t="str">
        <f>'Health Regions Population'!AM4</f>
        <v>Region 19</v>
      </c>
      <c r="CD20" s="136" t="s">
        <v>156</v>
      </c>
      <c r="CE20" s="136" t="str">
        <f>'Health Regions Population'!AO4</f>
        <v>Region 20</v>
      </c>
      <c r="CF20" s="136" t="s">
        <v>156</v>
      </c>
      <c r="CG20" s="135"/>
      <c r="CH20" s="136" t="s">
        <v>190</v>
      </c>
      <c r="CI20" s="136" t="s">
        <v>179</v>
      </c>
      <c r="CK20" s="136" t="s">
        <v>86</v>
      </c>
      <c r="CL20" s="317" t="str">
        <f>'Health Regions Population'!C4</f>
        <v>Region 1</v>
      </c>
      <c r="CM20" s="317" t="str">
        <f>'Health Regions Population'!E4</f>
        <v>Region 2</v>
      </c>
      <c r="CN20" s="317" t="str">
        <f>'Health Regions Population'!G4</f>
        <v>Region 3</v>
      </c>
      <c r="CO20" s="317" t="str">
        <f>'Health Regions Population'!I4</f>
        <v>Region 4</v>
      </c>
      <c r="CP20" s="317" t="str">
        <f>'Health Regions Population'!K4</f>
        <v>Region 5</v>
      </c>
      <c r="CQ20" s="317" t="str">
        <f>'Health Regions Population'!M4</f>
        <v>Region 6</v>
      </c>
      <c r="CR20" s="317" t="str">
        <f>'Health Regions Population'!O4</f>
        <v>Region 7</v>
      </c>
      <c r="CS20" s="317" t="str">
        <f>'Health Regions Population'!Q4</f>
        <v>Region 8</v>
      </c>
      <c r="CT20" s="317" t="str">
        <f>'Health Regions Population'!S4</f>
        <v>Region 9</v>
      </c>
      <c r="CU20" s="317" t="str">
        <f>'Health Regions Population'!U4</f>
        <v>Region 10</v>
      </c>
      <c r="CV20" s="317" t="str">
        <f>'Health Regions Population'!W4</f>
        <v>Region 11</v>
      </c>
      <c r="CW20" s="317" t="str">
        <f>'Health Regions Population'!Y4</f>
        <v>Region 12</v>
      </c>
      <c r="CX20" s="317" t="str">
        <f>'Health Regions Population'!AA4</f>
        <v>Region 13</v>
      </c>
      <c r="CY20" s="317" t="str">
        <f>'Health Regions Population'!AC4</f>
        <v>Region 14</v>
      </c>
      <c r="CZ20" s="317" t="str">
        <f>'Health Regions Population'!AE4</f>
        <v>Region 15</v>
      </c>
      <c r="DA20" s="317" t="str">
        <f>'Health Regions Population'!AG4</f>
        <v>Region 16</v>
      </c>
      <c r="DB20" s="317" t="str">
        <f>'Health Regions Population'!AI4</f>
        <v>Region 17</v>
      </c>
      <c r="DC20" s="317" t="str">
        <f>'Health Regions Population'!AK4</f>
        <v>Region 18</v>
      </c>
      <c r="DD20" s="317" t="str">
        <f>'Health Regions Population'!AM4</f>
        <v>Region 19</v>
      </c>
      <c r="DE20" s="317" t="str">
        <f>'Health Regions Population'!AO4</f>
        <v>Region 20</v>
      </c>
    </row>
    <row r="21" spans="2:109">
      <c r="B21" s="140" t="str">
        <f>Populations!B9</f>
        <v>&lt;1</v>
      </c>
      <c r="C21" s="147"/>
      <c r="D21" s="147"/>
      <c r="E21" s="147"/>
      <c r="F21" s="147"/>
      <c r="G21" s="147"/>
      <c r="H21" s="147"/>
      <c r="I21" s="147"/>
      <c r="J21" s="147"/>
      <c r="K21" s="147"/>
      <c r="L21" s="147"/>
      <c r="M21" s="147"/>
      <c r="N21" s="147"/>
      <c r="O21" s="147"/>
      <c r="P21" s="148"/>
      <c r="Q21" s="148"/>
      <c r="R21" s="148"/>
      <c r="S21" s="148"/>
      <c r="T21" s="148"/>
      <c r="U21" s="148"/>
      <c r="V21" s="148"/>
      <c r="W21" s="149"/>
      <c r="X21" s="150">
        <f>Populations!C9</f>
        <v>0</v>
      </c>
      <c r="Y21" s="150">
        <f>IF(X21=0,0,(#REF!/$X$21)*100000)</f>
        <v>0</v>
      </c>
      <c r="Z21" s="150">
        <f>Populations!E9</f>
        <v>0</v>
      </c>
      <c r="AA21" s="150">
        <f>IF(Z21=0,0,(#REF!/$Z$21)*100000)</f>
        <v>0</v>
      </c>
      <c r="AB21" s="150">
        <f>Populations!G9</f>
        <v>0</v>
      </c>
      <c r="AC21" s="150">
        <f>IF(AB21=0,0,(#REF!/$AB$21)*100000)</f>
        <v>0</v>
      </c>
      <c r="AD21" s="178">
        <f>Populations!I9</f>
        <v>0</v>
      </c>
      <c r="AE21" s="150">
        <f>IF(AD21=0,0,(#REF!/$AD$21)*100000)</f>
        <v>0</v>
      </c>
      <c r="AF21" s="150">
        <f>Populations!K9</f>
        <v>0</v>
      </c>
      <c r="AG21" s="150">
        <f>IF(AF21=0,0,(#REF!/$AF$21)*100000)</f>
        <v>0</v>
      </c>
      <c r="AH21" s="178">
        <f>Populations!M9</f>
        <v>0</v>
      </c>
      <c r="AI21" s="150">
        <f>IF(AH21=0,0,(#REF!/$AH$21)*100000)</f>
        <v>0</v>
      </c>
      <c r="AJ21" s="178">
        <f>Populations!O9</f>
        <v>0</v>
      </c>
      <c r="AK21" s="150">
        <f>IF(AJ21=0,0,(#REF!/$AJ$21)*100000)</f>
        <v>0</v>
      </c>
      <c r="AL21" s="178">
        <f>Populations!Q9</f>
        <v>0</v>
      </c>
      <c r="AM21" s="150">
        <f>IF(AL21=0,0,(#REF!/$AL$21)*100000)</f>
        <v>0</v>
      </c>
      <c r="AN21" s="150">
        <f>Populations!S9</f>
        <v>0</v>
      </c>
      <c r="AO21" s="150">
        <f>IF(AN21=0,0,(#REF!/$AN$21)*100000)</f>
        <v>0</v>
      </c>
      <c r="AP21" s="178">
        <f>Populations!U9</f>
        <v>0</v>
      </c>
      <c r="AQ21" s="150">
        <f>IF(AP21=0,0,(#REF!/$AP$21)*100000)</f>
        <v>0</v>
      </c>
      <c r="AR21" s="151"/>
      <c r="AS21" s="136">
        <f>'Health Regions Population'!C5</f>
        <v>0</v>
      </c>
      <c r="AT21" s="150">
        <f>IF(AS21=0,0,($C$21/$AS$21)*100000)</f>
        <v>0</v>
      </c>
      <c r="AU21" s="136">
        <f>'Health Regions Population'!E5</f>
        <v>0</v>
      </c>
      <c r="AV21" s="150">
        <f>IF(AU21=0,0,($D$21/$AU$21)*100000)</f>
        <v>0</v>
      </c>
      <c r="AW21" s="136">
        <f>'Health Regions Population'!G5</f>
        <v>0</v>
      </c>
      <c r="AX21" s="150">
        <f>IF(AW21=0,0,($E$21/$AW$21)*100000)</f>
        <v>0</v>
      </c>
      <c r="AY21" s="136">
        <f>'Health Regions Population'!I5</f>
        <v>0</v>
      </c>
      <c r="AZ21" s="150">
        <f>IF(AY21=0,0,($F$21/$AY$21)*100000)</f>
        <v>0</v>
      </c>
      <c r="BA21" s="136">
        <f>'Health Regions Population'!K5</f>
        <v>0</v>
      </c>
      <c r="BB21" s="150">
        <f>IF(BA21=0,0,($G$21/$BA$21)*100000)</f>
        <v>0</v>
      </c>
      <c r="BC21" s="136">
        <f>'Health Regions Population'!M5</f>
        <v>0</v>
      </c>
      <c r="BD21" s="150">
        <f>IF(BC21=0,0,($H$21/$BC$21)*100000)</f>
        <v>0</v>
      </c>
      <c r="BE21" s="150">
        <f>'Health Regions Population'!O5</f>
        <v>0</v>
      </c>
      <c r="BF21" s="150">
        <f>IF(BE21=0,0,($I$21/$BE$21)*100000)</f>
        <v>0</v>
      </c>
      <c r="BG21" s="150">
        <f>'Health Regions Population'!Q5</f>
        <v>0</v>
      </c>
      <c r="BH21" s="150">
        <f>IF(BG21=0,0,($J$21/$BG$21)*100000)</f>
        <v>0</v>
      </c>
      <c r="BI21" s="150">
        <f>'Health Regions Population'!S5</f>
        <v>0</v>
      </c>
      <c r="BJ21" s="150">
        <f>IF(BI21=0,0,($K$21/$BI$21)*100000)</f>
        <v>0</v>
      </c>
      <c r="BK21" s="150">
        <f>'Health Regions Population'!U5</f>
        <v>0</v>
      </c>
      <c r="BL21" s="150">
        <f>IF(BK21=0,0,($L$21/$BK21)*100000)</f>
        <v>0</v>
      </c>
      <c r="BM21" s="150">
        <f>'Health Regions Population'!W5</f>
        <v>0</v>
      </c>
      <c r="BN21" s="150">
        <f>IF(BM21=0,0,($M$21/$BM$21)*100000)</f>
        <v>0</v>
      </c>
      <c r="BO21" s="150">
        <f>'Health Regions Population'!Y5</f>
        <v>0</v>
      </c>
      <c r="BP21" s="150">
        <f>IF(BO21=0,0,($N$21/$BO$21)*100000)</f>
        <v>0</v>
      </c>
      <c r="BQ21" s="150">
        <f>'Health Regions Population'!AA5</f>
        <v>0</v>
      </c>
      <c r="BR21" s="150">
        <f>IF(BQ21=0,0,($O$21/$BQ$21)*100000)</f>
        <v>0</v>
      </c>
      <c r="BS21" s="150">
        <f>'Health Regions Population'!AC5</f>
        <v>0</v>
      </c>
      <c r="BT21" s="150">
        <f>IF(BS21=0,0,($P$21/$BS$21)*100000)</f>
        <v>0</v>
      </c>
      <c r="BU21" s="150">
        <f>'Health Regions Population'!AE5</f>
        <v>0</v>
      </c>
      <c r="BV21" s="150">
        <f>IF(BU21=0,0,($Q$21/$BU$21)*100000)</f>
        <v>0</v>
      </c>
      <c r="BW21" s="150">
        <f>'Health Regions Population'!AG5</f>
        <v>0</v>
      </c>
      <c r="BX21" s="150">
        <f>IF(BW21=0,0,($R$21/$BW$21)*100000)</f>
        <v>0</v>
      </c>
      <c r="BY21" s="150">
        <f>'Health Regions Population'!AI5</f>
        <v>0</v>
      </c>
      <c r="BZ21" s="150">
        <f>IF(BY21=0,0,($S$4/$BY$4)*100000)</f>
        <v>0</v>
      </c>
      <c r="CA21" s="150">
        <f>'Health Regions Population'!AK5</f>
        <v>0</v>
      </c>
      <c r="CB21" s="150">
        <f>IF(CA21=0,0,($T$4/$CA$4)*100000)</f>
        <v>0</v>
      </c>
      <c r="CC21" s="150">
        <f>'Health Regions Population'!AM5</f>
        <v>0</v>
      </c>
      <c r="CD21" s="150">
        <f>IF(CC21=0,0,($U$4/$CC$4)*100000)</f>
        <v>0</v>
      </c>
      <c r="CE21" s="150">
        <f>'Health Regions Population'!AO5</f>
        <v>0</v>
      </c>
      <c r="CF21" s="150">
        <f>IF(CE21=0,0,($V$4/$CE$4)*100000)</f>
        <v>0</v>
      </c>
      <c r="CG21" s="149"/>
      <c r="CH21" s="150">
        <f>Populations!C99</f>
        <v>0</v>
      </c>
      <c r="CI21" s="152">
        <v>1.3818E-2</v>
      </c>
      <c r="CK21" s="140" t="str">
        <f>Populations!B9</f>
        <v>&lt;1</v>
      </c>
      <c r="CL21" s="318">
        <f t="shared" ref="CL21:CL33" si="24">AT21*CI21</f>
        <v>0</v>
      </c>
      <c r="CM21" s="318">
        <f t="shared" ref="CM21:CM33" si="25">AV21*CI21</f>
        <v>0</v>
      </c>
      <c r="CN21" s="318">
        <f t="shared" ref="CN21:CN33" si="26">AX21*CI21</f>
        <v>0</v>
      </c>
      <c r="CO21" s="318">
        <f t="shared" ref="CO21:CO33" si="27">AZ21*CI21</f>
        <v>0</v>
      </c>
      <c r="CP21" s="318">
        <f t="shared" ref="CP21:CP33" si="28">BB21*CI21</f>
        <v>0</v>
      </c>
      <c r="CQ21" s="318">
        <f t="shared" ref="CQ21:CQ33" si="29">BD21*CI21</f>
        <v>0</v>
      </c>
      <c r="CR21" s="318">
        <f t="shared" ref="CR21:CR33" si="30">BE21*CI21</f>
        <v>0</v>
      </c>
      <c r="CS21" s="318">
        <f t="shared" ref="CS21:CS33" si="31">BH21*CI21</f>
        <v>0</v>
      </c>
      <c r="CT21" s="318">
        <f t="shared" ref="CT21:CT33" si="32">BJ21*CI21</f>
        <v>0</v>
      </c>
      <c r="CU21" s="318">
        <f t="shared" ref="CU21:CU33" si="33">BL21*CI21</f>
        <v>0</v>
      </c>
      <c r="CV21" s="318">
        <f t="shared" ref="CV21:CV33" si="34">BN21*CI21</f>
        <v>0</v>
      </c>
      <c r="CW21" s="318">
        <f t="shared" ref="CW21:CW33" si="35">BP21*CI21</f>
        <v>0</v>
      </c>
      <c r="CX21" s="318">
        <f t="shared" ref="CX21:CX33" si="36">BR21*CI21</f>
        <v>0</v>
      </c>
      <c r="CY21" s="318">
        <f t="shared" ref="CY21:CY33" si="37">BT21*CI21</f>
        <v>0</v>
      </c>
      <c r="CZ21" s="318">
        <f t="shared" ref="CZ21:CZ33" si="38">BU21*CI21</f>
        <v>0</v>
      </c>
      <c r="DA21" s="318">
        <f t="shared" ref="DA21:DA33" si="39">BV21*CI21</f>
        <v>0</v>
      </c>
      <c r="DB21" s="318">
        <f t="shared" ref="DB21:DB33" si="40">BW21*CI21</f>
        <v>0</v>
      </c>
      <c r="DC21" s="318">
        <f t="shared" ref="DC21:DC33" si="41">BX21*CI21</f>
        <v>0</v>
      </c>
      <c r="DD21" s="318">
        <f t="shared" ref="DD21:DD33" si="42">BY21*CI21</f>
        <v>0</v>
      </c>
      <c r="DE21" s="318">
        <f t="shared" ref="DE21:DE33" si="43">BZ21*CI21</f>
        <v>0</v>
      </c>
    </row>
    <row r="22" spans="2:109">
      <c r="B22" s="140" t="str">
        <f>Populations!B10</f>
        <v>1-4</v>
      </c>
      <c r="C22" s="157"/>
      <c r="D22" s="157"/>
      <c r="E22" s="157"/>
      <c r="F22" s="157"/>
      <c r="G22" s="157"/>
      <c r="H22" s="157"/>
      <c r="I22" s="157"/>
      <c r="J22" s="157"/>
      <c r="K22" s="157"/>
      <c r="L22" s="157"/>
      <c r="M22" s="157"/>
      <c r="N22" s="157"/>
      <c r="O22" s="157"/>
      <c r="P22" s="158"/>
      <c r="Q22" s="158"/>
      <c r="R22" s="158"/>
      <c r="S22" s="158"/>
      <c r="T22" s="158"/>
      <c r="U22" s="158"/>
      <c r="V22" s="158"/>
      <c r="W22" s="149"/>
      <c r="X22" s="150">
        <f>Populations!C10</f>
        <v>0</v>
      </c>
      <c r="Y22" s="150">
        <f>IF(X22=0,0,(#REF!/$X$22)*100000)</f>
        <v>0</v>
      </c>
      <c r="Z22" s="150">
        <f>Populations!E10</f>
        <v>0</v>
      </c>
      <c r="AA22" s="150">
        <f>IF(Z22=0,0,(#REF!/$Z$22)*100000)</f>
        <v>0</v>
      </c>
      <c r="AB22" s="150">
        <f>Populations!G10</f>
        <v>0</v>
      </c>
      <c r="AC22" s="150">
        <f>IF(AB22=0,0,(#REF!/$AB$22)*100000)</f>
        <v>0</v>
      </c>
      <c r="AD22" s="178">
        <f>Populations!I10</f>
        <v>0</v>
      </c>
      <c r="AE22" s="150">
        <f>IF(AD22=0,0,(#REF!/$AD$22)*100000)</f>
        <v>0</v>
      </c>
      <c r="AF22" s="150">
        <f>Populations!K10</f>
        <v>0</v>
      </c>
      <c r="AG22" s="150">
        <f>IF(AF22=0,0,(#REF!/$AF$22)*100000)</f>
        <v>0</v>
      </c>
      <c r="AH22" s="178">
        <f>Populations!M10</f>
        <v>0</v>
      </c>
      <c r="AI22" s="150">
        <f>IF(AH22=0,0,(#REF!/$AH$22)*100000)</f>
        <v>0</v>
      </c>
      <c r="AJ22" s="178">
        <f>Populations!O10</f>
        <v>0</v>
      </c>
      <c r="AK22" s="150">
        <f>IF(AJ22=0,0,(#REF!/$AJ$22)*100000)</f>
        <v>0</v>
      </c>
      <c r="AL22" s="178">
        <f>Populations!Q10</f>
        <v>0</v>
      </c>
      <c r="AM22" s="150">
        <f>IF(AL22=0,0,(#REF!/$AL$22)*100000)</f>
        <v>0</v>
      </c>
      <c r="AN22" s="150">
        <f>Populations!S10</f>
        <v>0</v>
      </c>
      <c r="AO22" s="150">
        <f>IF(AN22=0,0,(#REF!/$AN$22)*100000)</f>
        <v>0</v>
      </c>
      <c r="AP22" s="178">
        <f>Populations!U10</f>
        <v>0</v>
      </c>
      <c r="AQ22" s="150">
        <f>IF(AP22=0,0,(#REF!/$AP$22)*100000)</f>
        <v>0</v>
      </c>
      <c r="AR22" s="151"/>
      <c r="AS22" s="136">
        <f>'Health Regions Population'!C6</f>
        <v>0</v>
      </c>
      <c r="AT22" s="150">
        <f>IF(AS22=0,0,($C$22/$AS$22)*100000)</f>
        <v>0</v>
      </c>
      <c r="AU22" s="136">
        <f>'Health Regions Population'!E6</f>
        <v>0</v>
      </c>
      <c r="AV22" s="150">
        <f>IF(AU22=0,0,($D$22/$AU$22)*100000)</f>
        <v>0</v>
      </c>
      <c r="AW22" s="136">
        <f>'Health Regions Population'!G6</f>
        <v>0</v>
      </c>
      <c r="AX22" s="150">
        <f>IF(AW22=0,0,($E$22/$AW$22)*100000)</f>
        <v>0</v>
      </c>
      <c r="AY22" s="136">
        <f>'Health Regions Population'!I6</f>
        <v>0</v>
      </c>
      <c r="AZ22" s="150">
        <f>IF(AY22=0,0,($F$22/$AY$22)*100000)</f>
        <v>0</v>
      </c>
      <c r="BA22" s="136">
        <f>'Health Regions Population'!K6</f>
        <v>0</v>
      </c>
      <c r="BB22" s="150">
        <f>IF(BA22=0,0,($G$22/$BA$22)*100000)</f>
        <v>0</v>
      </c>
      <c r="BC22" s="136">
        <f>'Health Regions Population'!M6</f>
        <v>0</v>
      </c>
      <c r="BD22" s="150">
        <f>IF(BC22=0,0,($H$22/$BC$22)*100000)</f>
        <v>0</v>
      </c>
      <c r="BE22" s="150">
        <f>'Health Regions Population'!O6</f>
        <v>0</v>
      </c>
      <c r="BF22" s="150">
        <f>IF(BE22=0,0,($I$22/$BE$22)*100000)</f>
        <v>0</v>
      </c>
      <c r="BG22" s="150">
        <f>'Health Regions Population'!Q6</f>
        <v>0</v>
      </c>
      <c r="BH22" s="150">
        <f>IF(BG22=0,0,($J$22/$BG$22)*100000)</f>
        <v>0</v>
      </c>
      <c r="BI22" s="150">
        <f>'Health Regions Population'!S6</f>
        <v>0</v>
      </c>
      <c r="BJ22" s="150">
        <f>IF(BI22=0,0,($K$22/$BI$22)*100000)</f>
        <v>0</v>
      </c>
      <c r="BK22" s="150">
        <f>'Health Regions Population'!U6</f>
        <v>0</v>
      </c>
      <c r="BL22" s="150">
        <f>IF(BK22=0,0,($L$22/$BK$22)*100000)</f>
        <v>0</v>
      </c>
      <c r="BM22" s="150">
        <f>'Health Regions Population'!W6</f>
        <v>0</v>
      </c>
      <c r="BN22" s="150">
        <f>IF(BM22=0,0,($M$22/$BM$22)*100000)</f>
        <v>0</v>
      </c>
      <c r="BO22" s="150">
        <f>'Health Regions Population'!Y6</f>
        <v>0</v>
      </c>
      <c r="BP22" s="150">
        <f>IF(BO22=0,0,($N$22/$BO$22)*100000)</f>
        <v>0</v>
      </c>
      <c r="BQ22" s="150">
        <f>'Health Regions Population'!AA6</f>
        <v>0</v>
      </c>
      <c r="BR22" s="150">
        <f>IF(BQ22=0,0,($O$22/$BQ$22)*100000)</f>
        <v>0</v>
      </c>
      <c r="BS22" s="150">
        <f>'Health Regions Population'!AC6</f>
        <v>0</v>
      </c>
      <c r="BT22" s="150">
        <f>IF(BS22=0,0,($P$22/$BS$22)*100000)</f>
        <v>0</v>
      </c>
      <c r="BU22" s="150">
        <f>'Health Regions Population'!AE6</f>
        <v>0</v>
      </c>
      <c r="BV22" s="150">
        <f>IF(BU22=0,0,($Q$22/$BU$22)*100000)</f>
        <v>0</v>
      </c>
      <c r="BW22" s="150">
        <f>'Health Regions Population'!AG6</f>
        <v>0</v>
      </c>
      <c r="BX22" s="150">
        <f>IF(BW22=0,0,($R$22/$BW$22)*100000)</f>
        <v>0</v>
      </c>
      <c r="BY22" s="150">
        <f>'Health Regions Population'!AI6</f>
        <v>0</v>
      </c>
      <c r="BZ22" s="150">
        <f>IF(BY22=0,0,($S$4/$BY$5)*100000)</f>
        <v>0</v>
      </c>
      <c r="CA22" s="150">
        <f>'Health Regions Population'!AK6</f>
        <v>0</v>
      </c>
      <c r="CB22" s="150">
        <f>IF(CA22=0,0,($T$4/$CA$5)*100000)</f>
        <v>0</v>
      </c>
      <c r="CC22" s="150">
        <f>'Health Regions Population'!AM6</f>
        <v>0</v>
      </c>
      <c r="CD22" s="150">
        <f>IF(CC22=0,0,($U$4/$CC$5)*100000)</f>
        <v>0</v>
      </c>
      <c r="CE22" s="150">
        <f>'Health Regions Population'!AO6</f>
        <v>0</v>
      </c>
      <c r="CF22" s="150">
        <f>IF(CE22=0,0,($V$4/$CE$5)*100000)</f>
        <v>0</v>
      </c>
      <c r="CG22" s="149"/>
      <c r="CH22" s="150">
        <f>Populations!C100</f>
        <v>0</v>
      </c>
      <c r="CI22" s="152">
        <v>5.5316999999999998E-2</v>
      </c>
      <c r="CK22" s="140" t="str">
        <f>Populations!B10</f>
        <v>1-4</v>
      </c>
      <c r="CL22" s="318">
        <f t="shared" si="24"/>
        <v>0</v>
      </c>
      <c r="CM22" s="318">
        <f t="shared" si="25"/>
        <v>0</v>
      </c>
      <c r="CN22" s="318">
        <f t="shared" si="26"/>
        <v>0</v>
      </c>
      <c r="CO22" s="318">
        <f t="shared" si="27"/>
        <v>0</v>
      </c>
      <c r="CP22" s="318">
        <f t="shared" si="28"/>
        <v>0</v>
      </c>
      <c r="CQ22" s="318">
        <f t="shared" si="29"/>
        <v>0</v>
      </c>
      <c r="CR22" s="318">
        <f t="shared" si="30"/>
        <v>0</v>
      </c>
      <c r="CS22" s="318">
        <f t="shared" si="31"/>
        <v>0</v>
      </c>
      <c r="CT22" s="318">
        <f t="shared" si="32"/>
        <v>0</v>
      </c>
      <c r="CU22" s="318">
        <f t="shared" si="33"/>
        <v>0</v>
      </c>
      <c r="CV22" s="318">
        <f t="shared" si="34"/>
        <v>0</v>
      </c>
      <c r="CW22" s="318">
        <f t="shared" si="35"/>
        <v>0</v>
      </c>
      <c r="CX22" s="318">
        <f t="shared" si="36"/>
        <v>0</v>
      </c>
      <c r="CY22" s="318">
        <f t="shared" si="37"/>
        <v>0</v>
      </c>
      <c r="CZ22" s="318">
        <f t="shared" si="38"/>
        <v>0</v>
      </c>
      <c r="DA22" s="318">
        <f t="shared" si="39"/>
        <v>0</v>
      </c>
      <c r="DB22" s="318">
        <f t="shared" si="40"/>
        <v>0</v>
      </c>
      <c r="DC22" s="318">
        <f t="shared" si="41"/>
        <v>0</v>
      </c>
      <c r="DD22" s="318">
        <f t="shared" si="42"/>
        <v>0</v>
      </c>
      <c r="DE22" s="318">
        <f t="shared" si="43"/>
        <v>0</v>
      </c>
    </row>
    <row r="23" spans="2:109">
      <c r="B23" s="140" t="str">
        <f>Populations!B11</f>
        <v>5-9</v>
      </c>
      <c r="C23" s="157"/>
      <c r="D23" s="157"/>
      <c r="E23" s="157"/>
      <c r="F23" s="157"/>
      <c r="G23" s="157"/>
      <c r="H23" s="157"/>
      <c r="I23" s="157"/>
      <c r="J23" s="157"/>
      <c r="K23" s="157"/>
      <c r="L23" s="157"/>
      <c r="M23" s="157"/>
      <c r="N23" s="157"/>
      <c r="O23" s="157"/>
      <c r="P23" s="158"/>
      <c r="Q23" s="158"/>
      <c r="R23" s="158"/>
      <c r="S23" s="158"/>
      <c r="T23" s="158"/>
      <c r="U23" s="158"/>
      <c r="V23" s="158"/>
      <c r="W23" s="149"/>
      <c r="X23" s="150">
        <f>Populations!C11</f>
        <v>0</v>
      </c>
      <c r="Y23" s="150">
        <f>IF(X23=0,0,(#REF!/$X$23)*100000)</f>
        <v>0</v>
      </c>
      <c r="Z23" s="150">
        <f>Populations!E11</f>
        <v>0</v>
      </c>
      <c r="AA23" s="150">
        <f>IF(Z23=0,0,(#REF!/$Z$23)*100000)</f>
        <v>0</v>
      </c>
      <c r="AB23" s="150">
        <f>Populations!G11</f>
        <v>0</v>
      </c>
      <c r="AC23" s="150">
        <f>IF(AB23=0,0,(#REF!/$AB$23)*100000)</f>
        <v>0</v>
      </c>
      <c r="AD23" s="178">
        <f>Populations!I11</f>
        <v>0</v>
      </c>
      <c r="AE23" s="150">
        <f>IF(AD23=0,0,(#REF!/$AD$23)*100000)</f>
        <v>0</v>
      </c>
      <c r="AF23" s="150">
        <f>Populations!K11</f>
        <v>0</v>
      </c>
      <c r="AG23" s="150">
        <f>IF(AF23=0,0,(#REF!/$AF$23)*100000)</f>
        <v>0</v>
      </c>
      <c r="AH23" s="178">
        <f>Populations!M11</f>
        <v>0</v>
      </c>
      <c r="AI23" s="150">
        <f>IF(AH23=0,0,(#REF!/$AH$23)*100000)</f>
        <v>0</v>
      </c>
      <c r="AJ23" s="178">
        <f>Populations!O11</f>
        <v>0</v>
      </c>
      <c r="AK23" s="150">
        <f>IF(AJ23=0,0,(#REF!/$AJ$23)*100000)</f>
        <v>0</v>
      </c>
      <c r="AL23" s="178">
        <f>Populations!Q11</f>
        <v>0</v>
      </c>
      <c r="AM23" s="150">
        <f>IF(AL23=0,0,(#REF!/$AL$23)*100000)</f>
        <v>0</v>
      </c>
      <c r="AN23" s="150">
        <f>Populations!S11</f>
        <v>0</v>
      </c>
      <c r="AO23" s="150">
        <f>IF(AN23=0,0,(#REF!/$AN$23)*100000)</f>
        <v>0</v>
      </c>
      <c r="AP23" s="178">
        <f>Populations!U11</f>
        <v>0</v>
      </c>
      <c r="AQ23" s="150">
        <f>IF(AP23=0,0,(#REF!/$AP$23)*100000)</f>
        <v>0</v>
      </c>
      <c r="AR23" s="151"/>
      <c r="AS23" s="136">
        <f>'Health Regions Population'!C7</f>
        <v>0</v>
      </c>
      <c r="AT23" s="150">
        <f>IF(AS23=0,0,($C$23/$AS$23)*100000)</f>
        <v>0</v>
      </c>
      <c r="AU23" s="136">
        <f>'Health Regions Population'!E7</f>
        <v>0</v>
      </c>
      <c r="AV23" s="150">
        <f>IF(AU23=0,0,($D$23/$AU$23)*100000)</f>
        <v>0</v>
      </c>
      <c r="AW23" s="136">
        <f>'Health Regions Population'!G7</f>
        <v>0</v>
      </c>
      <c r="AX23" s="150">
        <f>IF(AW23=0,0,($E$23/$AW$23)*100000)</f>
        <v>0</v>
      </c>
      <c r="AY23" s="136">
        <f>'Health Regions Population'!I7</f>
        <v>0</v>
      </c>
      <c r="AZ23" s="150">
        <f>IF(AY23=0,0,($F$23/$AY$23)*100000)</f>
        <v>0</v>
      </c>
      <c r="BA23" s="136">
        <f>'Health Regions Population'!K7</f>
        <v>0</v>
      </c>
      <c r="BB23" s="150">
        <f>IF(BA23=0,0,($G$23/$BA$23)*100000)</f>
        <v>0</v>
      </c>
      <c r="BC23" s="136">
        <f>'Health Regions Population'!M7</f>
        <v>0</v>
      </c>
      <c r="BD23" s="150">
        <f>IF(BC23=0,0,($H$23/$BC$23)*100000)</f>
        <v>0</v>
      </c>
      <c r="BE23" s="150">
        <f>'Health Regions Population'!O7</f>
        <v>0</v>
      </c>
      <c r="BF23" s="150">
        <f>IF(BE23=0,0,($I$23/$BE$23)*100000)</f>
        <v>0</v>
      </c>
      <c r="BG23" s="150">
        <f>'Health Regions Population'!Q7</f>
        <v>0</v>
      </c>
      <c r="BH23" s="150">
        <f>IF(BG23=0,0,($J$23/$BG$23)*100000)</f>
        <v>0</v>
      </c>
      <c r="BI23" s="150">
        <f>'Health Regions Population'!S7</f>
        <v>0</v>
      </c>
      <c r="BJ23" s="150">
        <f>IF(BI23=0,0,($K$23/$BI$23)*100000)</f>
        <v>0</v>
      </c>
      <c r="BK23" s="150">
        <f>'Health Regions Population'!U7</f>
        <v>0</v>
      </c>
      <c r="BL23" s="150">
        <f>IF(BK23=0,0,($L$23/$BK$23)*100000)</f>
        <v>0</v>
      </c>
      <c r="BM23" s="150">
        <f>'Health Regions Population'!W7</f>
        <v>0</v>
      </c>
      <c r="BN23" s="150">
        <f>IF(BM23=0,0,($M$23/$BM$23)*100000)</f>
        <v>0</v>
      </c>
      <c r="BO23" s="150">
        <f>'Health Regions Population'!Y7</f>
        <v>0</v>
      </c>
      <c r="BP23" s="150">
        <f>IF(BO23=0,0,($N$23/$BO$23)*100000)</f>
        <v>0</v>
      </c>
      <c r="BQ23" s="150">
        <f>'Health Regions Population'!AA7</f>
        <v>0</v>
      </c>
      <c r="BR23" s="150">
        <f>IF(BQ23=0,0,($O$23/$BQ$23)*100000)</f>
        <v>0</v>
      </c>
      <c r="BS23" s="150">
        <f>'Health Regions Population'!AC7</f>
        <v>0</v>
      </c>
      <c r="BT23" s="150">
        <f>IF(BS23=0,0,($P$23/$BS$23)*100000)</f>
        <v>0</v>
      </c>
      <c r="BU23" s="150">
        <f>'Health Regions Population'!AE7</f>
        <v>0</v>
      </c>
      <c r="BV23" s="150">
        <f>IF(BU23=0,0,($Q$23/$BU$23)*100000)</f>
        <v>0</v>
      </c>
      <c r="BW23" s="150">
        <f>'Health Regions Population'!AG7</f>
        <v>0</v>
      </c>
      <c r="BX23" s="150">
        <f>IF(BW23=0,0,($R$23/$BW$23)*100000)</f>
        <v>0</v>
      </c>
      <c r="BY23" s="150">
        <f>'Health Regions Population'!AI7</f>
        <v>0</v>
      </c>
      <c r="BZ23" s="150">
        <f>IF(BY23=0,0,($S$4/$BY$6)*100000)</f>
        <v>0</v>
      </c>
      <c r="CA23" s="150">
        <f>'Health Regions Population'!AK7</f>
        <v>0</v>
      </c>
      <c r="CB23" s="150">
        <f>IF(CA23=0,0,($T$4/$CA$6)*100000)</f>
        <v>0</v>
      </c>
      <c r="CC23" s="150">
        <f>'Health Regions Population'!AM7</f>
        <v>0</v>
      </c>
      <c r="CD23" s="150">
        <f>IF(CC23=0,0,($U$4/$CC$6)*100000)</f>
        <v>0</v>
      </c>
      <c r="CE23" s="150">
        <f>'Health Regions Population'!AO7</f>
        <v>0</v>
      </c>
      <c r="CF23" s="150">
        <f>IF(CE23=0,0,($V$4/$CE$6)*100000)</f>
        <v>0</v>
      </c>
      <c r="CG23" s="149"/>
      <c r="CH23" s="150">
        <f>Populations!C101</f>
        <v>0</v>
      </c>
      <c r="CI23" s="152">
        <v>7.2533E-2</v>
      </c>
      <c r="CK23" s="140" t="str">
        <f>Populations!B11</f>
        <v>5-9</v>
      </c>
      <c r="CL23" s="318">
        <f t="shared" si="24"/>
        <v>0</v>
      </c>
      <c r="CM23" s="318">
        <f t="shared" si="25"/>
        <v>0</v>
      </c>
      <c r="CN23" s="318">
        <f t="shared" si="26"/>
        <v>0</v>
      </c>
      <c r="CO23" s="318">
        <f t="shared" si="27"/>
        <v>0</v>
      </c>
      <c r="CP23" s="318">
        <f t="shared" si="28"/>
        <v>0</v>
      </c>
      <c r="CQ23" s="318">
        <f t="shared" si="29"/>
        <v>0</v>
      </c>
      <c r="CR23" s="318">
        <f t="shared" si="30"/>
        <v>0</v>
      </c>
      <c r="CS23" s="318">
        <f t="shared" si="31"/>
        <v>0</v>
      </c>
      <c r="CT23" s="318">
        <f t="shared" si="32"/>
        <v>0</v>
      </c>
      <c r="CU23" s="318">
        <f t="shared" si="33"/>
        <v>0</v>
      </c>
      <c r="CV23" s="318">
        <f t="shared" si="34"/>
        <v>0</v>
      </c>
      <c r="CW23" s="318">
        <f t="shared" si="35"/>
        <v>0</v>
      </c>
      <c r="CX23" s="318">
        <f t="shared" si="36"/>
        <v>0</v>
      </c>
      <c r="CY23" s="318">
        <f t="shared" si="37"/>
        <v>0</v>
      </c>
      <c r="CZ23" s="318">
        <f t="shared" si="38"/>
        <v>0</v>
      </c>
      <c r="DA23" s="318">
        <f t="shared" si="39"/>
        <v>0</v>
      </c>
      <c r="DB23" s="318">
        <f t="shared" si="40"/>
        <v>0</v>
      </c>
      <c r="DC23" s="318">
        <f t="shared" si="41"/>
        <v>0</v>
      </c>
      <c r="DD23" s="318">
        <f t="shared" si="42"/>
        <v>0</v>
      </c>
      <c r="DE23" s="318">
        <f t="shared" si="43"/>
        <v>0</v>
      </c>
    </row>
    <row r="24" spans="2:109">
      <c r="B24" s="140" t="str">
        <f>Populations!B12</f>
        <v>10-14</v>
      </c>
      <c r="C24" s="157"/>
      <c r="D24" s="157"/>
      <c r="E24" s="157"/>
      <c r="F24" s="157"/>
      <c r="G24" s="157"/>
      <c r="H24" s="157"/>
      <c r="I24" s="157"/>
      <c r="J24" s="157"/>
      <c r="K24" s="157"/>
      <c r="L24" s="157"/>
      <c r="M24" s="157"/>
      <c r="N24" s="157"/>
      <c r="O24" s="157"/>
      <c r="P24" s="158"/>
      <c r="Q24" s="158"/>
      <c r="R24" s="158"/>
      <c r="S24" s="158"/>
      <c r="T24" s="158"/>
      <c r="U24" s="158"/>
      <c r="V24" s="158"/>
      <c r="W24" s="149"/>
      <c r="X24" s="150">
        <f>Populations!C12</f>
        <v>0</v>
      </c>
      <c r="Y24" s="150">
        <f>IF(X24=0,0,(#REF!/$X$24)*100000)</f>
        <v>0</v>
      </c>
      <c r="Z24" s="150">
        <f>Populations!E12</f>
        <v>0</v>
      </c>
      <c r="AA24" s="150">
        <f>IF(Z24=0,0,(#REF!/$Z$24)*100000)</f>
        <v>0</v>
      </c>
      <c r="AB24" s="150">
        <f>Populations!G12</f>
        <v>0</v>
      </c>
      <c r="AC24" s="150">
        <f>IF(AB24=0,0,(#REF!/$AB$24)*100000)</f>
        <v>0</v>
      </c>
      <c r="AD24" s="178">
        <f>Populations!I12</f>
        <v>0</v>
      </c>
      <c r="AE24" s="150">
        <f>IF(AD24=0,0,(#REF!/$AD$24)*100000)</f>
        <v>0</v>
      </c>
      <c r="AF24" s="150">
        <f>Populations!K12</f>
        <v>0</v>
      </c>
      <c r="AG24" s="150">
        <f>IF(AF24=0,0,(#REF!/$AF$24)*100000)</f>
        <v>0</v>
      </c>
      <c r="AH24" s="178">
        <f>Populations!M12</f>
        <v>0</v>
      </c>
      <c r="AI24" s="150">
        <f>IF(AH24=0,0,(#REF!/$AH$24)*100000)</f>
        <v>0</v>
      </c>
      <c r="AJ24" s="178">
        <f>Populations!O12</f>
        <v>0</v>
      </c>
      <c r="AK24" s="150">
        <f>IF(AJ24=0,0,(#REF!/$AJ$24)*100000)</f>
        <v>0</v>
      </c>
      <c r="AL24" s="178">
        <f>Populations!Q12</f>
        <v>0</v>
      </c>
      <c r="AM24" s="150">
        <f>IF(AL24=0,0,(#REF!/$AL$24)*100000)</f>
        <v>0</v>
      </c>
      <c r="AN24" s="150">
        <f>Populations!S12</f>
        <v>0</v>
      </c>
      <c r="AO24" s="150">
        <f>IF(AN24=0,0,(#REF!/$AN$24)*100000)</f>
        <v>0</v>
      </c>
      <c r="AP24" s="178">
        <f>Populations!U12</f>
        <v>0</v>
      </c>
      <c r="AQ24" s="150">
        <f>IF(AP24=0,0,(#REF!/$AP$24)*100000)</f>
        <v>0</v>
      </c>
      <c r="AR24" s="151"/>
      <c r="AS24" s="136">
        <f>'Health Regions Population'!C8</f>
        <v>0</v>
      </c>
      <c r="AT24" s="150">
        <f>IF(AS24=0,0,($C$24/$AS$24)*100000)</f>
        <v>0</v>
      </c>
      <c r="AU24" s="136">
        <f>'Health Regions Population'!E8</f>
        <v>0</v>
      </c>
      <c r="AV24" s="150">
        <f>IF(AU24=0,0,($D$24/$AU$24)*100000)</f>
        <v>0</v>
      </c>
      <c r="AW24" s="136">
        <f>'Health Regions Population'!G8</f>
        <v>0</v>
      </c>
      <c r="AX24" s="150">
        <f>IF(AW24=0,0,($E$24/$AW$24)*100000)</f>
        <v>0</v>
      </c>
      <c r="AY24" s="136">
        <f>'Health Regions Population'!I8</f>
        <v>0</v>
      </c>
      <c r="AZ24" s="150">
        <f>IF(AY24=0,0,($F$24/$AY$24)*100000)</f>
        <v>0</v>
      </c>
      <c r="BA24" s="136">
        <f>'Health Regions Population'!K8</f>
        <v>0</v>
      </c>
      <c r="BB24" s="150">
        <f>IF(BA24=0,0,($G$24/$BA$24)*100000)</f>
        <v>0</v>
      </c>
      <c r="BC24" s="136">
        <f>'Health Regions Population'!M8</f>
        <v>0</v>
      </c>
      <c r="BD24" s="150">
        <f>IF(BC24=0,0,($H$24/$BC$24)*100000)</f>
        <v>0</v>
      </c>
      <c r="BE24" s="150">
        <f>'Health Regions Population'!O8</f>
        <v>0</v>
      </c>
      <c r="BF24" s="150">
        <f>IF(BE24=0,0,($I$24/$BE$24)*100000)</f>
        <v>0</v>
      </c>
      <c r="BG24" s="150">
        <f>'Health Regions Population'!Q8</f>
        <v>0</v>
      </c>
      <c r="BH24" s="150">
        <f>IF(BG24=0,0,($J$24/$BG$24)*100000)</f>
        <v>0</v>
      </c>
      <c r="BI24" s="150">
        <f>'Health Regions Population'!S8</f>
        <v>0</v>
      </c>
      <c r="BJ24" s="150">
        <f>IF(BI24=0,0,($K$24/$BI$24)*100000)</f>
        <v>0</v>
      </c>
      <c r="BK24" s="150">
        <f>'Health Regions Population'!U8</f>
        <v>0</v>
      </c>
      <c r="BL24" s="150">
        <f>IF(BK24=0,0,($L24/$BK$24)*100000)</f>
        <v>0</v>
      </c>
      <c r="BM24" s="150">
        <f>'Health Regions Population'!W8</f>
        <v>0</v>
      </c>
      <c r="BN24" s="150">
        <f>IF(BM24=0,0,($M$24/$BM$24)*100000)</f>
        <v>0</v>
      </c>
      <c r="BO24" s="150">
        <f>'Health Regions Population'!Y8</f>
        <v>0</v>
      </c>
      <c r="BP24" s="150">
        <f>IF(BO24=0,0,($N$24/$BO$24)*100000)</f>
        <v>0</v>
      </c>
      <c r="BQ24" s="150">
        <f>'Health Regions Population'!AA8</f>
        <v>0</v>
      </c>
      <c r="BR24" s="150">
        <f>IF(BQ24=0,0,($O$24/$BQ$24)*100000)</f>
        <v>0</v>
      </c>
      <c r="BS24" s="150">
        <f>'Health Regions Population'!AC8</f>
        <v>0</v>
      </c>
      <c r="BT24" s="150">
        <f>IF(BS24=0,0,($P$24/$BS$24)*100000)</f>
        <v>0</v>
      </c>
      <c r="BU24" s="150">
        <f>'Health Regions Population'!AE8</f>
        <v>0</v>
      </c>
      <c r="BV24" s="150">
        <f>IF(BU24=0,0,($Q$24/$BU$24)*100000)</f>
        <v>0</v>
      </c>
      <c r="BW24" s="150">
        <f>'Health Regions Population'!AG8</f>
        <v>0</v>
      </c>
      <c r="BX24" s="150">
        <f>IF(BW24=0,0,($R$24/$BW$24)*100000)</f>
        <v>0</v>
      </c>
      <c r="BY24" s="150">
        <f>'Health Regions Population'!AI8</f>
        <v>0</v>
      </c>
      <c r="BZ24" s="150">
        <f>IF(BY24=0,0,($S$4/$BY$7)*100000)</f>
        <v>0</v>
      </c>
      <c r="CA24" s="150">
        <f>'Health Regions Population'!AK8</f>
        <v>0</v>
      </c>
      <c r="CB24" s="150">
        <f>IF(CA24=0,0,($T$4/$CA$7)*100000)</f>
        <v>0</v>
      </c>
      <c r="CC24" s="150">
        <f>'Health Regions Population'!AM8</f>
        <v>0</v>
      </c>
      <c r="CD24" s="150">
        <f>IF(CC24=0,0,($U$4/$CC$7)*100000)</f>
        <v>0</v>
      </c>
      <c r="CE24" s="150">
        <f>'Health Regions Population'!AO8</f>
        <v>0</v>
      </c>
      <c r="CF24" s="150">
        <f>IF(CE24=0,0,($V$4/$CE$7)*100000)</f>
        <v>0</v>
      </c>
      <c r="CG24" s="149"/>
      <c r="CH24" s="150">
        <f>Populations!C102</f>
        <v>0</v>
      </c>
      <c r="CI24" s="152">
        <v>7.3032E-2</v>
      </c>
      <c r="CK24" s="140" t="str">
        <f>Populations!B12</f>
        <v>10-14</v>
      </c>
      <c r="CL24" s="318">
        <f t="shared" si="24"/>
        <v>0</v>
      </c>
      <c r="CM24" s="318">
        <f t="shared" si="25"/>
        <v>0</v>
      </c>
      <c r="CN24" s="318">
        <f t="shared" si="26"/>
        <v>0</v>
      </c>
      <c r="CO24" s="318">
        <f t="shared" si="27"/>
        <v>0</v>
      </c>
      <c r="CP24" s="318">
        <f t="shared" si="28"/>
        <v>0</v>
      </c>
      <c r="CQ24" s="318">
        <f t="shared" si="29"/>
        <v>0</v>
      </c>
      <c r="CR24" s="318">
        <f t="shared" si="30"/>
        <v>0</v>
      </c>
      <c r="CS24" s="318">
        <f t="shared" si="31"/>
        <v>0</v>
      </c>
      <c r="CT24" s="318">
        <f t="shared" si="32"/>
        <v>0</v>
      </c>
      <c r="CU24" s="318">
        <f t="shared" si="33"/>
        <v>0</v>
      </c>
      <c r="CV24" s="318">
        <f t="shared" si="34"/>
        <v>0</v>
      </c>
      <c r="CW24" s="318">
        <f t="shared" si="35"/>
        <v>0</v>
      </c>
      <c r="CX24" s="318">
        <f t="shared" si="36"/>
        <v>0</v>
      </c>
      <c r="CY24" s="318">
        <f t="shared" si="37"/>
        <v>0</v>
      </c>
      <c r="CZ24" s="318">
        <f t="shared" si="38"/>
        <v>0</v>
      </c>
      <c r="DA24" s="318">
        <f t="shared" si="39"/>
        <v>0</v>
      </c>
      <c r="DB24" s="318">
        <f t="shared" si="40"/>
        <v>0</v>
      </c>
      <c r="DC24" s="318">
        <f t="shared" si="41"/>
        <v>0</v>
      </c>
      <c r="DD24" s="318">
        <f t="shared" si="42"/>
        <v>0</v>
      </c>
      <c r="DE24" s="318">
        <f t="shared" si="43"/>
        <v>0</v>
      </c>
    </row>
    <row r="25" spans="2:109">
      <c r="B25" s="140" t="str">
        <f>Populations!B13</f>
        <v>15-19</v>
      </c>
      <c r="C25" s="157"/>
      <c r="D25" s="157"/>
      <c r="E25" s="157"/>
      <c r="F25" s="157"/>
      <c r="G25" s="157"/>
      <c r="H25" s="157"/>
      <c r="I25" s="157"/>
      <c r="J25" s="157"/>
      <c r="K25" s="157"/>
      <c r="L25" s="157"/>
      <c r="M25" s="157"/>
      <c r="N25" s="157"/>
      <c r="O25" s="157"/>
      <c r="P25" s="158"/>
      <c r="Q25" s="158"/>
      <c r="R25" s="158"/>
      <c r="S25" s="158"/>
      <c r="T25" s="158"/>
      <c r="U25" s="158"/>
      <c r="V25" s="158"/>
      <c r="W25" s="149"/>
      <c r="X25" s="150">
        <f>Populations!C13</f>
        <v>0</v>
      </c>
      <c r="Y25" s="150">
        <f>IF(X25=0,0,(#REF!/$X$25)*100000)</f>
        <v>0</v>
      </c>
      <c r="Z25" s="150">
        <f>Populations!E13</f>
        <v>0</v>
      </c>
      <c r="AA25" s="150">
        <f>IF(Z25=0,0,(#REF!/$Z$25)*100000)</f>
        <v>0</v>
      </c>
      <c r="AB25" s="150">
        <f>Populations!G13</f>
        <v>0</v>
      </c>
      <c r="AC25" s="150">
        <f>IF(AB25=0,0,(#REF!/$AB$25)*100000)</f>
        <v>0</v>
      </c>
      <c r="AD25" s="178">
        <f>Populations!I13</f>
        <v>0</v>
      </c>
      <c r="AE25" s="150">
        <f>IF(AD25=0,0,(#REF!/$AD$25)*100000)</f>
        <v>0</v>
      </c>
      <c r="AF25" s="150">
        <f>Populations!K13</f>
        <v>0</v>
      </c>
      <c r="AG25" s="150">
        <f>IF(AF25=0,0,(#REF!/$AF$25)*100000)</f>
        <v>0</v>
      </c>
      <c r="AH25" s="178">
        <f>Populations!M13</f>
        <v>0</v>
      </c>
      <c r="AI25" s="150">
        <f>IF(AH25=0,0,(#REF!/$AH$25)*100000)</f>
        <v>0</v>
      </c>
      <c r="AJ25" s="178">
        <f>Populations!O13</f>
        <v>0</v>
      </c>
      <c r="AK25" s="150">
        <f>IF(AJ25=0,0,(#REF!/$AJ$25)*100000)</f>
        <v>0</v>
      </c>
      <c r="AL25" s="178">
        <f>Populations!Q13</f>
        <v>0</v>
      </c>
      <c r="AM25" s="150">
        <f>IF(AL25=0,0,(#REF!/$AL$25)*100000)</f>
        <v>0</v>
      </c>
      <c r="AN25" s="150">
        <f>Populations!S13</f>
        <v>0</v>
      </c>
      <c r="AO25" s="150">
        <f>IF(AN25=0,0,(#REF!/$AN$25)*100000)</f>
        <v>0</v>
      </c>
      <c r="AP25" s="178">
        <f>Populations!U13</f>
        <v>0</v>
      </c>
      <c r="AQ25" s="150">
        <f>IF(AP25=0,0,(#REF!/$AP$25)*100000)</f>
        <v>0</v>
      </c>
      <c r="AR25" s="151"/>
      <c r="AS25" s="136">
        <f>'Health Regions Population'!C9</f>
        <v>0</v>
      </c>
      <c r="AT25" s="150">
        <f>IF(AS25=0,0,($C$25/$AS$25)*100000)</f>
        <v>0</v>
      </c>
      <c r="AU25" s="136">
        <f>'Health Regions Population'!E9</f>
        <v>0</v>
      </c>
      <c r="AV25" s="150">
        <f>IF(AU25=0,0,($D$25/$AU$25)*100000)</f>
        <v>0</v>
      </c>
      <c r="AW25" s="136">
        <f>'Health Regions Population'!G9</f>
        <v>0</v>
      </c>
      <c r="AX25" s="150">
        <f>IF(AW25=0,0,($E$25/$AW$25)*100000)</f>
        <v>0</v>
      </c>
      <c r="AY25" s="136">
        <f>'Health Regions Population'!I9</f>
        <v>0</v>
      </c>
      <c r="AZ25" s="150">
        <f>IF(AY25=0,0,($F$25/$AY$25)*100000)</f>
        <v>0</v>
      </c>
      <c r="BA25" s="136">
        <f>'Health Regions Population'!K9</f>
        <v>0</v>
      </c>
      <c r="BB25" s="150">
        <f>IF(BA25=0,0,($G$25/$BA$25)*100000)</f>
        <v>0</v>
      </c>
      <c r="BC25" s="136">
        <f>'Health Regions Population'!M9</f>
        <v>0</v>
      </c>
      <c r="BD25" s="150">
        <f>IF(BC25=0,0,($H$25/$BC$25)*100000)</f>
        <v>0</v>
      </c>
      <c r="BE25" s="150">
        <f>'Health Regions Population'!O9</f>
        <v>0</v>
      </c>
      <c r="BF25" s="150">
        <f>IF(BE25=0,0,($I$25/$BE$25)*100000)</f>
        <v>0</v>
      </c>
      <c r="BG25" s="150">
        <f>'Health Regions Population'!Q9</f>
        <v>0</v>
      </c>
      <c r="BH25" s="150">
        <f>IF(BG25=0,0,($J$25/$BG$25)*100000)</f>
        <v>0</v>
      </c>
      <c r="BI25" s="150">
        <f>'Health Regions Population'!S9</f>
        <v>0</v>
      </c>
      <c r="BJ25" s="150">
        <f>IF(BI25=0,0,($K$25/$BI$25)*100000)</f>
        <v>0</v>
      </c>
      <c r="BK25" s="150">
        <f>'Health Regions Population'!U9</f>
        <v>0</v>
      </c>
      <c r="BL25" s="150">
        <f>IF(BK25=0,0,($L$25/$BK$25)*100000)</f>
        <v>0</v>
      </c>
      <c r="BM25" s="150">
        <f>'Health Regions Population'!W9</f>
        <v>0</v>
      </c>
      <c r="BN25" s="150">
        <f>IF(BM25=0,0,($M$25/$BM$25)*100000)</f>
        <v>0</v>
      </c>
      <c r="BO25" s="150">
        <f>'Health Regions Population'!Y9</f>
        <v>0</v>
      </c>
      <c r="BP25" s="150">
        <f>IF(BO25=0,0,($N$25/$BO$25)*100000)</f>
        <v>0</v>
      </c>
      <c r="BQ25" s="150">
        <f>'Health Regions Population'!AA9</f>
        <v>0</v>
      </c>
      <c r="BR25" s="150">
        <f>IF(BQ25=0,0,($O$25/$BQ$25)*100000)</f>
        <v>0</v>
      </c>
      <c r="BS25" s="150">
        <f>'Health Regions Population'!AC9</f>
        <v>0</v>
      </c>
      <c r="BT25" s="150">
        <f>IF(BS25=0,0,($P$25/$BS$25)*100000)</f>
        <v>0</v>
      </c>
      <c r="BU25" s="150">
        <f>'Health Regions Population'!AE9</f>
        <v>0</v>
      </c>
      <c r="BV25" s="150">
        <f>IF(BU25=0,0,($Q$25/$BU$25)*100000)</f>
        <v>0</v>
      </c>
      <c r="BW25" s="150">
        <f>'Health Regions Population'!AG9</f>
        <v>0</v>
      </c>
      <c r="BX25" s="150">
        <f>IF(BW25=0,0,($R$25/$BW$25)*100000)</f>
        <v>0</v>
      </c>
      <c r="BY25" s="150">
        <f>'Health Regions Population'!AI9</f>
        <v>0</v>
      </c>
      <c r="BZ25" s="150">
        <f>IF(BY25=0,0,($S$4/$BY$8)*100000)</f>
        <v>0</v>
      </c>
      <c r="CA25" s="150">
        <f>'Health Regions Population'!AK9</f>
        <v>0</v>
      </c>
      <c r="CB25" s="150">
        <f>IF(CA25=0,0,($T$4/$CA$8)*100000)</f>
        <v>0</v>
      </c>
      <c r="CC25" s="150">
        <f>'Health Regions Population'!AM9</f>
        <v>0</v>
      </c>
      <c r="CD25" s="150">
        <f>IF(CC25=0,0,($U$4/$CC$8)*100000)</f>
        <v>0</v>
      </c>
      <c r="CE25" s="150">
        <f>'Health Regions Population'!AO9</f>
        <v>0</v>
      </c>
      <c r="CF25" s="150">
        <f>IF(CE25=0,0,($V$4/$CE$8)*100000)</f>
        <v>0</v>
      </c>
      <c r="CG25" s="149"/>
      <c r="CH25" s="150">
        <f>Populations!C103</f>
        <v>0</v>
      </c>
      <c r="CI25" s="152">
        <v>7.2168999999999997E-2</v>
      </c>
      <c r="CK25" s="140" t="str">
        <f>Populations!B13</f>
        <v>15-19</v>
      </c>
      <c r="CL25" s="318">
        <f t="shared" si="24"/>
        <v>0</v>
      </c>
      <c r="CM25" s="318">
        <f t="shared" si="25"/>
        <v>0</v>
      </c>
      <c r="CN25" s="318">
        <f t="shared" si="26"/>
        <v>0</v>
      </c>
      <c r="CO25" s="318">
        <f t="shared" si="27"/>
        <v>0</v>
      </c>
      <c r="CP25" s="318">
        <f t="shared" si="28"/>
        <v>0</v>
      </c>
      <c r="CQ25" s="318">
        <f t="shared" si="29"/>
        <v>0</v>
      </c>
      <c r="CR25" s="318">
        <f t="shared" si="30"/>
        <v>0</v>
      </c>
      <c r="CS25" s="318">
        <f t="shared" si="31"/>
        <v>0</v>
      </c>
      <c r="CT25" s="318">
        <f t="shared" si="32"/>
        <v>0</v>
      </c>
      <c r="CU25" s="318">
        <f t="shared" si="33"/>
        <v>0</v>
      </c>
      <c r="CV25" s="318">
        <f t="shared" si="34"/>
        <v>0</v>
      </c>
      <c r="CW25" s="318">
        <f t="shared" si="35"/>
        <v>0</v>
      </c>
      <c r="CX25" s="318">
        <f t="shared" si="36"/>
        <v>0</v>
      </c>
      <c r="CY25" s="318">
        <f t="shared" si="37"/>
        <v>0</v>
      </c>
      <c r="CZ25" s="318">
        <f t="shared" si="38"/>
        <v>0</v>
      </c>
      <c r="DA25" s="318">
        <f t="shared" si="39"/>
        <v>0</v>
      </c>
      <c r="DB25" s="318">
        <f t="shared" si="40"/>
        <v>0</v>
      </c>
      <c r="DC25" s="318">
        <f t="shared" si="41"/>
        <v>0</v>
      </c>
      <c r="DD25" s="318">
        <f t="shared" si="42"/>
        <v>0</v>
      </c>
      <c r="DE25" s="318">
        <f t="shared" si="43"/>
        <v>0</v>
      </c>
    </row>
    <row r="26" spans="2:109">
      <c r="B26" s="140" t="str">
        <f>Populations!B14</f>
        <v>20-24</v>
      </c>
      <c r="C26" s="157"/>
      <c r="D26" s="157"/>
      <c r="E26" s="157"/>
      <c r="F26" s="157"/>
      <c r="G26" s="157"/>
      <c r="H26" s="157"/>
      <c r="I26" s="157"/>
      <c r="J26" s="157"/>
      <c r="K26" s="157"/>
      <c r="L26" s="157"/>
      <c r="M26" s="157"/>
      <c r="N26" s="157"/>
      <c r="O26" s="157"/>
      <c r="P26" s="158"/>
      <c r="Q26" s="158"/>
      <c r="R26" s="158"/>
      <c r="S26" s="158"/>
      <c r="T26" s="158"/>
      <c r="U26" s="158"/>
      <c r="V26" s="158"/>
      <c r="W26" s="149"/>
      <c r="X26" s="150">
        <f>Populations!C14</f>
        <v>0</v>
      </c>
      <c r="Y26" s="150">
        <f>IF(X26=0,0,(#REF!/$X$26)*100000)</f>
        <v>0</v>
      </c>
      <c r="Z26" s="150">
        <f>Populations!E14</f>
        <v>0</v>
      </c>
      <c r="AA26" s="150">
        <f>IF(Z26=0,0,(#REF!/$Z$26)*100000)</f>
        <v>0</v>
      </c>
      <c r="AB26" s="150">
        <f>Populations!G14</f>
        <v>0</v>
      </c>
      <c r="AC26" s="150">
        <f>IF(AB26=0,0,(#REF!/$AB$26)*100000)</f>
        <v>0</v>
      </c>
      <c r="AD26" s="178">
        <f>Populations!I14</f>
        <v>0</v>
      </c>
      <c r="AE26" s="150">
        <f>IF(AD26=0,0,(#REF!/$AD$26)*100000)</f>
        <v>0</v>
      </c>
      <c r="AF26" s="150">
        <f>Populations!K14</f>
        <v>0</v>
      </c>
      <c r="AG26" s="150">
        <f>IF(AF26=0,0,(#REF!/$AF$26)*100000)</f>
        <v>0</v>
      </c>
      <c r="AH26" s="178">
        <f>Populations!M14</f>
        <v>0</v>
      </c>
      <c r="AI26" s="150">
        <f>IF(AH26=0,0,(#REF!/$AH$26)*100000)</f>
        <v>0</v>
      </c>
      <c r="AJ26" s="178">
        <f>Populations!O14</f>
        <v>0</v>
      </c>
      <c r="AK26" s="150">
        <f>IF(AJ26=0,0,(#REF!/$AJ$26)*100000)</f>
        <v>0</v>
      </c>
      <c r="AL26" s="178">
        <f>Populations!Q14</f>
        <v>0</v>
      </c>
      <c r="AM26" s="150">
        <f>IF(AL26=0,0,(#REF!/$AL$26)*100000)</f>
        <v>0</v>
      </c>
      <c r="AN26" s="150">
        <f>Populations!S14</f>
        <v>0</v>
      </c>
      <c r="AO26" s="150">
        <f>IF(AN26=0,0,(#REF!/$AN$26)*100000)</f>
        <v>0</v>
      </c>
      <c r="AP26" s="178">
        <f>Populations!U14</f>
        <v>0</v>
      </c>
      <c r="AQ26" s="150">
        <f>IF(AP26=0,0,(#REF!/$AP$26)*100000)</f>
        <v>0</v>
      </c>
      <c r="AR26" s="151"/>
      <c r="AS26" s="136">
        <f>'Health Regions Population'!C10</f>
        <v>0</v>
      </c>
      <c r="AT26" s="150">
        <f>IF(AS26=0,0,($C$26/$AS$26)*100000)</f>
        <v>0</v>
      </c>
      <c r="AU26" s="136">
        <f>'Health Regions Population'!E10</f>
        <v>0</v>
      </c>
      <c r="AV26" s="150">
        <f>IF(AU26=0,0,($D$26/$AU$26)*100000)</f>
        <v>0</v>
      </c>
      <c r="AW26" s="136">
        <f>'Health Regions Population'!G10</f>
        <v>0</v>
      </c>
      <c r="AX26" s="150">
        <f>IF(AW26=0,0,($E$26/$AW$26)*100000)</f>
        <v>0</v>
      </c>
      <c r="AY26" s="136">
        <f>'Health Regions Population'!I10</f>
        <v>0</v>
      </c>
      <c r="AZ26" s="150">
        <f>IF(AY26=0,0,($F$26/$AY$26)*100000)</f>
        <v>0</v>
      </c>
      <c r="BA26" s="136">
        <f>'Health Regions Population'!K10</f>
        <v>0</v>
      </c>
      <c r="BB26" s="150">
        <f>IF(BA26=0,0,($G$26/$BA$26)*100000)</f>
        <v>0</v>
      </c>
      <c r="BC26" s="136">
        <f>'Health Regions Population'!M10</f>
        <v>0</v>
      </c>
      <c r="BD26" s="150">
        <f>IF(BC26=0,0,($H$26/$BC$26)*100000)</f>
        <v>0</v>
      </c>
      <c r="BE26" s="150">
        <f>'Health Regions Population'!O10</f>
        <v>0</v>
      </c>
      <c r="BF26" s="150">
        <f>IF(BE26=0,0,($I$26/$BE$26)*100000)</f>
        <v>0</v>
      </c>
      <c r="BG26" s="150">
        <f>'Health Regions Population'!Q10</f>
        <v>0</v>
      </c>
      <c r="BH26" s="150">
        <f>IF(BG26=0,0,($J$26/$BG$26)*100000)</f>
        <v>0</v>
      </c>
      <c r="BI26" s="150">
        <f>'Health Regions Population'!S10</f>
        <v>0</v>
      </c>
      <c r="BJ26" s="150">
        <f>IF(BI26=0,0,($PS26/$BI$26)*100000)</f>
        <v>0</v>
      </c>
      <c r="BK26" s="150">
        <f>'Health Regions Population'!U10</f>
        <v>0</v>
      </c>
      <c r="BL26" s="150">
        <f>IF(BK26=0,0,($L$26/$BK$26)*100000)</f>
        <v>0</v>
      </c>
      <c r="BM26" s="150">
        <f>'Health Regions Population'!W10</f>
        <v>0</v>
      </c>
      <c r="BN26" s="150">
        <f>IF(BM26=0,0,($M$26/$BM$26)*100000)</f>
        <v>0</v>
      </c>
      <c r="BO26" s="150">
        <f>'Health Regions Population'!Y10</f>
        <v>0</v>
      </c>
      <c r="BP26" s="150">
        <f>IF(BO26=0,0,($N$26/$BO$26)*100000)</f>
        <v>0</v>
      </c>
      <c r="BQ26" s="150">
        <f>'Health Regions Population'!AA10</f>
        <v>0</v>
      </c>
      <c r="BR26" s="150">
        <f>IF(BQ26=0,0,($O$26/$BQ$26)*100000)</f>
        <v>0</v>
      </c>
      <c r="BS26" s="150">
        <f>'Health Regions Population'!AC10</f>
        <v>0</v>
      </c>
      <c r="BT26" s="150">
        <f>IF(BS26=0,0,($P$26/$BS$26)*100000)</f>
        <v>0</v>
      </c>
      <c r="BU26" s="150">
        <f>'Health Regions Population'!AE10</f>
        <v>0</v>
      </c>
      <c r="BV26" s="150">
        <f>IF(BU26=0,0,($Q$26/$BU$26)*100000)</f>
        <v>0</v>
      </c>
      <c r="BW26" s="150">
        <f>'Health Regions Population'!AG10</f>
        <v>0</v>
      </c>
      <c r="BX26" s="150">
        <f>IF(BW26=0,0,($R$26/$BW$26)*100000)</f>
        <v>0</v>
      </c>
      <c r="BY26" s="150">
        <f>'Health Regions Population'!AI10</f>
        <v>0</v>
      </c>
      <c r="BZ26" s="150">
        <f>IF(BY26=0,0,($S$4/$BY$9)*100000)</f>
        <v>0</v>
      </c>
      <c r="CA26" s="150">
        <f>'Health Regions Population'!AK10</f>
        <v>0</v>
      </c>
      <c r="CB26" s="150">
        <f>IF(CA26=0,0,($T$4/$CA$9)*100000)</f>
        <v>0</v>
      </c>
      <c r="CC26" s="150">
        <f>'Health Regions Population'!AM10</f>
        <v>0</v>
      </c>
      <c r="CD26" s="150">
        <f>IF(CC26=0,0,($U$4/$CC$9)*100000)</f>
        <v>0</v>
      </c>
      <c r="CE26" s="150">
        <f>'Health Regions Population'!AO10</f>
        <v>0</v>
      </c>
      <c r="CF26" s="150">
        <f>IF(CE26=0,0,($V$4/$CE$9)*100000)</f>
        <v>0</v>
      </c>
      <c r="CG26" s="149"/>
      <c r="CH26" s="150">
        <f>Populations!C104</f>
        <v>0</v>
      </c>
      <c r="CI26" s="152">
        <v>6.6477999999999995E-2</v>
      </c>
      <c r="CK26" s="140" t="str">
        <f>Populations!B14</f>
        <v>20-24</v>
      </c>
      <c r="CL26" s="318">
        <f t="shared" si="24"/>
        <v>0</v>
      </c>
      <c r="CM26" s="318">
        <f t="shared" si="25"/>
        <v>0</v>
      </c>
      <c r="CN26" s="318">
        <f t="shared" si="26"/>
        <v>0</v>
      </c>
      <c r="CO26" s="318">
        <f t="shared" si="27"/>
        <v>0</v>
      </c>
      <c r="CP26" s="318">
        <f t="shared" si="28"/>
        <v>0</v>
      </c>
      <c r="CQ26" s="318">
        <f t="shared" si="29"/>
        <v>0</v>
      </c>
      <c r="CR26" s="318">
        <f t="shared" si="30"/>
        <v>0</v>
      </c>
      <c r="CS26" s="318">
        <f t="shared" si="31"/>
        <v>0</v>
      </c>
      <c r="CT26" s="318">
        <f t="shared" si="32"/>
        <v>0</v>
      </c>
      <c r="CU26" s="318">
        <f t="shared" si="33"/>
        <v>0</v>
      </c>
      <c r="CV26" s="318">
        <f t="shared" si="34"/>
        <v>0</v>
      </c>
      <c r="CW26" s="318">
        <f t="shared" si="35"/>
        <v>0</v>
      </c>
      <c r="CX26" s="318">
        <f t="shared" si="36"/>
        <v>0</v>
      </c>
      <c r="CY26" s="318">
        <f t="shared" si="37"/>
        <v>0</v>
      </c>
      <c r="CZ26" s="318">
        <f t="shared" si="38"/>
        <v>0</v>
      </c>
      <c r="DA26" s="318">
        <f t="shared" si="39"/>
        <v>0</v>
      </c>
      <c r="DB26" s="318">
        <f t="shared" si="40"/>
        <v>0</v>
      </c>
      <c r="DC26" s="318">
        <f t="shared" si="41"/>
        <v>0</v>
      </c>
      <c r="DD26" s="318">
        <f t="shared" si="42"/>
        <v>0</v>
      </c>
      <c r="DE26" s="318">
        <f t="shared" si="43"/>
        <v>0</v>
      </c>
    </row>
    <row r="27" spans="2:109">
      <c r="B27" s="140" t="str">
        <f>Populations!B15</f>
        <v>25-34</v>
      </c>
      <c r="C27" s="157"/>
      <c r="D27" s="157"/>
      <c r="E27" s="157"/>
      <c r="F27" s="157"/>
      <c r="G27" s="157"/>
      <c r="H27" s="157"/>
      <c r="I27" s="157"/>
      <c r="J27" s="157"/>
      <c r="K27" s="157"/>
      <c r="L27" s="157"/>
      <c r="M27" s="157"/>
      <c r="N27" s="157"/>
      <c r="O27" s="157"/>
      <c r="P27" s="158"/>
      <c r="Q27" s="158"/>
      <c r="R27" s="158"/>
      <c r="S27" s="158"/>
      <c r="T27" s="158"/>
      <c r="U27" s="158"/>
      <c r="V27" s="158"/>
      <c r="W27" s="149"/>
      <c r="X27" s="150">
        <f>Populations!C15</f>
        <v>0</v>
      </c>
      <c r="Y27" s="150">
        <f>IF(X27=0,0,(#REF!/$X$27)*100000)</f>
        <v>0</v>
      </c>
      <c r="Z27" s="150">
        <f>Populations!E15</f>
        <v>0</v>
      </c>
      <c r="AA27" s="150">
        <f>IF(Z27=0,0,(#REF!/$Z$27)*100000)</f>
        <v>0</v>
      </c>
      <c r="AB27" s="150">
        <f>Populations!G15</f>
        <v>0</v>
      </c>
      <c r="AC27" s="150">
        <f>IF(AB27=0,0,(#REF!/$AB$27)*100000)</f>
        <v>0</v>
      </c>
      <c r="AD27" s="178">
        <f>Populations!I15</f>
        <v>0</v>
      </c>
      <c r="AE27" s="150">
        <f>IF(AD27=0,0,(#REF!/$AD$27)*100000)</f>
        <v>0</v>
      </c>
      <c r="AF27" s="150">
        <f>Populations!K15</f>
        <v>0</v>
      </c>
      <c r="AG27" s="150">
        <f>IF(AF27=0,0,(#REF!/$AF$27)*100000)</f>
        <v>0</v>
      </c>
      <c r="AH27" s="178">
        <f>Populations!M15</f>
        <v>0</v>
      </c>
      <c r="AI27" s="150">
        <f>IF(AH27=0,0,(#REF!/$AH$27)*100000)</f>
        <v>0</v>
      </c>
      <c r="AJ27" s="178">
        <f>Populations!O15</f>
        <v>0</v>
      </c>
      <c r="AK27" s="150">
        <f>IF(AJ27=0,0,(#REF!/$AJ$27)*100000)</f>
        <v>0</v>
      </c>
      <c r="AL27" s="178">
        <f>Populations!Q15</f>
        <v>0</v>
      </c>
      <c r="AM27" s="150">
        <f>IF(AL27=0,0,(#REF!/$AL$27)*100000)</f>
        <v>0</v>
      </c>
      <c r="AN27" s="150">
        <f>Populations!S15</f>
        <v>0</v>
      </c>
      <c r="AO27" s="150">
        <f>IF(AN27=0,0,(#REF!/$AN$27)*100000)</f>
        <v>0</v>
      </c>
      <c r="AP27" s="178">
        <f>Populations!U15</f>
        <v>0</v>
      </c>
      <c r="AQ27" s="150">
        <f>IF(AP27=0,0,(#REF!/$AP$27)*100000)</f>
        <v>0</v>
      </c>
      <c r="AR27" s="151"/>
      <c r="AS27" s="136">
        <f>'Health Regions Population'!C11</f>
        <v>0</v>
      </c>
      <c r="AT27" s="150">
        <f>IF(AS27=0,0,($C$27/$AS$27)*100000)</f>
        <v>0</v>
      </c>
      <c r="AU27" s="136">
        <f>'Health Regions Population'!E11</f>
        <v>0</v>
      </c>
      <c r="AV27" s="150">
        <f>IF(AU27=0,0,($D$27/$AU$27)*100000)</f>
        <v>0</v>
      </c>
      <c r="AW27" s="136">
        <f>'Health Regions Population'!G11</f>
        <v>0</v>
      </c>
      <c r="AX27" s="150">
        <f>IF(AW27=0,0,($E$27/$AW$27)*100000)</f>
        <v>0</v>
      </c>
      <c r="AY27" s="136">
        <f>'Health Regions Population'!I11</f>
        <v>0</v>
      </c>
      <c r="AZ27" s="150">
        <f>IF(AY27=0,0,($F$27/$AY$27)*100000)</f>
        <v>0</v>
      </c>
      <c r="BA27" s="136">
        <f>'Health Regions Population'!K11</f>
        <v>0</v>
      </c>
      <c r="BB27" s="150">
        <f>IF(BA27=0,0,($G$27/$BA$27)*100000)</f>
        <v>0</v>
      </c>
      <c r="BC27" s="136">
        <f>'Health Regions Population'!M11</f>
        <v>0</v>
      </c>
      <c r="BD27" s="150">
        <f>IF(BC27=0,0,($H$27/$BC$27)*100000)</f>
        <v>0</v>
      </c>
      <c r="BE27" s="150">
        <f>'Health Regions Population'!O11</f>
        <v>0</v>
      </c>
      <c r="BF27" s="150">
        <f>IF(BE27=0,0,($I$27/$BE$27)*100000)</f>
        <v>0</v>
      </c>
      <c r="BG27" s="150">
        <f>'Health Regions Population'!Q11</f>
        <v>0</v>
      </c>
      <c r="BH27" s="150">
        <f>IF(BG27=0,0,($J$27/$BG$27)*100000)</f>
        <v>0</v>
      </c>
      <c r="BI27" s="150">
        <f>'Health Regions Population'!S11</f>
        <v>0</v>
      </c>
      <c r="BJ27" s="150">
        <f>IF(BI27=0,0,($K$27/$BI$27)*100000)</f>
        <v>0</v>
      </c>
      <c r="BK27" s="150">
        <f>'Health Regions Population'!U11</f>
        <v>0</v>
      </c>
      <c r="BL27" s="150">
        <f>IF(BK27=0,0,($L$27/$BK$27)*100000)</f>
        <v>0</v>
      </c>
      <c r="BM27" s="150">
        <f>'Health Regions Population'!W11</f>
        <v>0</v>
      </c>
      <c r="BN27" s="150">
        <f>IF(BM27=0,0,($M$27/$BM$27)*100000)</f>
        <v>0</v>
      </c>
      <c r="BO27" s="150">
        <f>'Health Regions Population'!Y11</f>
        <v>0</v>
      </c>
      <c r="BP27" s="150">
        <f>IF(BO27=0,0,($N$27/$BO$27)*100000)</f>
        <v>0</v>
      </c>
      <c r="BQ27" s="150">
        <f>'Health Regions Population'!AA11</f>
        <v>0</v>
      </c>
      <c r="BR27" s="150">
        <f>IF(BQ27=0,0,($O$27/$BQ$27)*100000)</f>
        <v>0</v>
      </c>
      <c r="BS27" s="150">
        <f>'Health Regions Population'!AC11</f>
        <v>0</v>
      </c>
      <c r="BT27" s="150">
        <f>IF(BS27=0,0,($P$27/$BS$27)*100000)</f>
        <v>0</v>
      </c>
      <c r="BU27" s="150">
        <f>'Health Regions Population'!AE11</f>
        <v>0</v>
      </c>
      <c r="BV27" s="150">
        <f>IF(BU27=0,0,($Q$27/$BU$27)*100000)</f>
        <v>0</v>
      </c>
      <c r="BW27" s="150">
        <f>'Health Regions Population'!AG11</f>
        <v>0</v>
      </c>
      <c r="BX27" s="150">
        <f>IF(BW27=0,0,($R$27/$BW$27)*100000)</f>
        <v>0</v>
      </c>
      <c r="BY27" s="150">
        <f>'Health Regions Population'!AI11</f>
        <v>0</v>
      </c>
      <c r="BZ27" s="150">
        <f>IF(BY27=0,0,($S$4/$BY$10)*100000)</f>
        <v>0</v>
      </c>
      <c r="CA27" s="150">
        <f>'Health Regions Population'!AK11</f>
        <v>0</v>
      </c>
      <c r="CB27" s="150">
        <f>IF(CA27=0,0,($T$4/$CA$10)*100000)</f>
        <v>0</v>
      </c>
      <c r="CC27" s="150">
        <f>'Health Regions Population'!AM11</f>
        <v>0</v>
      </c>
      <c r="CD27" s="150">
        <f>IF(CC27=0,0,($U$4/$CC$10)*100000)</f>
        <v>0</v>
      </c>
      <c r="CE27" s="150">
        <f>'Health Regions Population'!AO11</f>
        <v>0</v>
      </c>
      <c r="CF27" s="150">
        <f>IF(CE27=0,0,($V$4/$CE$10)*100000)</f>
        <v>0</v>
      </c>
      <c r="CG27" s="149"/>
      <c r="CH27" s="150">
        <f>Populations!C105</f>
        <v>0</v>
      </c>
      <c r="CI27" s="152">
        <v>0.135573</v>
      </c>
      <c r="CK27" s="140" t="str">
        <f>Populations!B15</f>
        <v>25-34</v>
      </c>
      <c r="CL27" s="318">
        <f t="shared" si="24"/>
        <v>0</v>
      </c>
      <c r="CM27" s="318">
        <f t="shared" si="25"/>
        <v>0</v>
      </c>
      <c r="CN27" s="318">
        <f t="shared" si="26"/>
        <v>0</v>
      </c>
      <c r="CO27" s="318">
        <f t="shared" si="27"/>
        <v>0</v>
      </c>
      <c r="CP27" s="318">
        <f t="shared" si="28"/>
        <v>0</v>
      </c>
      <c r="CQ27" s="318">
        <f t="shared" si="29"/>
        <v>0</v>
      </c>
      <c r="CR27" s="318">
        <f t="shared" si="30"/>
        <v>0</v>
      </c>
      <c r="CS27" s="318">
        <f t="shared" si="31"/>
        <v>0</v>
      </c>
      <c r="CT27" s="318">
        <f t="shared" si="32"/>
        <v>0</v>
      </c>
      <c r="CU27" s="318">
        <f t="shared" si="33"/>
        <v>0</v>
      </c>
      <c r="CV27" s="318">
        <f t="shared" si="34"/>
        <v>0</v>
      </c>
      <c r="CW27" s="318">
        <f t="shared" si="35"/>
        <v>0</v>
      </c>
      <c r="CX27" s="318">
        <f t="shared" si="36"/>
        <v>0</v>
      </c>
      <c r="CY27" s="318">
        <f t="shared" si="37"/>
        <v>0</v>
      </c>
      <c r="CZ27" s="318">
        <f t="shared" si="38"/>
        <v>0</v>
      </c>
      <c r="DA27" s="318">
        <f t="shared" si="39"/>
        <v>0</v>
      </c>
      <c r="DB27" s="318">
        <f t="shared" si="40"/>
        <v>0</v>
      </c>
      <c r="DC27" s="318">
        <f t="shared" si="41"/>
        <v>0</v>
      </c>
      <c r="DD27" s="318">
        <f t="shared" si="42"/>
        <v>0</v>
      </c>
      <c r="DE27" s="318">
        <f t="shared" si="43"/>
        <v>0</v>
      </c>
    </row>
    <row r="28" spans="2:109">
      <c r="B28" s="140" t="str">
        <f>Populations!B16</f>
        <v>35-44</v>
      </c>
      <c r="C28" s="157"/>
      <c r="D28" s="157"/>
      <c r="E28" s="157"/>
      <c r="F28" s="157"/>
      <c r="G28" s="157"/>
      <c r="H28" s="157"/>
      <c r="I28" s="157"/>
      <c r="J28" s="157"/>
      <c r="K28" s="157"/>
      <c r="L28" s="157"/>
      <c r="M28" s="157"/>
      <c r="N28" s="157"/>
      <c r="O28" s="157"/>
      <c r="P28" s="158"/>
      <c r="Q28" s="158"/>
      <c r="R28" s="158"/>
      <c r="S28" s="158"/>
      <c r="T28" s="158"/>
      <c r="U28" s="158"/>
      <c r="V28" s="158"/>
      <c r="W28" s="149"/>
      <c r="X28" s="150">
        <f>Populations!C16</f>
        <v>0</v>
      </c>
      <c r="Y28" s="150">
        <f>IF(X28=0,0,(#REF!/$X$28)*100000)</f>
        <v>0</v>
      </c>
      <c r="Z28" s="150">
        <f>Populations!E16</f>
        <v>0</v>
      </c>
      <c r="AA28" s="150">
        <f>IF(Z28=0,0,(#REF!/$Z$28)*100000)</f>
        <v>0</v>
      </c>
      <c r="AB28" s="150">
        <f>Populations!G16</f>
        <v>0</v>
      </c>
      <c r="AC28" s="150">
        <f>IF(AB28=0,0,(#REF!/$AB$28)*100000)</f>
        <v>0</v>
      </c>
      <c r="AD28" s="178">
        <f>Populations!I16</f>
        <v>0</v>
      </c>
      <c r="AE28" s="150">
        <f>IF(AD28=0,0,(#REF!/$AD$28)*100000)</f>
        <v>0</v>
      </c>
      <c r="AF28" s="150">
        <f>Populations!K16</f>
        <v>0</v>
      </c>
      <c r="AG28" s="150">
        <f>IF(AF28=0,0,(#REF!/$AF$28)*100000)</f>
        <v>0</v>
      </c>
      <c r="AH28" s="178">
        <f>Populations!M16</f>
        <v>0</v>
      </c>
      <c r="AI28" s="150">
        <f>IF(AH28=0,0,(#REF!/$AH$28)*100000)</f>
        <v>0</v>
      </c>
      <c r="AJ28" s="178">
        <f>Populations!O16</f>
        <v>0</v>
      </c>
      <c r="AK28" s="150">
        <f>IF(AJ28=0,0,(#REF!/$AJ$28)*100000)</f>
        <v>0</v>
      </c>
      <c r="AL28" s="178">
        <f>Populations!Q16</f>
        <v>0</v>
      </c>
      <c r="AM28" s="150">
        <f>IF(AL28=0,0,(#REF!/$AL$28)*100000)</f>
        <v>0</v>
      </c>
      <c r="AN28" s="150">
        <f>Populations!S16</f>
        <v>0</v>
      </c>
      <c r="AO28" s="150">
        <f>IF(AN28=0,0,(#REF!/$AN$28)*100000)</f>
        <v>0</v>
      </c>
      <c r="AP28" s="178">
        <f>Populations!U16</f>
        <v>0</v>
      </c>
      <c r="AQ28" s="150">
        <f>IF(AP28=0,0,(#REF!/$AP$28)*100000)</f>
        <v>0</v>
      </c>
      <c r="AR28" s="151"/>
      <c r="AS28" s="136">
        <f>'Health Regions Population'!C12</f>
        <v>0</v>
      </c>
      <c r="AT28" s="150">
        <f>IF(AS28=0,0,($C$28/$AS$28)*100000)</f>
        <v>0</v>
      </c>
      <c r="AU28" s="136">
        <f>'Health Regions Population'!E12</f>
        <v>0</v>
      </c>
      <c r="AV28" s="150">
        <f>IF(AU28=0,0,($D$28/$AS$28)*100000)</f>
        <v>0</v>
      </c>
      <c r="AW28" s="136">
        <f>'Health Regions Population'!G12</f>
        <v>0</v>
      </c>
      <c r="AX28" s="150">
        <f>IF(AW28=0,0,($E$28/$AW$28)*100000)</f>
        <v>0</v>
      </c>
      <c r="AY28" s="136">
        <f>'Health Regions Population'!I12</f>
        <v>0</v>
      </c>
      <c r="AZ28" s="150">
        <f>IF(AY28=0,0,($F$28/$AY$28)*100000)</f>
        <v>0</v>
      </c>
      <c r="BA28" s="136">
        <f>'Health Regions Population'!K12</f>
        <v>0</v>
      </c>
      <c r="BB28" s="150">
        <f>IF(BA28=0,0,($G$28/$BA$28)*100000)</f>
        <v>0</v>
      </c>
      <c r="BC28" s="136">
        <f>'Health Regions Population'!M12</f>
        <v>0</v>
      </c>
      <c r="BD28" s="150">
        <f>IF(BC28=0,0,($H$28/$BC$28)*100000)</f>
        <v>0</v>
      </c>
      <c r="BE28" s="150">
        <f>'Health Regions Population'!O12</f>
        <v>0</v>
      </c>
      <c r="BF28" s="150">
        <f>IF(BE28=0,0,($I$28/$BE$28)*100000)</f>
        <v>0</v>
      </c>
      <c r="BG28" s="150">
        <f>'Health Regions Population'!Q12</f>
        <v>0</v>
      </c>
      <c r="BH28" s="150">
        <f>IF(BG28=0,0,($J$28/$BG$28)*100000)</f>
        <v>0</v>
      </c>
      <c r="BI28" s="150">
        <f>'Health Regions Population'!S12</f>
        <v>0</v>
      </c>
      <c r="BJ28" s="150">
        <f>IF(BI28=0,0,($K$28/$BI$28)*100000)</f>
        <v>0</v>
      </c>
      <c r="BK28" s="150">
        <f>'Health Regions Population'!U12</f>
        <v>0</v>
      </c>
      <c r="BL28" s="150">
        <f>IF(BK28=0,0,($L$28/$BK$28)*100000)</f>
        <v>0</v>
      </c>
      <c r="BM28" s="150">
        <f>'Health Regions Population'!W12</f>
        <v>0</v>
      </c>
      <c r="BN28" s="150">
        <f>IF(BM28=0,0,($M$28/$BM$28)*100000)</f>
        <v>0</v>
      </c>
      <c r="BO28" s="150">
        <f>'Health Regions Population'!Y12</f>
        <v>0</v>
      </c>
      <c r="BP28" s="150">
        <f>IF(BO28=0,0,($N$28/$BO$28)*100000)</f>
        <v>0</v>
      </c>
      <c r="BQ28" s="150">
        <f>'Health Regions Population'!AA12</f>
        <v>0</v>
      </c>
      <c r="BR28" s="150">
        <f>IF(BQ28=0,0,($O$28/$BQ$28)*100000)</f>
        <v>0</v>
      </c>
      <c r="BS28" s="150">
        <f>'Health Regions Population'!AC12</f>
        <v>0</v>
      </c>
      <c r="BT28" s="150">
        <f>IF(BS28=0,0,($P$28/$BS$28)*100000)</f>
        <v>0</v>
      </c>
      <c r="BU28" s="150">
        <f>'Health Regions Population'!AE12</f>
        <v>0</v>
      </c>
      <c r="BV28" s="150">
        <f>IF(BU28=0,0,($Q$28/$BU$28)*100000)</f>
        <v>0</v>
      </c>
      <c r="BW28" s="150">
        <f>'Health Regions Population'!AG12</f>
        <v>0</v>
      </c>
      <c r="BX28" s="150">
        <f>IF(BW28=0,0,($R$28/$BW$28)*100000)</f>
        <v>0</v>
      </c>
      <c r="BY28" s="150">
        <f>'Health Regions Population'!AI12</f>
        <v>0</v>
      </c>
      <c r="BZ28" s="150">
        <f>IF(BY28=0,0,($S$4/$BY$11)*100000)</f>
        <v>0</v>
      </c>
      <c r="CA28" s="150">
        <f>'Health Regions Population'!AK12</f>
        <v>0</v>
      </c>
      <c r="CB28" s="150">
        <f>IF(CA28=0,0,($T$4/$CA$11)*100000)</f>
        <v>0</v>
      </c>
      <c r="CC28" s="150">
        <f>'Health Regions Population'!AM12</f>
        <v>0</v>
      </c>
      <c r="CD28" s="150">
        <f>IF(CC28=0,0,($U$4/$CC$11)*100000)</f>
        <v>0</v>
      </c>
      <c r="CE28" s="150">
        <f>'Health Regions Population'!AO12</f>
        <v>0</v>
      </c>
      <c r="CF28" s="150">
        <f>IF(CE28=0,0,($V$4/$CE$11)*100000)</f>
        <v>0</v>
      </c>
      <c r="CG28" s="149"/>
      <c r="CH28" s="150">
        <f>Populations!C106</f>
        <v>0</v>
      </c>
      <c r="CI28" s="152">
        <v>0.16261300000000001</v>
      </c>
      <c r="CK28" s="140" t="str">
        <f>Populations!B16</f>
        <v>35-44</v>
      </c>
      <c r="CL28" s="318">
        <f t="shared" si="24"/>
        <v>0</v>
      </c>
      <c r="CM28" s="318">
        <f t="shared" si="25"/>
        <v>0</v>
      </c>
      <c r="CN28" s="318">
        <f t="shared" si="26"/>
        <v>0</v>
      </c>
      <c r="CO28" s="318">
        <f t="shared" si="27"/>
        <v>0</v>
      </c>
      <c r="CP28" s="318">
        <f t="shared" si="28"/>
        <v>0</v>
      </c>
      <c r="CQ28" s="318">
        <f t="shared" si="29"/>
        <v>0</v>
      </c>
      <c r="CR28" s="318">
        <f t="shared" si="30"/>
        <v>0</v>
      </c>
      <c r="CS28" s="318">
        <f t="shared" si="31"/>
        <v>0</v>
      </c>
      <c r="CT28" s="318">
        <f t="shared" si="32"/>
        <v>0</v>
      </c>
      <c r="CU28" s="318">
        <f t="shared" si="33"/>
        <v>0</v>
      </c>
      <c r="CV28" s="318">
        <f t="shared" si="34"/>
        <v>0</v>
      </c>
      <c r="CW28" s="318">
        <f t="shared" si="35"/>
        <v>0</v>
      </c>
      <c r="CX28" s="318">
        <f t="shared" si="36"/>
        <v>0</v>
      </c>
      <c r="CY28" s="318">
        <f t="shared" si="37"/>
        <v>0</v>
      </c>
      <c r="CZ28" s="318">
        <f t="shared" si="38"/>
        <v>0</v>
      </c>
      <c r="DA28" s="318">
        <f t="shared" si="39"/>
        <v>0</v>
      </c>
      <c r="DB28" s="318">
        <f t="shared" si="40"/>
        <v>0</v>
      </c>
      <c r="DC28" s="318">
        <f t="shared" si="41"/>
        <v>0</v>
      </c>
      <c r="DD28" s="318">
        <f t="shared" si="42"/>
        <v>0</v>
      </c>
      <c r="DE28" s="318">
        <f t="shared" si="43"/>
        <v>0</v>
      </c>
    </row>
    <row r="29" spans="2:109">
      <c r="B29" s="140" t="str">
        <f>Populations!B17</f>
        <v>45-54</v>
      </c>
      <c r="C29" s="157"/>
      <c r="D29" s="157"/>
      <c r="E29" s="157"/>
      <c r="F29" s="157"/>
      <c r="G29" s="157"/>
      <c r="H29" s="157"/>
      <c r="I29" s="157"/>
      <c r="J29" s="157"/>
      <c r="K29" s="157"/>
      <c r="L29" s="157"/>
      <c r="M29" s="157"/>
      <c r="N29" s="157"/>
      <c r="O29" s="157"/>
      <c r="P29" s="158"/>
      <c r="Q29" s="158"/>
      <c r="R29" s="158"/>
      <c r="S29" s="158"/>
      <c r="T29" s="158"/>
      <c r="U29" s="158"/>
      <c r="V29" s="158"/>
      <c r="W29" s="149"/>
      <c r="X29" s="150">
        <f>Populations!C17</f>
        <v>0</v>
      </c>
      <c r="Y29" s="150">
        <f>IF(X29=0,0,(#REF!/$X$29)*100000)</f>
        <v>0</v>
      </c>
      <c r="Z29" s="150">
        <f>Populations!E17</f>
        <v>0</v>
      </c>
      <c r="AA29" s="150">
        <f>IF(Z29=0,0,(#REF!/$Z$29)*100000)</f>
        <v>0</v>
      </c>
      <c r="AB29" s="150">
        <f>Populations!G17</f>
        <v>0</v>
      </c>
      <c r="AC29" s="150">
        <f>IF(AB29=0,0,(#REF!/$AB$29)*100000)</f>
        <v>0</v>
      </c>
      <c r="AD29" s="178">
        <f>Populations!I17</f>
        <v>0</v>
      </c>
      <c r="AE29" s="150">
        <f>IF(AD29=0,0,(#REF!/$AD$29)*100000)</f>
        <v>0</v>
      </c>
      <c r="AF29" s="150">
        <f>Populations!K17</f>
        <v>0</v>
      </c>
      <c r="AG29" s="150">
        <f>IF(AF29=0,0,(#REF!/$AF$29)*100000)</f>
        <v>0</v>
      </c>
      <c r="AH29" s="178">
        <f>Populations!M17</f>
        <v>0</v>
      </c>
      <c r="AI29" s="150">
        <f>IF(AH29=0,0,(#REF!/$AH$29)*100000)</f>
        <v>0</v>
      </c>
      <c r="AJ29" s="178">
        <f>Populations!O17</f>
        <v>0</v>
      </c>
      <c r="AK29" s="150">
        <f>IF(AJ29=0,0,(#REF!/$AJ$29)*100000)</f>
        <v>0</v>
      </c>
      <c r="AL29" s="178">
        <f>Populations!Q17</f>
        <v>0</v>
      </c>
      <c r="AM29" s="150">
        <f>IF(AL29=0,0,(#REF!/$AL$29)*100000)</f>
        <v>0</v>
      </c>
      <c r="AN29" s="150">
        <f>Populations!S17</f>
        <v>0</v>
      </c>
      <c r="AO29" s="150">
        <f>IF(AN29=0,0,(#REF!/$AN$29)*100000)</f>
        <v>0</v>
      </c>
      <c r="AP29" s="178">
        <f>Populations!U17</f>
        <v>0</v>
      </c>
      <c r="AQ29" s="150">
        <f>IF(AP29=0,0,(#REF!/$AP$29)*100000)</f>
        <v>0</v>
      </c>
      <c r="AR29" s="151"/>
      <c r="AS29" s="136">
        <f>'Health Regions Population'!C13</f>
        <v>0</v>
      </c>
      <c r="AT29" s="150">
        <f>IF(AS29=0,0,($C$29/$AS$29)*100000)</f>
        <v>0</v>
      </c>
      <c r="AU29" s="136">
        <f>'Health Regions Population'!E13</f>
        <v>0</v>
      </c>
      <c r="AV29" s="150">
        <f>IF(AU29=0,0,($D$29/$AU$29)*100000)</f>
        <v>0</v>
      </c>
      <c r="AW29" s="136">
        <f>'Health Regions Population'!G13</f>
        <v>0</v>
      </c>
      <c r="AX29" s="150">
        <f>IF(AW29=0,0,($E$29/$AW$29)*100000)</f>
        <v>0</v>
      </c>
      <c r="AY29" s="136">
        <f>'Health Regions Population'!I13</f>
        <v>0</v>
      </c>
      <c r="AZ29" s="150">
        <f>IF(AY29=0,0,($F$29/$AY$29)*100000)</f>
        <v>0</v>
      </c>
      <c r="BA29" s="136">
        <f>'Health Regions Population'!K13</f>
        <v>0</v>
      </c>
      <c r="BB29" s="150">
        <f>IF(BA29=0,0,($G$29/$BA$29)*100000)</f>
        <v>0</v>
      </c>
      <c r="BC29" s="136">
        <f>'Health Regions Population'!M13</f>
        <v>0</v>
      </c>
      <c r="BD29" s="150">
        <f>IF(BC29=0,0,($H$29/$BC$29)*100000)</f>
        <v>0</v>
      </c>
      <c r="BE29" s="150">
        <f>'Health Regions Population'!O13</f>
        <v>0</v>
      </c>
      <c r="BF29" s="150">
        <f>IF(BE29=0,0,($I$29/$BE$29)*100000)</f>
        <v>0</v>
      </c>
      <c r="BG29" s="150">
        <f>'Health Regions Population'!Q13</f>
        <v>0</v>
      </c>
      <c r="BH29" s="150">
        <f>IF(BG29=0,0,($J$29/$BG$29)*100000)</f>
        <v>0</v>
      </c>
      <c r="BI29" s="150">
        <f>'Health Regions Population'!S13</f>
        <v>0</v>
      </c>
      <c r="BJ29" s="150">
        <f>IF(BI29=0,0,($K$29/$BI$29)*100000)</f>
        <v>0</v>
      </c>
      <c r="BK29" s="150">
        <f>'Health Regions Population'!U13</f>
        <v>0</v>
      </c>
      <c r="BL29" s="150">
        <f>IF(BK29=0,0,($L$29/$BK$29)*100000)</f>
        <v>0</v>
      </c>
      <c r="BM29" s="150">
        <f>'Health Regions Population'!W13</f>
        <v>0</v>
      </c>
      <c r="BN29" s="150">
        <f>IF(BM29=0,0,($M$29/$BM$29)*100000)</f>
        <v>0</v>
      </c>
      <c r="BO29" s="150">
        <f>'Health Regions Population'!Y13</f>
        <v>0</v>
      </c>
      <c r="BP29" s="150">
        <f>IF(BO29=0,0,($N$29/$BO$29)*100000)</f>
        <v>0</v>
      </c>
      <c r="BQ29" s="150">
        <f>'Health Regions Population'!AA13</f>
        <v>0</v>
      </c>
      <c r="BR29" s="150">
        <f>IF(BQ29=0,0,($O$29/$BQ$29)*100000)</f>
        <v>0</v>
      </c>
      <c r="BS29" s="150">
        <f>'Health Regions Population'!AC13</f>
        <v>0</v>
      </c>
      <c r="BT29" s="150">
        <f>IF(BS29=0,0,($P$29/$BS$29)*100000)</f>
        <v>0</v>
      </c>
      <c r="BU29" s="150">
        <f>'Health Regions Population'!AE13</f>
        <v>0</v>
      </c>
      <c r="BV29" s="150">
        <f>IF(BU29=0,0,($Q$29/$BU$29)*100000)</f>
        <v>0</v>
      </c>
      <c r="BW29" s="150">
        <f>'Health Regions Population'!AG13</f>
        <v>0</v>
      </c>
      <c r="BX29" s="150">
        <f>IF(BW29=0,0,($R$29/$BW$29)*100000)</f>
        <v>0</v>
      </c>
      <c r="BY29" s="150">
        <f>'Health Regions Population'!AI13</f>
        <v>0</v>
      </c>
      <c r="BZ29" s="150">
        <f>IF(BY29=0,0,($S$4/$BY$12)*100000)</f>
        <v>0</v>
      </c>
      <c r="CA29" s="150">
        <f>'Health Regions Population'!AK13</f>
        <v>0</v>
      </c>
      <c r="CB29" s="150">
        <f>IF(CA29=0,0,($T$4/$CA$12)*100000)</f>
        <v>0</v>
      </c>
      <c r="CC29" s="150">
        <f>'Health Regions Population'!AM13</f>
        <v>0</v>
      </c>
      <c r="CD29" s="150">
        <f>IF(CC29=0,0,($U$4/$CC$12)*100000)</f>
        <v>0</v>
      </c>
      <c r="CE29" s="150">
        <f>'Health Regions Population'!AO13</f>
        <v>0</v>
      </c>
      <c r="CF29" s="150">
        <f>IF(CE29=0,0,($V$4/$CE$12)*100000)</f>
        <v>0</v>
      </c>
      <c r="CG29" s="149"/>
      <c r="CH29" s="150">
        <f>Populations!C107</f>
        <v>0</v>
      </c>
      <c r="CI29" s="152">
        <v>0.13483400000000001</v>
      </c>
      <c r="CK29" s="140" t="str">
        <f>Populations!B17</f>
        <v>45-54</v>
      </c>
      <c r="CL29" s="318">
        <f t="shared" si="24"/>
        <v>0</v>
      </c>
      <c r="CM29" s="318">
        <f t="shared" si="25"/>
        <v>0</v>
      </c>
      <c r="CN29" s="318">
        <f t="shared" si="26"/>
        <v>0</v>
      </c>
      <c r="CO29" s="318">
        <f t="shared" si="27"/>
        <v>0</v>
      </c>
      <c r="CP29" s="318">
        <f t="shared" si="28"/>
        <v>0</v>
      </c>
      <c r="CQ29" s="318">
        <f t="shared" si="29"/>
        <v>0</v>
      </c>
      <c r="CR29" s="318">
        <f t="shared" si="30"/>
        <v>0</v>
      </c>
      <c r="CS29" s="318">
        <f t="shared" si="31"/>
        <v>0</v>
      </c>
      <c r="CT29" s="318">
        <f t="shared" si="32"/>
        <v>0</v>
      </c>
      <c r="CU29" s="318">
        <f t="shared" si="33"/>
        <v>0</v>
      </c>
      <c r="CV29" s="318">
        <f t="shared" si="34"/>
        <v>0</v>
      </c>
      <c r="CW29" s="318">
        <f t="shared" si="35"/>
        <v>0</v>
      </c>
      <c r="CX29" s="318">
        <f t="shared" si="36"/>
        <v>0</v>
      </c>
      <c r="CY29" s="318">
        <f t="shared" si="37"/>
        <v>0</v>
      </c>
      <c r="CZ29" s="318">
        <f t="shared" si="38"/>
        <v>0</v>
      </c>
      <c r="DA29" s="318">
        <f t="shared" si="39"/>
        <v>0</v>
      </c>
      <c r="DB29" s="318">
        <f t="shared" si="40"/>
        <v>0</v>
      </c>
      <c r="DC29" s="318">
        <f t="shared" si="41"/>
        <v>0</v>
      </c>
      <c r="DD29" s="318">
        <f t="shared" si="42"/>
        <v>0</v>
      </c>
      <c r="DE29" s="318">
        <f t="shared" si="43"/>
        <v>0</v>
      </c>
    </row>
    <row r="30" spans="2:109">
      <c r="B30" s="140" t="str">
        <f>Populations!B18</f>
        <v>55-64</v>
      </c>
      <c r="C30" s="157"/>
      <c r="D30" s="157"/>
      <c r="E30" s="157"/>
      <c r="F30" s="157"/>
      <c r="G30" s="157"/>
      <c r="H30" s="157"/>
      <c r="I30" s="157"/>
      <c r="J30" s="157"/>
      <c r="K30" s="157"/>
      <c r="L30" s="157"/>
      <c r="M30" s="157"/>
      <c r="N30" s="157"/>
      <c r="O30" s="157"/>
      <c r="P30" s="158"/>
      <c r="Q30" s="158"/>
      <c r="R30" s="158"/>
      <c r="S30" s="158"/>
      <c r="T30" s="158"/>
      <c r="U30" s="158"/>
      <c r="V30" s="158"/>
      <c r="W30" s="149"/>
      <c r="X30" s="150">
        <f>Populations!C18</f>
        <v>0</v>
      </c>
      <c r="Y30" s="150">
        <f>IF(X30=0,0,(#REF!/$X$30)*100000)</f>
        <v>0</v>
      </c>
      <c r="Z30" s="150">
        <f>Populations!E18</f>
        <v>0</v>
      </c>
      <c r="AA30" s="150">
        <f>IF(Z30=0,0,(#REF!/$Z$30)*100000)</f>
        <v>0</v>
      </c>
      <c r="AB30" s="150">
        <f>Populations!G18</f>
        <v>0</v>
      </c>
      <c r="AC30" s="150">
        <f>IF(AB30=0,0,(#REF!/$AB$30)*100000)</f>
        <v>0</v>
      </c>
      <c r="AD30" s="178">
        <f>Populations!I18</f>
        <v>0</v>
      </c>
      <c r="AE30" s="150">
        <f>IF(AD30=0,0,(#REF!/$AD$30)*100000)</f>
        <v>0</v>
      </c>
      <c r="AF30" s="150">
        <f>Populations!K18</f>
        <v>0</v>
      </c>
      <c r="AG30" s="150">
        <f>IF(AF30=0,0,(#REF!/$AF$30)*100000)</f>
        <v>0</v>
      </c>
      <c r="AH30" s="178">
        <f>Populations!M18</f>
        <v>0</v>
      </c>
      <c r="AI30" s="150">
        <f>IF(AH30=0,0,(#REF!/$AH$30)*100000)</f>
        <v>0</v>
      </c>
      <c r="AJ30" s="178">
        <f>Populations!O18</f>
        <v>0</v>
      </c>
      <c r="AK30" s="150">
        <f>IF(AJ30=0,0,(#REF!/$AJ$30)*100000)</f>
        <v>0</v>
      </c>
      <c r="AL30" s="178">
        <f>Populations!Q18</f>
        <v>0</v>
      </c>
      <c r="AM30" s="150">
        <f>IF(AL30=0,0,(#REF!/$AL$30)*100000)</f>
        <v>0</v>
      </c>
      <c r="AN30" s="150">
        <f>Populations!S18</f>
        <v>0</v>
      </c>
      <c r="AO30" s="150">
        <f>IF(AN30=0,0,(#REF!/$AN$30)*100000)</f>
        <v>0</v>
      </c>
      <c r="AP30" s="178">
        <f>Populations!U18</f>
        <v>0</v>
      </c>
      <c r="AQ30" s="150">
        <f>IF(AP30=0,0,(#REF!/$AP$30)*100000)</f>
        <v>0</v>
      </c>
      <c r="AR30" s="151"/>
      <c r="AS30" s="136">
        <f>'Health Regions Population'!C14</f>
        <v>0</v>
      </c>
      <c r="AT30" s="150">
        <f>IF(AS30=0,0,($C$30/$AS$30)*100000)</f>
        <v>0</v>
      </c>
      <c r="AU30" s="136">
        <f>'Health Regions Population'!E14</f>
        <v>0</v>
      </c>
      <c r="AV30" s="150">
        <f>IF(AU30=0,0,($D$30/$AU$30)*100000)</f>
        <v>0</v>
      </c>
      <c r="AW30" s="136">
        <f>'Health Regions Population'!G14</f>
        <v>0</v>
      </c>
      <c r="AX30" s="150">
        <f>IF(AW30=0,0,($E$30/$AW$30)*100000)</f>
        <v>0</v>
      </c>
      <c r="AY30" s="136">
        <f>'Health Regions Population'!I14</f>
        <v>0</v>
      </c>
      <c r="AZ30" s="150">
        <f>IF(AY30=0,0,($F$30/$AY$30)*100000)</f>
        <v>0</v>
      </c>
      <c r="BA30" s="136">
        <f>'Health Regions Population'!K14</f>
        <v>0</v>
      </c>
      <c r="BB30" s="150">
        <f>IF(BA30=0,0,($G$30/$BA$30)*100000)</f>
        <v>0</v>
      </c>
      <c r="BC30" s="136">
        <f>'Health Regions Population'!M14</f>
        <v>0</v>
      </c>
      <c r="BD30" s="150">
        <f>IF(BC30=0,0,($H$30/$BC$30)*100000)</f>
        <v>0</v>
      </c>
      <c r="BE30" s="150">
        <f>'Health Regions Population'!O14</f>
        <v>0</v>
      </c>
      <c r="BF30" s="150">
        <f>IF(BE30=0,0,($I$30/$BE$30)*100000)</f>
        <v>0</v>
      </c>
      <c r="BG30" s="150">
        <f>'Health Regions Population'!Q14</f>
        <v>0</v>
      </c>
      <c r="BH30" s="150">
        <f>IF(BG30=0,0,($J$30/$BG$30)*100000)</f>
        <v>0</v>
      </c>
      <c r="BI30" s="150">
        <f>'Health Regions Population'!S14</f>
        <v>0</v>
      </c>
      <c r="BJ30" s="150">
        <f>IF(BI30=0,0,($K$30/$BI$30)*100000)</f>
        <v>0</v>
      </c>
      <c r="BK30" s="150">
        <f>'Health Regions Population'!U14</f>
        <v>0</v>
      </c>
      <c r="BL30" s="150">
        <f>IF(BK30=0,0,($L$30/$BK$30)*100000)</f>
        <v>0</v>
      </c>
      <c r="BM30" s="150">
        <f>'Health Regions Population'!W14</f>
        <v>0</v>
      </c>
      <c r="BN30" s="150">
        <f>IF(BM30=0,0,($M$30/$BM$30)*100000)</f>
        <v>0</v>
      </c>
      <c r="BO30" s="150">
        <f>'Health Regions Population'!Y14</f>
        <v>0</v>
      </c>
      <c r="BP30" s="150">
        <f>IF(BO30=0,0,($N$30/$BO$30)*100000)</f>
        <v>0</v>
      </c>
      <c r="BQ30" s="150">
        <f>'Health Regions Population'!AA14</f>
        <v>0</v>
      </c>
      <c r="BR30" s="150">
        <f>IF(BQ30=0,0,($O$30/$BQ$30)*100000)</f>
        <v>0</v>
      </c>
      <c r="BS30" s="150">
        <f>'Health Regions Population'!AC14</f>
        <v>0</v>
      </c>
      <c r="BT30" s="150">
        <f>IF(BS30=0,0,($P$30/$BS$30)*100000)</f>
        <v>0</v>
      </c>
      <c r="BU30" s="150">
        <f>'Health Regions Population'!AE14</f>
        <v>0</v>
      </c>
      <c r="BV30" s="150">
        <f>IF(BU30=0,0,($Q$30/$BU$30)*100000)</f>
        <v>0</v>
      </c>
      <c r="BW30" s="150">
        <f>'Health Regions Population'!AG14</f>
        <v>0</v>
      </c>
      <c r="BX30" s="150">
        <f>IF(BW30=0,0,($R$30/$BW$30)*100000)</f>
        <v>0</v>
      </c>
      <c r="BY30" s="150">
        <f>'Health Regions Population'!AI14</f>
        <v>0</v>
      </c>
      <c r="BZ30" s="150">
        <f>IF(BY30=0,0,($S$4/$BY$13)*100000)</f>
        <v>0</v>
      </c>
      <c r="CA30" s="150">
        <f>'Health Regions Population'!AK14</f>
        <v>0</v>
      </c>
      <c r="CB30" s="150">
        <f>IF(CA30=0,0,($T$4/$CA$13)*100000)</f>
        <v>0</v>
      </c>
      <c r="CC30" s="150">
        <f>'Health Regions Population'!AM14</f>
        <v>0</v>
      </c>
      <c r="CD30" s="150">
        <f>IF(CC30=0,0,($U$4/$CC$13)*100000)</f>
        <v>0</v>
      </c>
      <c r="CE30" s="150">
        <f>'Health Regions Population'!AO14</f>
        <v>0</v>
      </c>
      <c r="CF30" s="150">
        <f>IF(CE30=0,0,($V$4/$CE$13)*100000)</f>
        <v>0</v>
      </c>
      <c r="CG30" s="149"/>
      <c r="CH30" s="150">
        <f>Populations!C108</f>
        <v>0</v>
      </c>
      <c r="CI30" s="152">
        <v>8.7247000000000005E-2</v>
      </c>
      <c r="CK30" s="140" t="str">
        <f>Populations!B18</f>
        <v>55-64</v>
      </c>
      <c r="CL30" s="318">
        <f t="shared" si="24"/>
        <v>0</v>
      </c>
      <c r="CM30" s="318">
        <f t="shared" si="25"/>
        <v>0</v>
      </c>
      <c r="CN30" s="318">
        <f t="shared" si="26"/>
        <v>0</v>
      </c>
      <c r="CO30" s="318">
        <f t="shared" si="27"/>
        <v>0</v>
      </c>
      <c r="CP30" s="318">
        <f t="shared" si="28"/>
        <v>0</v>
      </c>
      <c r="CQ30" s="318">
        <f t="shared" si="29"/>
        <v>0</v>
      </c>
      <c r="CR30" s="318">
        <f t="shared" si="30"/>
        <v>0</v>
      </c>
      <c r="CS30" s="318">
        <f t="shared" si="31"/>
        <v>0</v>
      </c>
      <c r="CT30" s="318">
        <f t="shared" si="32"/>
        <v>0</v>
      </c>
      <c r="CU30" s="318">
        <f t="shared" si="33"/>
        <v>0</v>
      </c>
      <c r="CV30" s="318">
        <f t="shared" si="34"/>
        <v>0</v>
      </c>
      <c r="CW30" s="318">
        <f t="shared" si="35"/>
        <v>0</v>
      </c>
      <c r="CX30" s="318">
        <f t="shared" si="36"/>
        <v>0</v>
      </c>
      <c r="CY30" s="318">
        <f t="shared" si="37"/>
        <v>0</v>
      </c>
      <c r="CZ30" s="318">
        <f t="shared" si="38"/>
        <v>0</v>
      </c>
      <c r="DA30" s="318">
        <f t="shared" si="39"/>
        <v>0</v>
      </c>
      <c r="DB30" s="318">
        <f t="shared" si="40"/>
        <v>0</v>
      </c>
      <c r="DC30" s="318">
        <f t="shared" si="41"/>
        <v>0</v>
      </c>
      <c r="DD30" s="318">
        <f t="shared" si="42"/>
        <v>0</v>
      </c>
      <c r="DE30" s="318">
        <f t="shared" si="43"/>
        <v>0</v>
      </c>
    </row>
    <row r="31" spans="2:109">
      <c r="B31" s="140" t="str">
        <f>Populations!B19</f>
        <v>65-74</v>
      </c>
      <c r="C31" s="157"/>
      <c r="D31" s="157"/>
      <c r="E31" s="157"/>
      <c r="F31" s="157"/>
      <c r="G31" s="157"/>
      <c r="H31" s="157"/>
      <c r="I31" s="157"/>
      <c r="J31" s="157"/>
      <c r="K31" s="157"/>
      <c r="L31" s="157"/>
      <c r="M31" s="157"/>
      <c r="N31" s="157"/>
      <c r="O31" s="157"/>
      <c r="P31" s="158"/>
      <c r="Q31" s="158"/>
      <c r="R31" s="158"/>
      <c r="S31" s="158"/>
      <c r="T31" s="158"/>
      <c r="U31" s="158"/>
      <c r="V31" s="158"/>
      <c r="W31" s="149"/>
      <c r="X31" s="150">
        <f>Populations!C19</f>
        <v>0</v>
      </c>
      <c r="Y31" s="150">
        <f>IF(X31=0,0,(#REF!/$X$31)*100000)</f>
        <v>0</v>
      </c>
      <c r="Z31" s="150">
        <f>Populations!E19</f>
        <v>0</v>
      </c>
      <c r="AA31" s="150">
        <f>IF(Z31=0,0,(#REF!/$Z$31)*100000)</f>
        <v>0</v>
      </c>
      <c r="AB31" s="150">
        <f>Populations!G19</f>
        <v>0</v>
      </c>
      <c r="AC31" s="150">
        <f>IF(AB31=0,0,(#REF!/$AB$31)*100000)</f>
        <v>0</v>
      </c>
      <c r="AD31" s="178">
        <f>Populations!I19</f>
        <v>0</v>
      </c>
      <c r="AE31" s="150">
        <f>IF(AD31=0,0,(#REF!/$AD$31)*100000)</f>
        <v>0</v>
      </c>
      <c r="AF31" s="150">
        <f>Populations!K19</f>
        <v>0</v>
      </c>
      <c r="AG31" s="150">
        <f>IF(AF31=0,0,(#REF!/$AF$31)*100000)</f>
        <v>0</v>
      </c>
      <c r="AH31" s="178">
        <f>Populations!M19</f>
        <v>0</v>
      </c>
      <c r="AI31" s="150">
        <f>IF(AH31=0,0,(#REF!/$AH$31)*100000)</f>
        <v>0</v>
      </c>
      <c r="AJ31" s="178">
        <f>Populations!O19</f>
        <v>0</v>
      </c>
      <c r="AK31" s="150">
        <f>IF(AJ31=0,0,(#REF!/$AJ$31)*100000)</f>
        <v>0</v>
      </c>
      <c r="AL31" s="178">
        <f>Populations!Q19</f>
        <v>0</v>
      </c>
      <c r="AM31" s="150">
        <f>IF(AL31=0,0,(#REF!/$AL$31)*100000)</f>
        <v>0</v>
      </c>
      <c r="AN31" s="150">
        <f>Populations!S19</f>
        <v>0</v>
      </c>
      <c r="AO31" s="150">
        <f>IF(AN31=0,0,(#REF!/$AN$31)*100000)</f>
        <v>0</v>
      </c>
      <c r="AP31" s="178">
        <f>Populations!U19</f>
        <v>0</v>
      </c>
      <c r="AQ31" s="150">
        <f>IF(AP31=0,0,(#REF!/$AP$31)*100000)</f>
        <v>0</v>
      </c>
      <c r="AR31" s="151"/>
      <c r="AS31" s="136">
        <f>'Health Regions Population'!C15</f>
        <v>0</v>
      </c>
      <c r="AT31" s="150">
        <f>IF(AS31=0,0,($C$31/$AS$31)*100000)</f>
        <v>0</v>
      </c>
      <c r="AU31" s="136">
        <f>'Health Regions Population'!E15</f>
        <v>0</v>
      </c>
      <c r="AV31" s="150">
        <f>IF(AU31=0,0,($D$31/$AU$31)*100000)</f>
        <v>0</v>
      </c>
      <c r="AW31" s="136">
        <f>'Health Regions Population'!G15</f>
        <v>0</v>
      </c>
      <c r="AX31" s="150">
        <f>IF(AW31=0,0,($E$31/$AW$31)*100000)</f>
        <v>0</v>
      </c>
      <c r="AY31" s="136">
        <f>'Health Regions Population'!I15</f>
        <v>0</v>
      </c>
      <c r="AZ31" s="150">
        <f>IF(AY31=0,0,($F$31/$AY$31)*100000)</f>
        <v>0</v>
      </c>
      <c r="BA31" s="136">
        <f>'Health Regions Population'!K15</f>
        <v>0</v>
      </c>
      <c r="BB31" s="150">
        <f>IF(BA31=0,0,($G$31/$BA$31)*100000)</f>
        <v>0</v>
      </c>
      <c r="BC31" s="136">
        <f>'Health Regions Population'!M15</f>
        <v>0</v>
      </c>
      <c r="BD31" s="150">
        <f>IF(BC31=0,0,($H$31/$BC$31)*100000)</f>
        <v>0</v>
      </c>
      <c r="BE31" s="150">
        <f>'Health Regions Population'!O15</f>
        <v>0</v>
      </c>
      <c r="BF31" s="150">
        <f>IF(BE31=0,0,($I$31/$BE$31)*100000)</f>
        <v>0</v>
      </c>
      <c r="BG31" s="150">
        <f>'Health Regions Population'!Q15</f>
        <v>0</v>
      </c>
      <c r="BH31" s="150">
        <f>IF(BG31=0,0,($J$31/$BG$31)*100000)</f>
        <v>0</v>
      </c>
      <c r="BI31" s="150">
        <f>'Health Regions Population'!S15</f>
        <v>0</v>
      </c>
      <c r="BJ31" s="150">
        <f>IF(BI31=0,0,($K$31/$BI$31)*100000)</f>
        <v>0</v>
      </c>
      <c r="BK31" s="150">
        <f>'Health Regions Population'!U15</f>
        <v>0</v>
      </c>
      <c r="BL31" s="150">
        <f>IF(BK31=0,0,($L$31/$BK$31)*100000)</f>
        <v>0</v>
      </c>
      <c r="BM31" s="150">
        <f>'Health Regions Population'!W15</f>
        <v>0</v>
      </c>
      <c r="BN31" s="150">
        <f>IF(BM31=0,0,($M$31/$BM$31)*100000)</f>
        <v>0</v>
      </c>
      <c r="BO31" s="150">
        <f>'Health Regions Population'!Y15</f>
        <v>0</v>
      </c>
      <c r="BP31" s="150">
        <f>IF(BO31=0,0,($N$31/$BO$31)*100000)</f>
        <v>0</v>
      </c>
      <c r="BQ31" s="150">
        <f>'Health Regions Population'!AA15</f>
        <v>0</v>
      </c>
      <c r="BR31" s="150">
        <f>IF(BQ31=0,0,($O$31/$BQ$31)*100000)</f>
        <v>0</v>
      </c>
      <c r="BS31" s="150">
        <f>'Health Regions Population'!AC15</f>
        <v>0</v>
      </c>
      <c r="BT31" s="150">
        <f>IF(BS31=0,0,($P$31/$BS$31)*100000)</f>
        <v>0</v>
      </c>
      <c r="BU31" s="150">
        <f>'Health Regions Population'!AE15</f>
        <v>0</v>
      </c>
      <c r="BV31" s="150">
        <f>IF(BU31=0,0,($Q$31/$BU$31)*100000)</f>
        <v>0</v>
      </c>
      <c r="BW31" s="150">
        <f>'Health Regions Population'!AG15</f>
        <v>0</v>
      </c>
      <c r="BX31" s="150">
        <f>IF(BW31=0,0,($R$31/$BW$31)*100000)</f>
        <v>0</v>
      </c>
      <c r="BY31" s="150">
        <f>'Health Regions Population'!AI15</f>
        <v>0</v>
      </c>
      <c r="BZ31" s="150">
        <f>IF(BY31=0,0,($S$4/$BY$14)*100000)</f>
        <v>0</v>
      </c>
      <c r="CA31" s="150">
        <f>'Health Regions Population'!AK15</f>
        <v>0</v>
      </c>
      <c r="CB31" s="150">
        <f>IF(CA31=0,0,($T$4/$CA$14)*100000)</f>
        <v>0</v>
      </c>
      <c r="CC31" s="150">
        <f>'Health Regions Population'!AM15</f>
        <v>0</v>
      </c>
      <c r="CD31" s="150">
        <f>IF(CC31=0,0,($U$4/$CC$14)*100000)</f>
        <v>0</v>
      </c>
      <c r="CE31" s="150">
        <f>'Health Regions Population'!AO15</f>
        <v>0</v>
      </c>
      <c r="CF31" s="150">
        <f>IF(CE31=0,0,($V$4/$CE$14)*100000)</f>
        <v>0</v>
      </c>
      <c r="CG31" s="149"/>
      <c r="CH31" s="150">
        <f>Populations!C109</f>
        <v>0</v>
      </c>
      <c r="CI31" s="152">
        <v>6.6036999999999998E-2</v>
      </c>
      <c r="CK31" s="140" t="str">
        <f>Populations!B19</f>
        <v>65-74</v>
      </c>
      <c r="CL31" s="318">
        <f t="shared" si="24"/>
        <v>0</v>
      </c>
      <c r="CM31" s="318">
        <f t="shared" si="25"/>
        <v>0</v>
      </c>
      <c r="CN31" s="318">
        <f t="shared" si="26"/>
        <v>0</v>
      </c>
      <c r="CO31" s="318">
        <f t="shared" si="27"/>
        <v>0</v>
      </c>
      <c r="CP31" s="318">
        <f t="shared" si="28"/>
        <v>0</v>
      </c>
      <c r="CQ31" s="318">
        <f t="shared" si="29"/>
        <v>0</v>
      </c>
      <c r="CR31" s="318">
        <f t="shared" si="30"/>
        <v>0</v>
      </c>
      <c r="CS31" s="318">
        <f t="shared" si="31"/>
        <v>0</v>
      </c>
      <c r="CT31" s="318">
        <f t="shared" si="32"/>
        <v>0</v>
      </c>
      <c r="CU31" s="318">
        <f t="shared" si="33"/>
        <v>0</v>
      </c>
      <c r="CV31" s="318">
        <f t="shared" si="34"/>
        <v>0</v>
      </c>
      <c r="CW31" s="318">
        <f t="shared" si="35"/>
        <v>0</v>
      </c>
      <c r="CX31" s="318">
        <f t="shared" si="36"/>
        <v>0</v>
      </c>
      <c r="CY31" s="318">
        <f t="shared" si="37"/>
        <v>0</v>
      </c>
      <c r="CZ31" s="318">
        <f t="shared" si="38"/>
        <v>0</v>
      </c>
      <c r="DA31" s="318">
        <f t="shared" si="39"/>
        <v>0</v>
      </c>
      <c r="DB31" s="318">
        <f t="shared" si="40"/>
        <v>0</v>
      </c>
      <c r="DC31" s="318">
        <f t="shared" si="41"/>
        <v>0</v>
      </c>
      <c r="DD31" s="318">
        <f t="shared" si="42"/>
        <v>0</v>
      </c>
      <c r="DE31" s="318">
        <f t="shared" si="43"/>
        <v>0</v>
      </c>
    </row>
    <row r="32" spans="2:109">
      <c r="B32" s="140" t="str">
        <f>Populations!B20</f>
        <v>75-84</v>
      </c>
      <c r="C32" s="157"/>
      <c r="D32" s="157"/>
      <c r="E32" s="157"/>
      <c r="F32" s="157"/>
      <c r="G32" s="157"/>
      <c r="H32" s="157"/>
      <c r="I32" s="157"/>
      <c r="J32" s="157"/>
      <c r="K32" s="157"/>
      <c r="L32" s="157"/>
      <c r="M32" s="157"/>
      <c r="N32" s="157"/>
      <c r="O32" s="157"/>
      <c r="P32" s="158"/>
      <c r="Q32" s="158"/>
      <c r="R32" s="158"/>
      <c r="S32" s="158"/>
      <c r="T32" s="158"/>
      <c r="U32" s="158"/>
      <c r="V32" s="158"/>
      <c r="W32" s="149"/>
      <c r="X32" s="150">
        <f>Populations!C20</f>
        <v>0</v>
      </c>
      <c r="Y32" s="150">
        <f>IF(X32=0,0,(#REF!/$X$32)*100000)</f>
        <v>0</v>
      </c>
      <c r="Z32" s="150">
        <f>Populations!E20</f>
        <v>0</v>
      </c>
      <c r="AA32" s="150">
        <f>IF(Z32=0,0,(#REF!/$Z$32)*100000)</f>
        <v>0</v>
      </c>
      <c r="AB32" s="150">
        <f>Populations!G20</f>
        <v>0</v>
      </c>
      <c r="AC32" s="150">
        <f>IF(AB32=0,0,(#REF!/$AB$32)*100000)</f>
        <v>0</v>
      </c>
      <c r="AD32" s="178">
        <f>Populations!I20</f>
        <v>0</v>
      </c>
      <c r="AE32" s="150">
        <f>IF(AD32=0,0,(#REF!/$AD$32)*100000)</f>
        <v>0</v>
      </c>
      <c r="AF32" s="150">
        <f>Populations!K20</f>
        <v>0</v>
      </c>
      <c r="AG32" s="150">
        <f>IF(AF32=0,0,(#REF!/$AF$32)*100000)</f>
        <v>0</v>
      </c>
      <c r="AH32" s="178">
        <f>Populations!M20</f>
        <v>0</v>
      </c>
      <c r="AI32" s="150">
        <f>IF(AH32=0,0,(#REF!/$AH$32)*100000)</f>
        <v>0</v>
      </c>
      <c r="AJ32" s="178">
        <f>Populations!O20</f>
        <v>0</v>
      </c>
      <c r="AK32" s="150">
        <f>IF(AJ32=0,0,(#REF!/$AJ$32)*100000)</f>
        <v>0</v>
      </c>
      <c r="AL32" s="178">
        <f>Populations!Q20</f>
        <v>0</v>
      </c>
      <c r="AM32" s="150">
        <f>IF(AL32=0,0,(#REF!/$AL$32)*100000)</f>
        <v>0</v>
      </c>
      <c r="AN32" s="150">
        <f>Populations!S20</f>
        <v>0</v>
      </c>
      <c r="AO32" s="150">
        <f>IF(AN32=0,0,(#REF!/$AN$32)*100000)</f>
        <v>0</v>
      </c>
      <c r="AP32" s="178">
        <f>Populations!U20</f>
        <v>0</v>
      </c>
      <c r="AQ32" s="150">
        <f>IF(AP32=0,0,(#REF!/$AP$32)*100000)</f>
        <v>0</v>
      </c>
      <c r="AR32" s="151"/>
      <c r="AS32" s="136">
        <f>'Health Regions Population'!C16</f>
        <v>0</v>
      </c>
      <c r="AT32" s="150">
        <f>IF(AS32=0,0,($C$32/$AS$32)*100000)</f>
        <v>0</v>
      </c>
      <c r="AU32" s="136">
        <f>'Health Regions Population'!E16</f>
        <v>0</v>
      </c>
      <c r="AV32" s="150">
        <f>IF(AU32=0,0,($D$32/$AU$32)*100000)</f>
        <v>0</v>
      </c>
      <c r="AW32" s="136">
        <f>'Health Regions Population'!G16</f>
        <v>0</v>
      </c>
      <c r="AX32" s="150">
        <f>IF(AW32=0,0,($E$32/$AW$32)*100000)</f>
        <v>0</v>
      </c>
      <c r="AY32" s="136">
        <f>'Health Regions Population'!I16</f>
        <v>0</v>
      </c>
      <c r="AZ32" s="150">
        <f>IF(AY32=0,0,($F$32/$AY$32)*100000)</f>
        <v>0</v>
      </c>
      <c r="BA32" s="136">
        <f>'Health Regions Population'!K16</f>
        <v>0</v>
      </c>
      <c r="BB32" s="150">
        <f>IF(BA32=0,0,($G$32/$BA$32)*100000)</f>
        <v>0</v>
      </c>
      <c r="BC32" s="136">
        <f>'Health Regions Population'!M16</f>
        <v>0</v>
      </c>
      <c r="BD32" s="150">
        <f>IF(BC32=0,0,($H$32/$BC$32)*100000)</f>
        <v>0</v>
      </c>
      <c r="BE32" s="150">
        <f>'Health Regions Population'!O16</f>
        <v>0</v>
      </c>
      <c r="BF32" s="150">
        <f>IF(BE32=0,0,($I$32/$BE$32)*100000)</f>
        <v>0</v>
      </c>
      <c r="BG32" s="150">
        <f>'Health Regions Population'!Q16</f>
        <v>0</v>
      </c>
      <c r="BH32" s="150">
        <f>IF(BG32=0,0,($J$32/$BG$32)*100000)</f>
        <v>0</v>
      </c>
      <c r="BI32" s="150">
        <f>'Health Regions Population'!S16</f>
        <v>0</v>
      </c>
      <c r="BJ32" s="150">
        <f>IF(BI32=0,0,($K$32/$BI$32)*100000)</f>
        <v>0</v>
      </c>
      <c r="BK32" s="150">
        <f>'Health Regions Population'!U16</f>
        <v>0</v>
      </c>
      <c r="BL32" s="150">
        <f>IF(BK32=0,0,($L$32/$BK$32)*100000)</f>
        <v>0</v>
      </c>
      <c r="BM32" s="150">
        <f>'Health Regions Population'!W16</f>
        <v>0</v>
      </c>
      <c r="BN32" s="150">
        <f>IF(BM32=0,0,($M$32/$BM$32)*100000)</f>
        <v>0</v>
      </c>
      <c r="BO32" s="150">
        <f>'Health Regions Population'!Y16</f>
        <v>0</v>
      </c>
      <c r="BP32" s="150">
        <f>IF(BO32=0,0,($N$32/$BO$32)*100000)</f>
        <v>0</v>
      </c>
      <c r="BQ32" s="150">
        <f>'Health Regions Population'!AA16</f>
        <v>0</v>
      </c>
      <c r="BR32" s="150">
        <f>IF(BQ32=0,0,($O$32/$BQ$32)*100000)</f>
        <v>0</v>
      </c>
      <c r="BS32" s="150">
        <f>'Health Regions Population'!AC16</f>
        <v>0</v>
      </c>
      <c r="BT32" s="150">
        <f>IF(BS32=0,0,($P$32/$BS$32)*100000)</f>
        <v>0</v>
      </c>
      <c r="BU32" s="150">
        <f>'Health Regions Population'!AE16</f>
        <v>0</v>
      </c>
      <c r="BV32" s="150">
        <f>IF(BU32=0,0,($Q$32/$BU$32)*100000)</f>
        <v>0</v>
      </c>
      <c r="BW32" s="150">
        <f>'Health Regions Population'!AG16</f>
        <v>0</v>
      </c>
      <c r="BX32" s="150">
        <f>IF(BW32=0,0,($R$32/$BW$32)*100000)</f>
        <v>0</v>
      </c>
      <c r="BY32" s="150">
        <f>'Health Regions Population'!AI16</f>
        <v>0</v>
      </c>
      <c r="BZ32" s="150">
        <f>IF(BY32=0,0,($S$4/$BY$15)*100000)</f>
        <v>0</v>
      </c>
      <c r="CA32" s="150">
        <f>'Health Regions Population'!AK16</f>
        <v>0</v>
      </c>
      <c r="CB32" s="150">
        <f>IF(CA32=0,0,($T$4/$CA$15)*100000)</f>
        <v>0</v>
      </c>
      <c r="CC32" s="150">
        <f>'Health Regions Population'!AM16</f>
        <v>0</v>
      </c>
      <c r="CD32" s="150">
        <f>IF(CC32=0,0,($U$4/$CC$15)*100000)</f>
        <v>0</v>
      </c>
      <c r="CE32" s="150">
        <f>'Health Regions Population'!AO16</f>
        <v>0</v>
      </c>
      <c r="CF32" s="150">
        <f>IF(CE32=0,0,($V$4/$CE$15)*100000)</f>
        <v>0</v>
      </c>
      <c r="CG32" s="149"/>
      <c r="CH32" s="150">
        <f>Populations!C110</f>
        <v>0</v>
      </c>
      <c r="CI32" s="152">
        <v>4.4840999999999999E-2</v>
      </c>
      <c r="CK32" s="140" t="str">
        <f>Populations!B20</f>
        <v>75-84</v>
      </c>
      <c r="CL32" s="318">
        <f t="shared" si="24"/>
        <v>0</v>
      </c>
      <c r="CM32" s="318">
        <f t="shared" si="25"/>
        <v>0</v>
      </c>
      <c r="CN32" s="318">
        <f t="shared" si="26"/>
        <v>0</v>
      </c>
      <c r="CO32" s="318">
        <f t="shared" si="27"/>
        <v>0</v>
      </c>
      <c r="CP32" s="318">
        <f t="shared" si="28"/>
        <v>0</v>
      </c>
      <c r="CQ32" s="318">
        <f t="shared" si="29"/>
        <v>0</v>
      </c>
      <c r="CR32" s="318">
        <f t="shared" si="30"/>
        <v>0</v>
      </c>
      <c r="CS32" s="318">
        <f t="shared" si="31"/>
        <v>0</v>
      </c>
      <c r="CT32" s="318">
        <f t="shared" si="32"/>
        <v>0</v>
      </c>
      <c r="CU32" s="318">
        <f t="shared" si="33"/>
        <v>0</v>
      </c>
      <c r="CV32" s="318">
        <f t="shared" si="34"/>
        <v>0</v>
      </c>
      <c r="CW32" s="318">
        <f t="shared" si="35"/>
        <v>0</v>
      </c>
      <c r="CX32" s="318">
        <f t="shared" si="36"/>
        <v>0</v>
      </c>
      <c r="CY32" s="318">
        <f t="shared" si="37"/>
        <v>0</v>
      </c>
      <c r="CZ32" s="318">
        <f t="shared" si="38"/>
        <v>0</v>
      </c>
      <c r="DA32" s="318">
        <f t="shared" si="39"/>
        <v>0</v>
      </c>
      <c r="DB32" s="318">
        <f t="shared" si="40"/>
        <v>0</v>
      </c>
      <c r="DC32" s="318">
        <f t="shared" si="41"/>
        <v>0</v>
      </c>
      <c r="DD32" s="318">
        <f t="shared" si="42"/>
        <v>0</v>
      </c>
      <c r="DE32" s="318">
        <f t="shared" si="43"/>
        <v>0</v>
      </c>
    </row>
    <row r="33" spans="2:109">
      <c r="B33" s="140" t="str">
        <f>Populations!B21</f>
        <v>85+</v>
      </c>
      <c r="C33" s="147"/>
      <c r="D33" s="147"/>
      <c r="E33" s="147"/>
      <c r="F33" s="147"/>
      <c r="G33" s="147"/>
      <c r="H33" s="147"/>
      <c r="I33" s="147"/>
      <c r="J33" s="147"/>
      <c r="K33" s="147"/>
      <c r="L33" s="147"/>
      <c r="M33" s="147"/>
      <c r="N33" s="147"/>
      <c r="O33" s="147"/>
      <c r="P33" s="159"/>
      <c r="Q33" s="159"/>
      <c r="R33" s="159"/>
      <c r="S33" s="159"/>
      <c r="T33" s="159"/>
      <c r="U33" s="159"/>
      <c r="V33" s="159"/>
      <c r="W33" s="149"/>
      <c r="X33" s="150">
        <f>Populations!C21</f>
        <v>0</v>
      </c>
      <c r="Y33" s="150">
        <f>IF(X33=0,0,(#REF!/$X$33)*100000)</f>
        <v>0</v>
      </c>
      <c r="Z33" s="150">
        <f>Populations!E21</f>
        <v>0</v>
      </c>
      <c r="AA33" s="150">
        <f>IF(Z33=0,0,(#REF!/$Z$33)*100000)</f>
        <v>0</v>
      </c>
      <c r="AB33" s="150">
        <f>Populations!G21</f>
        <v>0</v>
      </c>
      <c r="AC33" s="150">
        <f>IF(AB33=0,0,(#REF!/$AB$33)*100000)</f>
        <v>0</v>
      </c>
      <c r="AD33" s="178">
        <f>Populations!I21</f>
        <v>0</v>
      </c>
      <c r="AE33" s="150">
        <f>IF(AD33=0,0,(#REF!/$AD$33)*100000)</f>
        <v>0</v>
      </c>
      <c r="AF33" s="150">
        <f>Populations!K21</f>
        <v>0</v>
      </c>
      <c r="AG33" s="150">
        <f>IF(AF33=0,0,(#REF!/$AF$33)*100000)</f>
        <v>0</v>
      </c>
      <c r="AH33" s="178">
        <f>Populations!M21</f>
        <v>0</v>
      </c>
      <c r="AI33" s="150">
        <f>IF(AH33=0,0,(#REF!/$AH$33)*100000)</f>
        <v>0</v>
      </c>
      <c r="AJ33" s="178">
        <f>Populations!O21</f>
        <v>0</v>
      </c>
      <c r="AK33" s="150">
        <f>IF(AJ33=0,0,(#REF!/$AJ$33)*100000)</f>
        <v>0</v>
      </c>
      <c r="AL33" s="178">
        <f>Populations!Q21</f>
        <v>0</v>
      </c>
      <c r="AM33" s="150">
        <f>IF(AL33=0,0,(#REF!/$AL$33)*100000)</f>
        <v>0</v>
      </c>
      <c r="AN33" s="150">
        <f>Populations!S21</f>
        <v>0</v>
      </c>
      <c r="AO33" s="150">
        <f>IF(AN33=0,0,(#REF!/$AN$33)*100000)</f>
        <v>0</v>
      </c>
      <c r="AP33" s="178">
        <f>Populations!U21</f>
        <v>0</v>
      </c>
      <c r="AQ33" s="150">
        <f>IF(AP33=0,0,(#REF!/$AP$33)*100000)</f>
        <v>0</v>
      </c>
      <c r="AR33" s="151"/>
      <c r="AS33" s="136">
        <f>'Health Regions Population'!C17</f>
        <v>0</v>
      </c>
      <c r="AT33" s="150">
        <f>IF(AS33=0,0,($C$33/$AS$33)*100000)</f>
        <v>0</v>
      </c>
      <c r="AU33" s="136">
        <f>'Health Regions Population'!E17</f>
        <v>0</v>
      </c>
      <c r="AV33" s="150">
        <f>IF(AU33=0,0,($D$33/$AU$33)*100000)</f>
        <v>0</v>
      </c>
      <c r="AW33" s="136">
        <f>'Health Regions Population'!G17</f>
        <v>0</v>
      </c>
      <c r="AX33" s="150">
        <f>IF(AW33=0,0,($E$33/$AW$33)*100000)</f>
        <v>0</v>
      </c>
      <c r="AY33" s="136">
        <f>'Health Regions Population'!I17</f>
        <v>0</v>
      </c>
      <c r="AZ33" s="150">
        <f>IF(AY33=0,0,($F$33/$AY$33)*100000)</f>
        <v>0</v>
      </c>
      <c r="BA33" s="136">
        <f>'Health Regions Population'!K17</f>
        <v>0</v>
      </c>
      <c r="BB33" s="150">
        <f>IF(BA33=0,0,($G$33/$BA$33)*100000)</f>
        <v>0</v>
      </c>
      <c r="BC33" s="136">
        <f>'Health Regions Population'!M17</f>
        <v>0</v>
      </c>
      <c r="BD33" s="150">
        <f>IF(BC33=0,0,($H$33/$BC$33)*100000)</f>
        <v>0</v>
      </c>
      <c r="BE33" s="150">
        <f>'Health Regions Population'!O17</f>
        <v>0</v>
      </c>
      <c r="BF33" s="150">
        <f>IF(BE33=0,0,($I$33/$BE$33)*100000)</f>
        <v>0</v>
      </c>
      <c r="BG33" s="150">
        <f>'Health Regions Population'!Q17</f>
        <v>0</v>
      </c>
      <c r="BH33" s="150">
        <f>IF(BG33=0,0,($J$33/$BG$33)*100000)</f>
        <v>0</v>
      </c>
      <c r="BI33" s="150">
        <f>'Health Regions Population'!S17</f>
        <v>0</v>
      </c>
      <c r="BJ33" s="150">
        <f>IF(BI33=0,0,($K$33/$BI$33)*100000)</f>
        <v>0</v>
      </c>
      <c r="BK33" s="150">
        <f>'Health Regions Population'!U17</f>
        <v>0</v>
      </c>
      <c r="BL33" s="150">
        <f>IF(BK33=0,0,($L$33/$BK$33)*100000)</f>
        <v>0</v>
      </c>
      <c r="BM33" s="150">
        <f>'Health Regions Population'!W17</f>
        <v>0</v>
      </c>
      <c r="BN33" s="150">
        <f>IF(BM33=0,0,($M$33/$BM$33)*100000)</f>
        <v>0</v>
      </c>
      <c r="BO33" s="150">
        <f>'Health Regions Population'!Y17</f>
        <v>0</v>
      </c>
      <c r="BP33" s="150">
        <f>IF(BO33=0,0,($N$33/$BO$33)*100000)</f>
        <v>0</v>
      </c>
      <c r="BQ33" s="150">
        <f>'Health Regions Population'!AA17</f>
        <v>0</v>
      </c>
      <c r="BR33" s="150">
        <f>IF(BQ33=0,0,($O$33/$BQ$33)*100000)</f>
        <v>0</v>
      </c>
      <c r="BS33" s="150">
        <f>'Health Regions Population'!AC17</f>
        <v>0</v>
      </c>
      <c r="BT33" s="150">
        <f>IF(BS33=0,0,($P$33/$BS$33)*100000)</f>
        <v>0</v>
      </c>
      <c r="BU33" s="150">
        <f>'Health Regions Population'!AE17</f>
        <v>0</v>
      </c>
      <c r="BV33" s="150">
        <f>IF(BU33=0,0,($Q$33/$BU$33)*100000)</f>
        <v>0</v>
      </c>
      <c r="BW33" s="150">
        <f>'Health Regions Population'!AG17</f>
        <v>0</v>
      </c>
      <c r="BX33" s="150">
        <f>IF(BW33=0,0,($R$33/$BW$33)*100000)</f>
        <v>0</v>
      </c>
      <c r="BY33" s="150">
        <f>'Health Regions Population'!AI17</f>
        <v>0</v>
      </c>
      <c r="BZ33" s="150">
        <f>IF(BY33=0,0,($S$4/$BY$16)*100000)</f>
        <v>0</v>
      </c>
      <c r="CA33" s="150">
        <f>'Health Regions Population'!AK17</f>
        <v>0</v>
      </c>
      <c r="CB33" s="150">
        <f>IF(CA33=0,0,($T$4/$CA$16)*100000)</f>
        <v>0</v>
      </c>
      <c r="CC33" s="150">
        <f>'Health Regions Population'!AM17</f>
        <v>0</v>
      </c>
      <c r="CD33" s="150">
        <f>IF(CC33=0,0,($U$4/$CC$16)*100000)</f>
        <v>0</v>
      </c>
      <c r="CE33" s="150">
        <f>'Health Regions Population'!AO17</f>
        <v>0</v>
      </c>
      <c r="CF33" s="150">
        <f>IF(CE33=0,0,($V$4/$CE$16)*100000)</f>
        <v>0</v>
      </c>
      <c r="CG33" s="149"/>
      <c r="CH33" s="150">
        <f>Populations!C111</f>
        <v>0</v>
      </c>
      <c r="CI33" s="152">
        <v>1.5507999999999999E-2</v>
      </c>
      <c r="CK33" s="140" t="str">
        <f>Populations!B21</f>
        <v>85+</v>
      </c>
      <c r="CL33" s="318">
        <f t="shared" si="24"/>
        <v>0</v>
      </c>
      <c r="CM33" s="318">
        <f t="shared" si="25"/>
        <v>0</v>
      </c>
      <c r="CN33" s="318">
        <f t="shared" si="26"/>
        <v>0</v>
      </c>
      <c r="CO33" s="318">
        <f t="shared" si="27"/>
        <v>0</v>
      </c>
      <c r="CP33" s="318">
        <f t="shared" si="28"/>
        <v>0</v>
      </c>
      <c r="CQ33" s="318">
        <f t="shared" si="29"/>
        <v>0</v>
      </c>
      <c r="CR33" s="318">
        <f t="shared" si="30"/>
        <v>0</v>
      </c>
      <c r="CS33" s="318">
        <f t="shared" si="31"/>
        <v>0</v>
      </c>
      <c r="CT33" s="318">
        <f t="shared" si="32"/>
        <v>0</v>
      </c>
      <c r="CU33" s="318">
        <f t="shared" si="33"/>
        <v>0</v>
      </c>
      <c r="CV33" s="318">
        <f t="shared" si="34"/>
        <v>0</v>
      </c>
      <c r="CW33" s="318">
        <f t="shared" si="35"/>
        <v>0</v>
      </c>
      <c r="CX33" s="318">
        <f t="shared" si="36"/>
        <v>0</v>
      </c>
      <c r="CY33" s="318">
        <f t="shared" si="37"/>
        <v>0</v>
      </c>
      <c r="CZ33" s="318">
        <f t="shared" si="38"/>
        <v>0</v>
      </c>
      <c r="DA33" s="318">
        <f t="shared" si="39"/>
        <v>0</v>
      </c>
      <c r="DB33" s="318">
        <f t="shared" si="40"/>
        <v>0</v>
      </c>
      <c r="DC33" s="318">
        <f t="shared" si="41"/>
        <v>0</v>
      </c>
      <c r="DD33" s="318">
        <f t="shared" si="42"/>
        <v>0</v>
      </c>
      <c r="DE33" s="318">
        <f t="shared" si="43"/>
        <v>0</v>
      </c>
    </row>
    <row r="34" spans="2:109">
      <c r="B34" s="170" t="s">
        <v>178</v>
      </c>
      <c r="C34" s="171">
        <f>SUM(C21:C33)</f>
        <v>0</v>
      </c>
      <c r="D34" s="171">
        <f t="shared" ref="D34:V34" si="44">SUM(D21:D33)</f>
        <v>0</v>
      </c>
      <c r="E34" s="171">
        <f t="shared" si="44"/>
        <v>0</v>
      </c>
      <c r="F34" s="171">
        <f t="shared" si="44"/>
        <v>0</v>
      </c>
      <c r="G34" s="171">
        <f t="shared" si="44"/>
        <v>0</v>
      </c>
      <c r="H34" s="171">
        <f t="shared" si="44"/>
        <v>0</v>
      </c>
      <c r="I34" s="171">
        <f t="shared" si="44"/>
        <v>0</v>
      </c>
      <c r="J34" s="171">
        <f t="shared" si="44"/>
        <v>0</v>
      </c>
      <c r="K34" s="171">
        <f t="shared" si="44"/>
        <v>0</v>
      </c>
      <c r="L34" s="171">
        <f t="shared" si="44"/>
        <v>0</v>
      </c>
      <c r="M34" s="171">
        <f t="shared" si="44"/>
        <v>0</v>
      </c>
      <c r="N34" s="171">
        <f t="shared" si="44"/>
        <v>0</v>
      </c>
      <c r="O34" s="171">
        <f t="shared" si="44"/>
        <v>0</v>
      </c>
      <c r="P34" s="171">
        <f t="shared" si="44"/>
        <v>0</v>
      </c>
      <c r="Q34" s="161">
        <f t="shared" si="44"/>
        <v>0</v>
      </c>
      <c r="R34" s="161">
        <f t="shared" si="44"/>
        <v>0</v>
      </c>
      <c r="S34" s="161">
        <f t="shared" si="44"/>
        <v>0</v>
      </c>
      <c r="T34" s="161">
        <f t="shared" si="44"/>
        <v>0</v>
      </c>
      <c r="U34" s="161">
        <f t="shared" si="44"/>
        <v>0</v>
      </c>
      <c r="V34" s="161">
        <f t="shared" si="44"/>
        <v>0</v>
      </c>
      <c r="X34" s="150">
        <f>Populations!C22</f>
        <v>0</v>
      </c>
      <c r="Y34" s="162">
        <f t="shared" ref="Y34:AQ34" si="45">SUM(Y21:Y33)</f>
        <v>0</v>
      </c>
      <c r="Z34" s="150">
        <f>Populations!E22</f>
        <v>0</v>
      </c>
      <c r="AA34" s="162">
        <f t="shared" si="45"/>
        <v>0</v>
      </c>
      <c r="AB34" s="150">
        <f>Populations!G22</f>
        <v>0</v>
      </c>
      <c r="AC34" s="162">
        <f t="shared" si="45"/>
        <v>0</v>
      </c>
      <c r="AD34" s="178">
        <f>Populations!I22</f>
        <v>0</v>
      </c>
      <c r="AE34" s="162">
        <f t="shared" si="45"/>
        <v>0</v>
      </c>
      <c r="AF34" s="150">
        <f>Populations!K22</f>
        <v>0</v>
      </c>
      <c r="AG34" s="162">
        <f t="shared" si="45"/>
        <v>0</v>
      </c>
      <c r="AH34" s="178">
        <f>Populations!M22</f>
        <v>0</v>
      </c>
      <c r="AI34" s="162">
        <f t="shared" si="45"/>
        <v>0</v>
      </c>
      <c r="AJ34" s="178">
        <f>Populations!O22</f>
        <v>0</v>
      </c>
      <c r="AK34" s="162">
        <f t="shared" si="45"/>
        <v>0</v>
      </c>
      <c r="AL34" s="178">
        <f>Populations!Q22</f>
        <v>0</v>
      </c>
      <c r="AM34" s="162">
        <f t="shared" si="45"/>
        <v>0</v>
      </c>
      <c r="AN34" s="150">
        <f>Populations!S22</f>
        <v>0</v>
      </c>
      <c r="AO34" s="162">
        <f t="shared" si="45"/>
        <v>0</v>
      </c>
      <c r="AP34" s="178">
        <f>Populations!U22</f>
        <v>0</v>
      </c>
      <c r="AQ34" s="162">
        <f t="shared" si="45"/>
        <v>0</v>
      </c>
      <c r="AR34" s="163"/>
      <c r="AS34" s="136">
        <f>'Health Regions Population'!C18</f>
        <v>0</v>
      </c>
      <c r="AT34" s="162">
        <f t="shared" ref="AT34:BT34" si="46">SUM(AT21:AT33)</f>
        <v>0</v>
      </c>
      <c r="AU34" s="136">
        <f>'Health Regions Population'!E18</f>
        <v>0</v>
      </c>
      <c r="AV34" s="162">
        <f t="shared" si="46"/>
        <v>0</v>
      </c>
      <c r="AW34" s="136">
        <f>'Health Regions Population'!G18</f>
        <v>0</v>
      </c>
      <c r="AX34" s="162">
        <f t="shared" si="46"/>
        <v>0</v>
      </c>
      <c r="AY34" s="136">
        <f>'Health Regions Population'!I18</f>
        <v>0</v>
      </c>
      <c r="AZ34" s="162">
        <f t="shared" si="46"/>
        <v>0</v>
      </c>
      <c r="BA34" s="136">
        <f>'Health Regions Population'!K18</f>
        <v>0</v>
      </c>
      <c r="BB34" s="162">
        <f t="shared" si="46"/>
        <v>0</v>
      </c>
      <c r="BC34" s="136">
        <f>'Health Regions Population'!M18</f>
        <v>0</v>
      </c>
      <c r="BD34" s="162">
        <f t="shared" si="46"/>
        <v>0</v>
      </c>
      <c r="BE34" s="150">
        <f>'Health Regions Population'!O18</f>
        <v>0</v>
      </c>
      <c r="BF34" s="162">
        <f t="shared" si="46"/>
        <v>0</v>
      </c>
      <c r="BG34" s="150">
        <f>'Health Regions Population'!Q18</f>
        <v>0</v>
      </c>
      <c r="BH34" s="162">
        <f t="shared" si="46"/>
        <v>0</v>
      </c>
      <c r="BI34" s="150">
        <f>'Health Regions Population'!S18</f>
        <v>0</v>
      </c>
      <c r="BJ34" s="162">
        <f t="shared" si="46"/>
        <v>0</v>
      </c>
      <c r="BK34" s="150">
        <f>'Health Regions Population'!U18</f>
        <v>0</v>
      </c>
      <c r="BL34" s="162">
        <f t="shared" si="46"/>
        <v>0</v>
      </c>
      <c r="BM34" s="150">
        <f>'Health Regions Population'!W18</f>
        <v>0</v>
      </c>
      <c r="BN34" s="162">
        <f t="shared" si="46"/>
        <v>0</v>
      </c>
      <c r="BO34" s="150">
        <f>'Health Regions Population'!Y18</f>
        <v>0</v>
      </c>
      <c r="BP34" s="162">
        <f t="shared" si="46"/>
        <v>0</v>
      </c>
      <c r="BQ34" s="150">
        <f>'Health Regions Population'!AA18</f>
        <v>0</v>
      </c>
      <c r="BR34" s="162">
        <f t="shared" si="46"/>
        <v>0</v>
      </c>
      <c r="BS34" s="150">
        <f>'Health Regions Population'!AC18</f>
        <v>0</v>
      </c>
      <c r="BT34" s="162">
        <f t="shared" si="46"/>
        <v>0</v>
      </c>
      <c r="BU34" s="150">
        <f>'Health Regions Population'!AE18</f>
        <v>0</v>
      </c>
      <c r="BV34" s="150">
        <f>IF(BU34=0,0,($Q$34/$BU$34)*100000)</f>
        <v>0</v>
      </c>
      <c r="BW34" s="150">
        <f>'Health Regions Population'!AG18</f>
        <v>0</v>
      </c>
      <c r="BX34" s="150">
        <f>IF(BW34=0,0,($R$34/$BW$34)*100000)</f>
        <v>0</v>
      </c>
      <c r="BY34" s="150">
        <f>'Health Regions Population'!AI18</f>
        <v>0</v>
      </c>
      <c r="BZ34" s="150">
        <f>IF(BY34=0,0,($S$4/$BY$17)*100000)</f>
        <v>0</v>
      </c>
      <c r="CA34" s="150">
        <f>'Health Regions Population'!AK18</f>
        <v>0</v>
      </c>
      <c r="CB34" s="150">
        <f>IF(CA34=0,0,($T$4/$CA$17)*100000)</f>
        <v>0</v>
      </c>
      <c r="CC34" s="150">
        <f>'Health Regions Population'!AM18</f>
        <v>0</v>
      </c>
      <c r="CD34" s="150">
        <f>IF(CC34=0,0,($U$4/$CC$17)*100000)</f>
        <v>0</v>
      </c>
      <c r="CE34" s="150">
        <f>'Health Regions Population'!AO18</f>
        <v>0</v>
      </c>
      <c r="CF34" s="150">
        <f>IF(CE34=0,0,($V$4/$CE$17)*100000)</f>
        <v>0</v>
      </c>
      <c r="CH34" s="150">
        <f>Populations!C112</f>
        <v>0</v>
      </c>
      <c r="CI34" s="152"/>
      <c r="CK34" s="140" t="str">
        <f>Populations!B22</f>
        <v>Total</v>
      </c>
      <c r="CL34" s="319">
        <f t="shared" ref="CL34:DE34" si="47">SUM(CL21:CL33)</f>
        <v>0</v>
      </c>
      <c r="CM34" s="319">
        <f t="shared" si="47"/>
        <v>0</v>
      </c>
      <c r="CN34" s="319">
        <f t="shared" si="47"/>
        <v>0</v>
      </c>
      <c r="CO34" s="319">
        <f t="shared" si="47"/>
        <v>0</v>
      </c>
      <c r="CP34" s="319">
        <f t="shared" si="47"/>
        <v>0</v>
      </c>
      <c r="CQ34" s="319">
        <f t="shared" si="47"/>
        <v>0</v>
      </c>
      <c r="CR34" s="319">
        <f t="shared" si="47"/>
        <v>0</v>
      </c>
      <c r="CS34" s="319">
        <f t="shared" si="47"/>
        <v>0</v>
      </c>
      <c r="CT34" s="319">
        <f t="shared" si="47"/>
        <v>0</v>
      </c>
      <c r="CU34" s="319">
        <f t="shared" si="47"/>
        <v>0</v>
      </c>
      <c r="CV34" s="319">
        <f t="shared" si="47"/>
        <v>0</v>
      </c>
      <c r="CW34" s="319">
        <f t="shared" si="47"/>
        <v>0</v>
      </c>
      <c r="CX34" s="319">
        <f t="shared" si="47"/>
        <v>0</v>
      </c>
      <c r="CY34" s="319">
        <f t="shared" si="47"/>
        <v>0</v>
      </c>
      <c r="CZ34" s="319">
        <f t="shared" si="47"/>
        <v>0</v>
      </c>
      <c r="DA34" s="319">
        <f t="shared" si="47"/>
        <v>0</v>
      </c>
      <c r="DB34" s="319">
        <f t="shared" si="47"/>
        <v>0</v>
      </c>
      <c r="DC34" s="319">
        <f t="shared" si="47"/>
        <v>0</v>
      </c>
      <c r="DD34" s="319">
        <f t="shared" si="47"/>
        <v>0</v>
      </c>
      <c r="DE34" s="319">
        <f t="shared" si="47"/>
        <v>0</v>
      </c>
    </row>
  </sheetData>
  <mergeCells count="6">
    <mergeCell ref="C18:D18"/>
    <mergeCell ref="CH1:CI1"/>
    <mergeCell ref="CK1:CM1"/>
    <mergeCell ref="B1:D1"/>
    <mergeCell ref="E1:F1"/>
    <mergeCell ref="H1:I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27"/>
  <sheetViews>
    <sheetView topLeftCell="A76" workbookViewId="0">
      <selection activeCell="H57" sqref="H57"/>
    </sheetView>
  </sheetViews>
  <sheetFormatPr defaultRowHeight="12.75"/>
  <cols>
    <col min="1" max="1" width="15.5703125" style="49" customWidth="1"/>
    <col min="2" max="2" width="20.5703125" customWidth="1"/>
    <col min="3" max="3" width="24.7109375" customWidth="1"/>
    <col min="6" max="6" width="8.7109375" style="49"/>
    <col min="7" max="7" width="8.7109375" customWidth="1"/>
    <col min="8" max="8" width="19.42578125" customWidth="1"/>
    <col min="9" max="9" width="24.7109375" customWidth="1"/>
  </cols>
  <sheetData>
    <row r="1" spans="1:8" hidden="1"/>
    <row r="2" spans="1:8" hidden="1">
      <c r="A2" s="48" t="s">
        <v>192</v>
      </c>
      <c r="D2" s="7"/>
    </row>
    <row r="3" spans="1:8" ht="25.5" hidden="1">
      <c r="A3" s="104"/>
      <c r="B3" s="86" t="s">
        <v>193</v>
      </c>
      <c r="D3" s="7" t="s">
        <v>194</v>
      </c>
      <c r="F3" s="48" t="s">
        <v>195</v>
      </c>
      <c r="G3" s="86" t="s">
        <v>196</v>
      </c>
      <c r="H3" s="86" t="s">
        <v>193</v>
      </c>
    </row>
    <row r="4" spans="1:8" hidden="1">
      <c r="A4" s="92"/>
      <c r="B4" s="68" t="e">
        <f>#REF!</f>
        <v>#REF!</v>
      </c>
      <c r="D4" t="e">
        <f>RANK(B4,B$4:B$9)</f>
        <v>#REF!</v>
      </c>
      <c r="F4" s="49">
        <v>1</v>
      </c>
      <c r="G4" s="81" t="e">
        <f>INDEX($A$4:$A$9,MATCH(ROWS($B$4:B4),$D$4:$D$9,0))</f>
        <v>#N/A</v>
      </c>
      <c r="H4" s="81" t="e">
        <f>INDEX($B$4:$B$9,MATCH(ROWS($D$4:D4),$D$4:$D$9,0))</f>
        <v>#N/A</v>
      </c>
    </row>
    <row r="5" spans="1:8" hidden="1">
      <c r="A5" s="92"/>
      <c r="B5" s="68" t="e">
        <f>#REF!</f>
        <v>#REF!</v>
      </c>
      <c r="D5" t="e">
        <f t="shared" ref="D5:D9" si="0">RANK(B5,B$4:B$9)</f>
        <v>#REF!</v>
      </c>
      <c r="F5" s="49">
        <v>2</v>
      </c>
      <c r="G5" s="81" t="e">
        <f>INDEX($A$4:$A$9,MATCH(ROWS($B$4:B5),$D$4:$D$9,0))</f>
        <v>#N/A</v>
      </c>
      <c r="H5" s="81" t="e">
        <f>INDEX($B$4:$B$9,MATCH(ROWS($D$4:D5),$D$4:$D$9,0))</f>
        <v>#N/A</v>
      </c>
    </row>
    <row r="6" spans="1:8" hidden="1">
      <c r="A6" s="92"/>
      <c r="B6" s="68" t="e">
        <f>#REF!</f>
        <v>#REF!</v>
      </c>
      <c r="D6" t="e">
        <f t="shared" si="0"/>
        <v>#REF!</v>
      </c>
      <c r="F6" s="49">
        <v>3</v>
      </c>
      <c r="G6" s="81" t="e">
        <f>INDEX($A$4:$A$9,MATCH(ROWS($B$4:B6),$D$4:$D$9,0))</f>
        <v>#N/A</v>
      </c>
      <c r="H6" s="81" t="e">
        <f>INDEX($B$4:$B$9,MATCH(ROWS($D$4:D6),$D$4:$D$9,0))</f>
        <v>#N/A</v>
      </c>
    </row>
    <row r="7" spans="1:8" hidden="1">
      <c r="A7" s="92"/>
      <c r="B7" s="68" t="e">
        <f>#REF!</f>
        <v>#REF!</v>
      </c>
      <c r="D7" t="e">
        <f t="shared" si="0"/>
        <v>#REF!</v>
      </c>
      <c r="F7" s="49">
        <v>4</v>
      </c>
      <c r="G7" s="81" t="e">
        <f>INDEX($A$4:$A$9,MATCH(ROWS($B$4:B7),$D$4:$D$9,0))</f>
        <v>#N/A</v>
      </c>
      <c r="H7" s="81" t="e">
        <f>INDEX($B$4:$B$9,MATCH(ROWS($D$4:D7),$D$4:$D$9,0))</f>
        <v>#N/A</v>
      </c>
    </row>
    <row r="8" spans="1:8" hidden="1">
      <c r="A8" s="92"/>
      <c r="B8" s="68" t="e">
        <f>#REF!</f>
        <v>#REF!</v>
      </c>
      <c r="D8" t="e">
        <f t="shared" si="0"/>
        <v>#REF!</v>
      </c>
      <c r="F8" s="49">
        <v>5</v>
      </c>
      <c r="G8" s="81" t="e">
        <f>INDEX($A$4:$A$9,MATCH(ROWS($B$4:B8),$D$4:$D$9,0))</f>
        <v>#N/A</v>
      </c>
      <c r="H8" s="81" t="e">
        <f>INDEX($B$4:$B$9,MATCH(ROWS($D$4:D8),$D$4:$D$9,0))</f>
        <v>#N/A</v>
      </c>
    </row>
    <row r="9" spans="1:8" hidden="1">
      <c r="A9" s="92"/>
      <c r="B9" s="68" t="e">
        <f>#REF!</f>
        <v>#REF!</v>
      </c>
      <c r="D9" t="e">
        <f t="shared" si="0"/>
        <v>#REF!</v>
      </c>
      <c r="F9" s="49">
        <v>6</v>
      </c>
      <c r="G9" s="81" t="e">
        <f>INDEX($A$4:$A$9,MATCH(ROWS($B$4:B9),$D$4:$D$9,0))</f>
        <v>#N/A</v>
      </c>
      <c r="H9" s="81" t="e">
        <f>INDEX($B$4:$B$9,MATCH(ROWS($D$4:D9),$D$4:$D$9,0))</f>
        <v>#N/A</v>
      </c>
    </row>
    <row r="10" spans="1:8" hidden="1">
      <c r="A10" s="96"/>
      <c r="B10" s="15"/>
      <c r="G10" s="103"/>
      <c r="H10" s="103"/>
    </row>
    <row r="11" spans="1:8" hidden="1">
      <c r="A11" s="48" t="s">
        <v>197</v>
      </c>
    </row>
    <row r="12" spans="1:8" ht="25.5" hidden="1">
      <c r="A12" s="104"/>
      <c r="B12" s="86" t="s">
        <v>193</v>
      </c>
      <c r="D12" s="7" t="s">
        <v>194</v>
      </c>
      <c r="F12" s="48" t="s">
        <v>195</v>
      </c>
      <c r="G12" s="86" t="s">
        <v>196</v>
      </c>
      <c r="H12" s="86" t="s">
        <v>193</v>
      </c>
    </row>
    <row r="13" spans="1:8" hidden="1">
      <c r="A13" s="92"/>
      <c r="B13" s="68" t="e">
        <f>#REF!</f>
        <v>#REF!</v>
      </c>
      <c r="D13" t="e">
        <f>RANK(B13,B$13:B$18)</f>
        <v>#REF!</v>
      </c>
      <c r="F13" s="49">
        <v>1</v>
      </c>
      <c r="G13" s="81" t="e">
        <f>INDEX($A$13:$A$18,MATCH(ROWS($B$13:B13),$D$13:$D$18,0))</f>
        <v>#N/A</v>
      </c>
      <c r="H13" s="81" t="e">
        <f>INDEX($B$13:$B$18,MATCH(ROWS($D$13:D13),$D$13:$D$18,0))</f>
        <v>#N/A</v>
      </c>
    </row>
    <row r="14" spans="1:8" hidden="1">
      <c r="A14" s="92"/>
      <c r="B14" s="68" t="e">
        <f>#REF!</f>
        <v>#REF!</v>
      </c>
      <c r="D14" t="e">
        <f t="shared" ref="D14:D18" si="1">RANK(B14,B$13:B$18)</f>
        <v>#REF!</v>
      </c>
      <c r="F14" s="49">
        <v>2</v>
      </c>
      <c r="G14" s="81" t="e">
        <f>INDEX($A$13:$A$18,MATCH(ROWS($B$13:B14),$D$13:$D$18,0))</f>
        <v>#N/A</v>
      </c>
      <c r="H14" s="81" t="e">
        <f>INDEX($B$13:$B$18,MATCH(ROWS($D$13:D14),$D$13:$D$18,0))</f>
        <v>#N/A</v>
      </c>
    </row>
    <row r="15" spans="1:8" hidden="1">
      <c r="A15" s="92"/>
      <c r="B15" s="68" t="e">
        <f>#REF!</f>
        <v>#REF!</v>
      </c>
      <c r="D15" t="e">
        <f t="shared" si="1"/>
        <v>#REF!</v>
      </c>
      <c r="F15" s="49">
        <v>3</v>
      </c>
      <c r="G15" s="81" t="e">
        <f>INDEX($A$13:$A$18,MATCH(ROWS($B$13:B15),$D$13:$D$18,0))</f>
        <v>#N/A</v>
      </c>
      <c r="H15" s="81" t="e">
        <f>INDEX($B$13:$B$18,MATCH(ROWS($D$13:D15),$D$13:$D$18,0))</f>
        <v>#N/A</v>
      </c>
    </row>
    <row r="16" spans="1:8" hidden="1">
      <c r="A16" s="92"/>
      <c r="B16" s="68" t="e">
        <f>#REF!</f>
        <v>#REF!</v>
      </c>
      <c r="D16" t="e">
        <f t="shared" si="1"/>
        <v>#REF!</v>
      </c>
      <c r="F16" s="49">
        <v>4</v>
      </c>
      <c r="G16" s="81" t="e">
        <f>INDEX($A$13:$A$18,MATCH(ROWS($B$13:B16),$D$13:$D$18,0))</f>
        <v>#N/A</v>
      </c>
      <c r="H16" s="81" t="e">
        <f>INDEX($B$13:$B$18,MATCH(ROWS($D$13:D16),$D$13:$D$18,0))</f>
        <v>#N/A</v>
      </c>
    </row>
    <row r="17" spans="1:9" hidden="1">
      <c r="A17" s="92"/>
      <c r="B17" s="68" t="e">
        <f>#REF!</f>
        <v>#REF!</v>
      </c>
      <c r="D17" t="e">
        <f t="shared" si="1"/>
        <v>#REF!</v>
      </c>
      <c r="F17" s="49">
        <v>5</v>
      </c>
      <c r="G17" s="81" t="e">
        <f>INDEX($A$13:$A$18,MATCH(ROWS($B$13:B17),$D$13:$D$18,0))</f>
        <v>#N/A</v>
      </c>
      <c r="H17" s="81" t="e">
        <f>INDEX($B$13:$B$18,MATCH(ROWS($D$13:D17),$D$13:$D$18,0))</f>
        <v>#N/A</v>
      </c>
    </row>
    <row r="18" spans="1:9" hidden="1">
      <c r="A18" s="92"/>
      <c r="B18" s="68" t="e">
        <f>#REF!</f>
        <v>#REF!</v>
      </c>
      <c r="D18" t="e">
        <f t="shared" si="1"/>
        <v>#REF!</v>
      </c>
      <c r="F18" s="49">
        <v>6</v>
      </c>
      <c r="G18" s="81" t="e">
        <f>INDEX($A$13:$A$18,MATCH(ROWS($B$13:B18),$D$13:$D$18,0))</f>
        <v>#N/A</v>
      </c>
      <c r="H18" s="81" t="e">
        <f>INDEX($B$13:$B$18,MATCH(ROWS($D$13:D18),$D$13:$D$18,0))</f>
        <v>#N/A</v>
      </c>
    </row>
    <row r="19" spans="1:9" hidden="1">
      <c r="A19" s="96"/>
      <c r="B19" s="15"/>
      <c r="G19" s="103"/>
      <c r="H19" s="103"/>
    </row>
    <row r="20" spans="1:9" hidden="1">
      <c r="A20" s="48" t="s">
        <v>198</v>
      </c>
    </row>
    <row r="21" spans="1:9" ht="25.5" hidden="1">
      <c r="A21" s="104"/>
      <c r="B21" s="86" t="s">
        <v>193</v>
      </c>
      <c r="D21" s="7" t="s">
        <v>194</v>
      </c>
      <c r="F21" s="48" t="s">
        <v>195</v>
      </c>
      <c r="G21" s="86" t="s">
        <v>196</v>
      </c>
      <c r="H21" s="86" t="s">
        <v>193</v>
      </c>
    </row>
    <row r="22" spans="1:9" hidden="1">
      <c r="A22" s="92"/>
      <c r="B22" s="68" t="e">
        <f>#REF!</f>
        <v>#REF!</v>
      </c>
      <c r="D22" t="e">
        <f>RANK(B22,B$22:B$27)</f>
        <v>#REF!</v>
      </c>
      <c r="F22" s="49">
        <v>1</v>
      </c>
      <c r="G22" s="81" t="e">
        <f>INDEX($A$22:$A$27,MATCH(ROWS($B$22:B22),$D$22:$D$27,0))</f>
        <v>#N/A</v>
      </c>
      <c r="H22" s="81" t="e">
        <f>INDEX($B$22:$B$27,MATCH(ROWS($D$22:D22),$D$22:$D$27,0))</f>
        <v>#N/A</v>
      </c>
    </row>
    <row r="23" spans="1:9" hidden="1">
      <c r="A23" s="92"/>
      <c r="B23" s="68" t="e">
        <f>#REF!</f>
        <v>#REF!</v>
      </c>
      <c r="D23" t="e">
        <f t="shared" ref="D23:D26" si="2">RANK(B23,B$22:B$27)</f>
        <v>#REF!</v>
      </c>
      <c r="F23" s="49">
        <v>2</v>
      </c>
      <c r="G23" s="81" t="e">
        <f>INDEX($A$22:$A$27,MATCH(ROWS($B$22:B23),$D$22:$D$27,0))</f>
        <v>#N/A</v>
      </c>
      <c r="H23" s="81" t="e">
        <f>INDEX($B$22:$B$27,MATCH(ROWS($D$22:D23),$D$22:$D$27,0))</f>
        <v>#N/A</v>
      </c>
    </row>
    <row r="24" spans="1:9" hidden="1">
      <c r="A24" s="92"/>
      <c r="B24" s="68" t="e">
        <f>#REF!</f>
        <v>#REF!</v>
      </c>
      <c r="D24" t="e">
        <f t="shared" si="2"/>
        <v>#REF!</v>
      </c>
      <c r="F24" s="49">
        <v>3</v>
      </c>
      <c r="G24" s="81" t="e">
        <f>INDEX($A$22:$A$27,MATCH(ROWS($B$22:B24),$D$22:$D$27,0))</f>
        <v>#N/A</v>
      </c>
      <c r="H24" s="81" t="e">
        <f>INDEX($B$22:$B$27,MATCH(ROWS($D$22:D24),$D$22:$D$27,0))</f>
        <v>#N/A</v>
      </c>
    </row>
    <row r="25" spans="1:9" hidden="1">
      <c r="A25" s="92"/>
      <c r="B25" s="68" t="e">
        <f>#REF!</f>
        <v>#REF!</v>
      </c>
      <c r="D25" t="e">
        <f t="shared" si="2"/>
        <v>#REF!</v>
      </c>
      <c r="F25" s="49">
        <v>4</v>
      </c>
      <c r="G25" s="81" t="e">
        <f>INDEX($A$22:$A$27,MATCH(ROWS($B$22:B25),$D$22:$D$27,0))</f>
        <v>#N/A</v>
      </c>
      <c r="H25" s="81" t="e">
        <f>INDEX($B$22:$B$27,MATCH(ROWS($D$22:D25),$D$22:$D$27,0))</f>
        <v>#N/A</v>
      </c>
    </row>
    <row r="26" spans="1:9" hidden="1">
      <c r="A26" s="92"/>
      <c r="B26" s="68" t="e">
        <f>#REF!</f>
        <v>#REF!</v>
      </c>
      <c r="D26" t="e">
        <f t="shared" si="2"/>
        <v>#REF!</v>
      </c>
      <c r="F26" s="49">
        <v>5</v>
      </c>
      <c r="G26" s="81" t="e">
        <f>INDEX($A$22:$A$27,MATCH(ROWS($B$22:B26),$D$22:$D$27,0))</f>
        <v>#N/A</v>
      </c>
      <c r="H26" s="81" t="e">
        <f>INDEX($B$22:$B$27,MATCH(ROWS($D$22:D26),$D$22:$D$27,0))</f>
        <v>#N/A</v>
      </c>
    </row>
    <row r="27" spans="1:9" hidden="1">
      <c r="A27" s="92"/>
      <c r="B27" s="68" t="e">
        <f>#REF!</f>
        <v>#REF!</v>
      </c>
      <c r="D27" t="e">
        <f>RANK(B27,B$22:B$27)</f>
        <v>#REF!</v>
      </c>
      <c r="F27" s="49">
        <v>6</v>
      </c>
      <c r="G27" s="81" t="e">
        <f>INDEX($A$22:$A$27,MATCH(ROWS($B$22:B27),$D$22:$D$27,0))</f>
        <v>#N/A</v>
      </c>
      <c r="H27" s="81" t="e">
        <f>INDEX($B$22:$B$27,MATCH(ROWS($D$22:D27),$D$22:$D$27,0))</f>
        <v>#N/A</v>
      </c>
    </row>
    <row r="28" spans="1:9" hidden="1">
      <c r="A28" s="96"/>
      <c r="B28" s="15"/>
      <c r="G28" s="103"/>
      <c r="H28" s="103"/>
    </row>
    <row r="29" spans="1:9" hidden="1">
      <c r="A29" s="105" t="s">
        <v>199</v>
      </c>
      <c r="G29" s="21" t="s">
        <v>199</v>
      </c>
    </row>
    <row r="30" spans="1:9" ht="25.5" hidden="1">
      <c r="A30" s="106"/>
      <c r="B30" s="17" t="s">
        <v>200</v>
      </c>
      <c r="C30" s="443" t="s">
        <v>193</v>
      </c>
      <c r="D30" s="7" t="s">
        <v>194</v>
      </c>
      <c r="F30" s="48" t="s">
        <v>195</v>
      </c>
      <c r="G30" s="17" t="s">
        <v>196</v>
      </c>
      <c r="H30" s="17" t="s">
        <v>200</v>
      </c>
      <c r="I30" s="443" t="s">
        <v>193</v>
      </c>
    </row>
    <row r="31" spans="1:9" hidden="1">
      <c r="A31" s="107"/>
      <c r="B31" s="18" t="e">
        <f>#REF!</f>
        <v>#REF!</v>
      </c>
      <c r="C31" s="444" t="e">
        <f>#REF!</f>
        <v>#REF!</v>
      </c>
      <c r="D31" t="e">
        <f>RANK(C31,C$31:C$36)</f>
        <v>#REF!</v>
      </c>
      <c r="F31" s="49">
        <v>1</v>
      </c>
      <c r="G31" s="81" t="e">
        <f>INDEX($A$31:$A$36,MATCH(ROWS($C$31:C31),$D$31:$D$36,0))</f>
        <v>#N/A</v>
      </c>
      <c r="H31" s="81" t="e">
        <f>INDEX($B$31:$B$36,MATCH(ROWS(B$31:$B31),$D$31:$D$36,0))</f>
        <v>#N/A</v>
      </c>
      <c r="I31" s="81" t="e">
        <f>INDEX($C$31:$C$36,MATCH(ROWS($D$31:D31),$D$31:$D$36,0))</f>
        <v>#N/A</v>
      </c>
    </row>
    <row r="32" spans="1:9" hidden="1">
      <c r="A32" s="108"/>
      <c r="B32" s="19" t="e">
        <f>#REF!</f>
        <v>#REF!</v>
      </c>
      <c r="C32" s="444" t="e">
        <f>#REF!</f>
        <v>#REF!</v>
      </c>
      <c r="D32" t="e">
        <f t="shared" ref="D32:D36" si="3">RANK(C32,C$31:C$36)</f>
        <v>#REF!</v>
      </c>
      <c r="F32" s="49">
        <v>2</v>
      </c>
      <c r="G32" s="81" t="e">
        <f>INDEX($A$31:$A$35,MATCH(ROWS($C$31:C32),$D$31:$D$35,0))</f>
        <v>#N/A</v>
      </c>
      <c r="H32" s="81" t="e">
        <f>INDEX($B$31:$B$36,MATCH(ROWS(B$31:$B32),$D$31:$D$36,0))</f>
        <v>#N/A</v>
      </c>
      <c r="I32" s="81" t="e">
        <f>INDEX($C$31:$C$36,MATCH(ROWS($D$31:D32),$D$31:$D$36,0))</f>
        <v>#N/A</v>
      </c>
    </row>
    <row r="33" spans="1:9" hidden="1">
      <c r="A33" s="107"/>
      <c r="B33" s="18" t="e">
        <f>#REF!</f>
        <v>#REF!</v>
      </c>
      <c r="C33" s="444" t="e">
        <f>#REF!</f>
        <v>#REF!</v>
      </c>
      <c r="D33" t="e">
        <f t="shared" si="3"/>
        <v>#REF!</v>
      </c>
      <c r="F33" s="49">
        <v>3</v>
      </c>
      <c r="G33" s="81" t="e">
        <f>INDEX($A$31:$A$35,MATCH(ROWS($C$31:C33),$D$31:$D$35,0))</f>
        <v>#N/A</v>
      </c>
      <c r="H33" s="81" t="e">
        <f>INDEX($B$31:$B$36,MATCH(ROWS(B$31:$B33),$D$31:$D$36,0))</f>
        <v>#N/A</v>
      </c>
      <c r="I33" s="81" t="e">
        <f>INDEX($C$31:$C$36,MATCH(ROWS($D$31:D33),$D$31:$D$36,0))</f>
        <v>#N/A</v>
      </c>
    </row>
    <row r="34" spans="1:9" hidden="1">
      <c r="A34" s="108"/>
      <c r="B34" s="19" t="e">
        <f>#REF!</f>
        <v>#REF!</v>
      </c>
      <c r="C34" s="444" t="e">
        <f>#REF!</f>
        <v>#REF!</v>
      </c>
      <c r="D34" t="e">
        <f t="shared" si="3"/>
        <v>#REF!</v>
      </c>
      <c r="F34" s="49">
        <v>4</v>
      </c>
      <c r="G34" s="81" t="e">
        <f>INDEX($A$31:$A$35,MATCH(ROWS($C$31:C34),$D$31:$D$35,0))</f>
        <v>#N/A</v>
      </c>
      <c r="H34" s="81" t="e">
        <f>INDEX($B$31:$B$36,MATCH(ROWS(B$31:$B34),$D$31:$D$36,0))</f>
        <v>#N/A</v>
      </c>
      <c r="I34" s="81" t="e">
        <f>INDEX($C$31:$C$36,MATCH(ROWS($D$31:D34),$D$31:$D$36,0))</f>
        <v>#N/A</v>
      </c>
    </row>
    <row r="35" spans="1:9" hidden="1">
      <c r="A35" s="445"/>
      <c r="B35" s="446" t="e">
        <f>#REF!</f>
        <v>#REF!</v>
      </c>
      <c r="C35" s="85" t="e">
        <f>#REF!</f>
        <v>#REF!</v>
      </c>
      <c r="D35" t="e">
        <f t="shared" si="3"/>
        <v>#REF!</v>
      </c>
      <c r="F35" s="49">
        <v>5</v>
      </c>
      <c r="G35" s="81" t="e">
        <f>INDEX($A$31:$A$35,MATCH(ROWS($C$31:C35),$D$31:$D$35,0))</f>
        <v>#N/A</v>
      </c>
      <c r="H35" s="81" t="e">
        <f>INDEX($B$31:$B$36,MATCH(ROWS(B$31:$B35),$D$31:$D$36,0))</f>
        <v>#N/A</v>
      </c>
      <c r="I35" s="81" t="e">
        <f>INDEX($C$31:$C$36,MATCH(ROWS($D$31:D35),$D$31:$D$36,0))</f>
        <v>#N/A</v>
      </c>
    </row>
    <row r="36" spans="1:9" hidden="1">
      <c r="A36" s="445"/>
      <c r="B36" s="446" t="e">
        <f>#REF!</f>
        <v>#REF!</v>
      </c>
      <c r="C36" s="85" t="e">
        <f>#REF!</f>
        <v>#REF!</v>
      </c>
      <c r="D36" t="e">
        <f t="shared" si="3"/>
        <v>#REF!</v>
      </c>
      <c r="F36" s="49">
        <v>6</v>
      </c>
      <c r="G36" s="81" t="e">
        <f>INDEX($A$31:$A$35,MATCH(ROWS($C$31:C36),$D$31:$D$35,0))</f>
        <v>#N/A</v>
      </c>
      <c r="H36" s="81" t="e">
        <f>INDEX($B$31:$B$36,MATCH(ROWS(B$31:$B36),$D$31:$D$36,0))</f>
        <v>#N/A</v>
      </c>
      <c r="I36" s="81" t="e">
        <f>INDEX($C$31:$C$36,MATCH(ROWS($D$31:D36),$D$31:$D$36,0))</f>
        <v>#N/A</v>
      </c>
    </row>
    <row r="37" spans="1:9" hidden="1"/>
    <row r="38" spans="1:9" ht="25.5" hidden="1">
      <c r="A38" s="104" t="s">
        <v>201</v>
      </c>
      <c r="B38" s="86" t="s">
        <v>200</v>
      </c>
      <c r="C38" s="86" t="s">
        <v>193</v>
      </c>
      <c r="D38" s="7" t="s">
        <v>194</v>
      </c>
      <c r="F38" s="48" t="s">
        <v>195</v>
      </c>
      <c r="G38" s="86" t="s">
        <v>201</v>
      </c>
      <c r="H38" s="86" t="s">
        <v>200</v>
      </c>
      <c r="I38" s="86" t="s">
        <v>193</v>
      </c>
    </row>
    <row r="39" spans="1:9" ht="25.5" hidden="1">
      <c r="A39" s="109" t="str">
        <f>Populations!I8</f>
        <v>White-Not Hispanic</v>
      </c>
      <c r="B39" s="68" t="e">
        <f>SUM(#REF!+#REF!+#REF!+#REF!+#REF!+#REF!+#REF!+#REF!+#REF!+#REF!+#REF!+#REF!+#REF!+#REF!+#REF!+#REF!+#REF!+#REF!)</f>
        <v>#REF!</v>
      </c>
      <c r="C39" s="81" t="e">
        <f>SUM(#REF!+#REF!+#REF!+#REF!+#REF!+#REF!+#REF!+#REF!+#REF!+#REF!+#REF!+#REF!+#REF!+#REF!+#REF!+#REF!+#REF!+#REF!)</f>
        <v>#REF!</v>
      </c>
      <c r="D39" t="e">
        <f>RANK(C39,C$39:C$45)</f>
        <v>#REF!</v>
      </c>
      <c r="F39" s="49">
        <v>1</v>
      </c>
      <c r="G39" s="81" t="e">
        <f>INDEX($A$39:$A$45,MATCH(ROWS($C$39:C39),$D$39:$D$45,0))</f>
        <v>#N/A</v>
      </c>
      <c r="H39" s="81" t="e">
        <f>INDEX($B$39:$B$45,MATCH(ROWS(B$39:$B39),$D$39:$D$45,0))</f>
        <v>#N/A</v>
      </c>
      <c r="I39" s="81" t="e">
        <f>INDEX($C$39:$C$45,MATCH(ROWS($D$39:D39),$D$39:$D$45,0))</f>
        <v>#N/A</v>
      </c>
    </row>
    <row r="40" spans="1:9" hidden="1">
      <c r="A40" s="109" t="str">
        <f>Populations!K8</f>
        <v>Hispanic</v>
      </c>
      <c r="B40" s="68" t="e">
        <f>SUM(#REF!+#REF!+#REF!+#REF!+#REF!+#REF!+#REF!+#REF!+#REF!+#REF!+#REF!+#REF!+#REF!+#REF!+#REF!+#REF!+#REF!+#REF!)</f>
        <v>#REF!</v>
      </c>
      <c r="C40" s="81" t="e">
        <f>SUM(#REF!+#REF!+#REF!+#REF!+#REF!+#REF!+#REF!+#REF!+#REF!+#REF!+#REF!+#REF!+#REF!+#REF!+#REF!+#REF!+#REF!+#REF!)</f>
        <v>#REF!</v>
      </c>
      <c r="D40" t="e">
        <f t="shared" ref="D40:D45" si="4">RANK(C40,C$39:C$45)</f>
        <v>#REF!</v>
      </c>
      <c r="F40" s="49">
        <v>2</v>
      </c>
      <c r="G40" s="81" t="e">
        <f>INDEX($A$39:$A$45,MATCH(ROWS($C$39:C40),$D$39:$D$45,0))</f>
        <v>#N/A</v>
      </c>
      <c r="H40" s="81" t="e">
        <f>INDEX($B$39:$B$45,MATCH(ROWS(B$39:$B40),$D$39:$D$45,0))</f>
        <v>#N/A</v>
      </c>
      <c r="I40" s="81" t="e">
        <f>INDEX($C$39:$C$45,MATCH(ROWS($D$39:D40),$D$39:$D$45,0))</f>
        <v>#N/A</v>
      </c>
    </row>
    <row r="41" spans="1:9" ht="25.5" hidden="1">
      <c r="A41" s="109" t="str">
        <f>Populations!M8</f>
        <v>Black-Not Hispanic</v>
      </c>
      <c r="B41" s="68" t="e">
        <f>SUM(#REF!+#REF!+#REF!+#REF!+#REF!+#REF!+#REF!+#REF!+#REF!+#REF!+#REF!+#REF!+#REF!+#REF!+#REF!+#REF!+#REF!+#REF!)</f>
        <v>#REF!</v>
      </c>
      <c r="C41" s="81" t="e">
        <f>SUM(#REF!+#REF!+#REF!+#REF!+#REF!+#REF!+#REF!+#REF!+#REF!+#REF!+#REF!+#REF!+#REF!+#REF!+#REF!+#REF!+#REF!+#REF!)</f>
        <v>#REF!</v>
      </c>
      <c r="D41" t="e">
        <f t="shared" si="4"/>
        <v>#REF!</v>
      </c>
      <c r="F41" s="49">
        <v>3</v>
      </c>
      <c r="G41" s="81" t="e">
        <f>INDEX($A$39:$A$45,MATCH(ROWS($C$39:C41),$D$39:$D$45,0))</f>
        <v>#N/A</v>
      </c>
      <c r="H41" s="81" t="e">
        <f>INDEX($B$39:$B$45,MATCH(ROWS(B$39:$B41),$D$39:$D$45,0))</f>
        <v>#N/A</v>
      </c>
      <c r="I41" s="81" t="e">
        <f>INDEX($C$39:$C$45,MATCH(ROWS($D$39:D41),$D$39:$D$45,0))</f>
        <v>#N/A</v>
      </c>
    </row>
    <row r="42" spans="1:9" hidden="1">
      <c r="A42" s="109" t="str">
        <f>Populations!O8</f>
        <v>Asian</v>
      </c>
      <c r="B42" s="68" t="e">
        <f>SUM(#REF!+#REF!+#REF!+#REF!+#REF!+#REF!+#REF!+#REF!+#REF!+#REF!+#REF!+#REF!+#REF!+#REF!+#REF!+#REF!+#REF!+#REF!)</f>
        <v>#REF!</v>
      </c>
      <c r="C42" s="81" t="e">
        <f>SUM(#REF!+#REF!+#REF!+#REF!+#REF!+#REF!+#REF!+#REF!+#REF!+#REF!+#REF!+#REF!+#REF!+#REF!+#REF!+#REF!+#REF!+#REF!)</f>
        <v>#REF!</v>
      </c>
      <c r="D42" t="e">
        <f t="shared" si="4"/>
        <v>#REF!</v>
      </c>
      <c r="F42" s="49">
        <v>4</v>
      </c>
      <c r="G42" s="81" t="e">
        <f>INDEX($A$39:$A$45,MATCH(ROWS($C$39:C42),$D$39:$D$45,0))</f>
        <v>#N/A</v>
      </c>
      <c r="H42" s="81" t="e">
        <f>INDEX($B$39:$B$45,MATCH(ROWS(B$39:$B42),$D$39:$D$45,0))</f>
        <v>#N/A</v>
      </c>
      <c r="I42" s="81" t="e">
        <f>INDEX($C$39:$C$45,MATCH(ROWS($D$39:D42),$D$39:$D$45,0))</f>
        <v>#N/A</v>
      </c>
    </row>
    <row r="43" spans="1:9" ht="38.25" hidden="1">
      <c r="A43" s="109" t="str">
        <f>Populations!Q8</f>
        <v>American Indian/Alaska Native</v>
      </c>
      <c r="B43" s="68" t="e">
        <f>SUM(#REF!+#REF!+#REF!+#REF!+#REF!+#REF!+#REF!+#REF!+#REF!+#REF!+#REF!+#REF!+#REF!+#REF!+#REF!+#REF!+#REF!+#REF!)</f>
        <v>#REF!</v>
      </c>
      <c r="C43" s="81" t="e">
        <f>SUM(#REF!+#REF!+#REF!+#REF!+#REF!+#REF!+#REF!+#REF!+#REF!+#REF!+#REF!+#REF!+#REF!+#REF!+#REF!+#REF!+#REF!+#REF!)</f>
        <v>#REF!</v>
      </c>
      <c r="D43" t="e">
        <f t="shared" si="4"/>
        <v>#REF!</v>
      </c>
      <c r="F43" s="49">
        <v>5</v>
      </c>
      <c r="G43" s="81" t="e">
        <f>INDEX($A$39:$A$45,MATCH(ROWS($C$39:C43),$D$39:$D$45,0))</f>
        <v>#N/A</v>
      </c>
      <c r="H43" s="81" t="e">
        <f>INDEX($B$39:$B$45,MATCH(ROWS(B$39:$B43),$D$39:$D$45,0))</f>
        <v>#N/A</v>
      </c>
      <c r="I43" s="81" t="e">
        <f>INDEX($C$39:$C$45,MATCH(ROWS($D$39:D43),$D$39:$D$45,0))</f>
        <v>#N/A</v>
      </c>
    </row>
    <row r="44" spans="1:9" hidden="1">
      <c r="A44" s="109" t="str">
        <f>Populations!S8</f>
        <v>Other</v>
      </c>
      <c r="B44" s="68" t="e">
        <f>SUM(#REF!+#REF!+#REF!+#REF!+#REF!+#REF!+#REF!+#REF!+#REF!+#REF!+#REF!+#REF!+#REF!+#REF!+#REF!+#REF!+#REF!+#REF!)</f>
        <v>#REF!</v>
      </c>
      <c r="C44" s="81" t="e">
        <f>SUM(#REF!+#REF!+#REF!+#REF!+#REF!+#REF!+#REF!+#REF!+#REF!+#REF!+#REF!+#REF!+#REF!+#REF!+#REF!+#REF!+#REF!+#REF!)</f>
        <v>#REF!</v>
      </c>
      <c r="D44" t="e">
        <f t="shared" si="4"/>
        <v>#REF!</v>
      </c>
      <c r="F44" s="49">
        <v>6</v>
      </c>
      <c r="G44" s="81" t="e">
        <f>INDEX($A$39:$A$45,MATCH(ROWS($C$39:C44),$D$39:$D$45,0))</f>
        <v>#N/A</v>
      </c>
      <c r="H44" s="81" t="e">
        <f>INDEX($B$39:$B$45,MATCH(ROWS(B$39:$B44),$D$39:$D$45,0))</f>
        <v>#N/A</v>
      </c>
      <c r="I44" s="81" t="e">
        <f>INDEX($C$39:$C$45,MATCH(ROWS($D$39:D44),$D$39:$D$45,0))</f>
        <v>#N/A</v>
      </c>
    </row>
    <row r="45" spans="1:9" hidden="1">
      <c r="A45" s="109" t="str">
        <f>Populations!U8</f>
        <v>Other</v>
      </c>
      <c r="B45" s="68" t="e">
        <f>SUM(#REF!+#REF!+#REF!+#REF!+#REF!+#REF!+#REF!+#REF!+#REF!+#REF!+#REF!+#REF!+#REF!+#REF!+#REF!+#REF!+#REF!+#REF!)</f>
        <v>#REF!</v>
      </c>
      <c r="C45" s="81" t="e">
        <f>SUM(#REF!+#REF!+#REF!+#REF!+#REF!+#REF!+#REF!+#REF!+#REF!+#REF!+#REF!+#REF!+#REF!+#REF!+#REF!+#REF!+#REF!+#REF!)</f>
        <v>#REF!</v>
      </c>
      <c r="D45" t="e">
        <f t="shared" si="4"/>
        <v>#REF!</v>
      </c>
      <c r="F45" s="49">
        <v>7</v>
      </c>
      <c r="G45" s="81" t="e">
        <f>INDEX($A$39:$A$45,MATCH(ROWS($C$39:C45),$D$39:$D$45,0))</f>
        <v>#N/A</v>
      </c>
      <c r="H45" s="81" t="e">
        <f>INDEX($B$39:$B$45,MATCH(ROWS(B$39:$B45),$D$39:$D$45,0))</f>
        <v>#N/A</v>
      </c>
      <c r="I45" s="81" t="e">
        <f>INDEX($C$39:$C$45,MATCH(ROWS($D$39:D45),$D$39:$D$45,0))</f>
        <v>#N/A</v>
      </c>
    </row>
    <row r="46" spans="1:9" hidden="1"/>
    <row r="48" spans="1:9" s="36" customFormat="1" ht="38.25">
      <c r="A48" s="118" t="s">
        <v>202</v>
      </c>
      <c r="B48" s="118" t="s">
        <v>203</v>
      </c>
      <c r="C48" s="457" t="s">
        <v>204</v>
      </c>
      <c r="D48" s="119" t="s">
        <v>194</v>
      </c>
      <c r="F48" s="120" t="s">
        <v>195</v>
      </c>
      <c r="G48" s="121" t="s">
        <v>202</v>
      </c>
      <c r="H48" s="118" t="s">
        <v>205</v>
      </c>
      <c r="I48" s="457" t="s">
        <v>204</v>
      </c>
    </row>
    <row r="49" spans="1:9">
      <c r="A49" s="107" t="str">
        <f>'Health Regions Population'!C4</f>
        <v>Region 1</v>
      </c>
      <c r="B49" s="18">
        <f>'Health Region Rates'!C17</f>
        <v>0</v>
      </c>
      <c r="C49" s="458">
        <f>'Health Region Rates'!CL17</f>
        <v>0</v>
      </c>
      <c r="D49" s="94">
        <f>RANK(C49,C$49:C$68)+COUNTIF($C$49:C49,C49)-1</f>
        <v>1</v>
      </c>
      <c r="F49" s="49">
        <v>1</v>
      </c>
      <c r="G49" s="81" t="str">
        <f>INDEX($A$49:$A$68,MATCH(ROWS($C$49:C49),$D$49:$D$68,0))</f>
        <v>Region 1</v>
      </c>
      <c r="H49" s="85"/>
      <c r="I49" s="85"/>
    </row>
    <row r="50" spans="1:9">
      <c r="A50" s="107" t="str">
        <f>'Health Regions Population'!E4</f>
        <v>Region 2</v>
      </c>
      <c r="B50" s="18">
        <f>'Health Region Rates'!D17</f>
        <v>0</v>
      </c>
      <c r="C50" s="458">
        <f>'Health Region Rates'!CM17</f>
        <v>0</v>
      </c>
      <c r="D50" s="94">
        <f>RANK(C50,C$49:C$68)+COUNTIF($C$49:C50,C50)-1</f>
        <v>2</v>
      </c>
      <c r="F50" s="49">
        <v>2</v>
      </c>
      <c r="G50" s="81" t="str">
        <f>INDEX($A$49:$A$68,MATCH(ROWS($C$49:C50),$D$49:$D$68,0))</f>
        <v>Region 2</v>
      </c>
      <c r="H50" s="85"/>
      <c r="I50" s="85"/>
    </row>
    <row r="51" spans="1:9">
      <c r="A51" s="107" t="str">
        <f>'Health Regions Population'!G4</f>
        <v>Region 3</v>
      </c>
      <c r="B51" s="18">
        <f>'Health Region Rates'!E17</f>
        <v>0</v>
      </c>
      <c r="C51" s="458">
        <f>'Health Region Rates'!CN17</f>
        <v>0</v>
      </c>
      <c r="D51" s="94">
        <f>RANK(C51,C$49:C$68)+COUNTIF($C$49:C51,C51)-1</f>
        <v>3</v>
      </c>
      <c r="F51" s="49">
        <v>3</v>
      </c>
      <c r="G51" s="81" t="str">
        <f>INDEX($A$49:$A$68,MATCH(ROWS($C$49:C51),$D$49:$D$68,0))</f>
        <v>Region 3</v>
      </c>
      <c r="H51" s="85"/>
      <c r="I51" s="85"/>
    </row>
    <row r="52" spans="1:9">
      <c r="A52" s="107" t="str">
        <f>'Health Regions Population'!I4</f>
        <v>Region 4</v>
      </c>
      <c r="B52" s="19">
        <f>'Health Region Rates'!F17</f>
        <v>0</v>
      </c>
      <c r="C52" s="458">
        <f>'Health Region Rates'!CO17</f>
        <v>0</v>
      </c>
      <c r="D52" s="94">
        <f>RANK(C52,C$49:C$68)+COUNTIF($C$49:C52,C52)-1</f>
        <v>4</v>
      </c>
      <c r="F52" s="49">
        <v>4</v>
      </c>
      <c r="G52" s="81" t="str">
        <f>INDEX($A$49:$A$68,MATCH(ROWS($C$49:C52),$D$49:$D$68,0))</f>
        <v>Region 4</v>
      </c>
      <c r="H52" s="85"/>
      <c r="I52" s="85"/>
    </row>
    <row r="53" spans="1:9">
      <c r="A53" s="107" t="str">
        <f>'Health Regions Population'!K4</f>
        <v>Region 5</v>
      </c>
      <c r="B53" s="18">
        <f>'Health Region Rates'!G17</f>
        <v>0</v>
      </c>
      <c r="C53" s="458">
        <f>'Health Region Rates'!CP17</f>
        <v>0</v>
      </c>
      <c r="D53" s="94">
        <f>RANK(C53,C$49:C$68)+COUNTIF($C$49:C53,C53)-1</f>
        <v>5</v>
      </c>
      <c r="F53" s="49">
        <v>5</v>
      </c>
      <c r="G53" s="81" t="str">
        <f>INDEX($A$49:$A$68,MATCH(ROWS($C$49:C53),$D$49:$D$68,0))</f>
        <v>Region 5</v>
      </c>
      <c r="H53" s="85"/>
      <c r="I53" s="85"/>
    </row>
    <row r="54" spans="1:9">
      <c r="A54" s="107" t="str">
        <f>'Health Regions Population'!M4</f>
        <v>Region 6</v>
      </c>
      <c r="B54" s="19">
        <f>'Health Region Rates'!H17</f>
        <v>0</v>
      </c>
      <c r="C54" s="458">
        <f>'Health Region Rates'!CQ17</f>
        <v>0</v>
      </c>
      <c r="D54" s="94">
        <f>RANK(C54,C$49:C$68)+COUNTIF($C$49:C54,C54)-1</f>
        <v>6</v>
      </c>
      <c r="F54" s="49">
        <v>6</v>
      </c>
      <c r="G54" s="81" t="str">
        <f>INDEX($A$49:$A$68,MATCH(ROWS($C$49:C54),$D$49:$D$68,0))</f>
        <v>Region 6</v>
      </c>
      <c r="H54" s="85"/>
      <c r="I54" s="85"/>
    </row>
    <row r="55" spans="1:9">
      <c r="A55" s="107" t="str">
        <f>'Health Regions Population'!O4</f>
        <v>Region 7</v>
      </c>
      <c r="B55" s="18">
        <f>'Health Region Rates'!I17</f>
        <v>0</v>
      </c>
      <c r="C55" s="458">
        <f>'Health Region Rates'!CR17</f>
        <v>0</v>
      </c>
      <c r="D55" s="94">
        <f>RANK(C55,C$49:C$68)+COUNTIF($C$49:C55,C55)-1</f>
        <v>7</v>
      </c>
      <c r="F55" s="49">
        <v>7</v>
      </c>
      <c r="G55" s="81" t="str">
        <f>INDEX($A$49:$A$68,MATCH(ROWS($C$49:C55),$D$49:$D$68,0))</f>
        <v>Region 7</v>
      </c>
      <c r="H55" s="85"/>
      <c r="I55" s="85"/>
    </row>
    <row r="56" spans="1:9">
      <c r="A56" s="107" t="str">
        <f>'Health Regions Population'!Q4</f>
        <v>Region 8</v>
      </c>
      <c r="B56" s="19">
        <f>'Health Region Rates'!J17</f>
        <v>0</v>
      </c>
      <c r="C56" s="458">
        <f>'Health Region Rates'!CS17</f>
        <v>0</v>
      </c>
      <c r="D56" s="94">
        <f>RANK(C56,C$49:C$68)+COUNTIF($C$49:C56,C56)-1</f>
        <v>8</v>
      </c>
      <c r="F56" s="49">
        <v>8</v>
      </c>
      <c r="G56" s="81" t="str">
        <f>INDEX($A$49:$A$68,MATCH(ROWS($C$49:C56),$D$49:$D$68,0))</f>
        <v>Region 8</v>
      </c>
      <c r="H56" s="85"/>
      <c r="I56" s="85"/>
    </row>
    <row r="57" spans="1:9">
      <c r="A57" s="107" t="str">
        <f>'Health Regions Population'!S4</f>
        <v>Region 9</v>
      </c>
      <c r="B57" s="18">
        <f>'Health Region Rates'!K17</f>
        <v>0</v>
      </c>
      <c r="C57" s="458">
        <f>'Health Region Rates'!CT17</f>
        <v>0</v>
      </c>
      <c r="D57" s="94">
        <f>RANK(C57,C$49:C$68)+COUNTIF($C$49:C57,C57)-1</f>
        <v>9</v>
      </c>
      <c r="F57" s="49">
        <v>9</v>
      </c>
      <c r="G57" s="81" t="str">
        <f>INDEX($A$49:$A$68,MATCH(ROWS($C$49:C57),$D$49:$D$68,0))</f>
        <v>Region 9</v>
      </c>
      <c r="H57" s="85"/>
      <c r="I57" s="85"/>
    </row>
    <row r="58" spans="1:9">
      <c r="A58" s="107" t="str">
        <f>'Health Regions Population'!U4</f>
        <v>Region 10</v>
      </c>
      <c r="B58" s="19">
        <f>'Health Region Rates'!L17</f>
        <v>0</v>
      </c>
      <c r="C58" s="458">
        <f>'Health Region Rates'!CU17</f>
        <v>0</v>
      </c>
      <c r="D58" s="94">
        <f>RANK(C58,C$49:C$68)+COUNTIF($C$49:C58,C58)-1</f>
        <v>10</v>
      </c>
      <c r="F58" s="49">
        <v>10</v>
      </c>
      <c r="G58" s="81" t="str">
        <f>INDEX($A$49:$A$68,MATCH(ROWS($C$49:C58),$D$49:$D$68,0))</f>
        <v>Region 10</v>
      </c>
      <c r="H58" s="85"/>
      <c r="I58" s="85"/>
    </row>
    <row r="59" spans="1:9">
      <c r="A59" s="107" t="str">
        <f>'Health Regions Population'!W4</f>
        <v>Region 11</v>
      </c>
      <c r="B59" s="18">
        <f>'Health Region Rates'!M17</f>
        <v>0</v>
      </c>
      <c r="C59" s="458">
        <f>'Health Region Rates'!CV17</f>
        <v>0</v>
      </c>
      <c r="D59" s="94">
        <f>RANK(C59,C$49:C$68)+COUNTIF($C$49:C59,C59)-1</f>
        <v>11</v>
      </c>
      <c r="F59" s="49">
        <v>11</v>
      </c>
      <c r="G59" s="81" t="str">
        <f>INDEX($A$49:$A$68,MATCH(ROWS($C$49:C59),$D$49:$D$68,0))</f>
        <v>Region 11</v>
      </c>
      <c r="H59" s="85"/>
      <c r="I59" s="85"/>
    </row>
    <row r="60" spans="1:9">
      <c r="A60" s="107" t="str">
        <f>'Health Regions Population'!Y4</f>
        <v>Region 12</v>
      </c>
      <c r="B60" s="19">
        <f>'Health Region Rates'!N17</f>
        <v>0</v>
      </c>
      <c r="C60" s="458">
        <f>'Health Region Rates'!CW17</f>
        <v>0</v>
      </c>
      <c r="D60" s="94">
        <f>RANK(C60,C$49:C$68)+COUNTIF($C$49:C60,C60)-1</f>
        <v>12</v>
      </c>
      <c r="F60" s="49">
        <v>12</v>
      </c>
      <c r="G60" s="81" t="str">
        <f>INDEX($A$49:$A$68,MATCH(ROWS($C$49:C60),$D$49:$D$68,0))</f>
        <v>Region 12</v>
      </c>
      <c r="H60" s="85"/>
      <c r="I60" s="85"/>
    </row>
    <row r="61" spans="1:9">
      <c r="A61" s="107" t="str">
        <f>'Health Regions Population'!AA4</f>
        <v>Region 13</v>
      </c>
      <c r="B61" s="18">
        <f>'Health Region Rates'!O17</f>
        <v>0</v>
      </c>
      <c r="C61" s="458">
        <f>'Health Region Rates'!CX17</f>
        <v>0</v>
      </c>
      <c r="D61" s="94">
        <f>RANK(C61,C$49:C$68)+COUNTIF($C$49:C61,C61)-1</f>
        <v>13</v>
      </c>
      <c r="F61" s="49">
        <v>13</v>
      </c>
      <c r="G61" s="81" t="str">
        <f>INDEX($A$49:$A$68,MATCH(ROWS($C$49:C61),$D$49:$D$68,0))</f>
        <v>Region 13</v>
      </c>
      <c r="H61" s="85"/>
      <c r="I61" s="85"/>
    </row>
    <row r="62" spans="1:9">
      <c r="A62" s="110" t="str">
        <f>'Health Regions Population'!AC4</f>
        <v>Region 14</v>
      </c>
      <c r="B62" s="459">
        <f>'Health Region Rates'!P17</f>
        <v>0</v>
      </c>
      <c r="C62" s="458">
        <f>'Health Region Rates'!CY17</f>
        <v>0</v>
      </c>
      <c r="D62" s="94">
        <f>RANK(C62,C$49:C$68)+COUNTIF($C$49:C62,C62)-1</f>
        <v>14</v>
      </c>
      <c r="F62" s="49">
        <v>14</v>
      </c>
      <c r="G62" s="81" t="str">
        <f>INDEX($A$49:$A$68,MATCH(ROWS($C$49:C62),$D$49:$D$68,0))</f>
        <v>Region 14</v>
      </c>
      <c r="H62" s="85"/>
      <c r="I62" s="85"/>
    </row>
    <row r="63" spans="1:9">
      <c r="A63" s="110" t="s">
        <v>135</v>
      </c>
      <c r="B63" s="459">
        <f>'Health Region Rates'!Q17</f>
        <v>0</v>
      </c>
      <c r="C63" s="458">
        <f>'Health Region Rates'!CZ17</f>
        <v>0</v>
      </c>
      <c r="D63" s="94">
        <f>RANK(C63,C$49:C$68)+COUNTIF($C$49:C63,C63)-1</f>
        <v>15</v>
      </c>
      <c r="F63" s="49">
        <v>15</v>
      </c>
      <c r="G63" s="81" t="str">
        <f>INDEX($A$49:$A$68,MATCH(ROWS($C$49:C63),$D$49:$D$68,0))</f>
        <v>Region 15</v>
      </c>
      <c r="H63" s="85"/>
      <c r="I63" s="85"/>
    </row>
    <row r="64" spans="1:9">
      <c r="A64" s="110" t="s">
        <v>136</v>
      </c>
      <c r="B64" s="459">
        <f>'Health Region Rates'!R17</f>
        <v>0</v>
      </c>
      <c r="C64" s="458">
        <f>'Health Region Rates'!DA17</f>
        <v>0</v>
      </c>
      <c r="D64" s="94">
        <f>RANK(C64,C$49:C$68)+COUNTIF($C$49:C64,C64)-1</f>
        <v>16</v>
      </c>
      <c r="F64" s="49">
        <v>16</v>
      </c>
      <c r="G64" s="81" t="str">
        <f>INDEX($A$49:$A$68,MATCH(ROWS($C$49:C64),$D$49:$D$68,0))</f>
        <v>Region 16</v>
      </c>
      <c r="H64" s="85"/>
      <c r="I64" s="85"/>
    </row>
    <row r="65" spans="1:9">
      <c r="A65" s="110" t="s">
        <v>137</v>
      </c>
      <c r="B65" s="459">
        <f>'Health Region Rates'!S17</f>
        <v>0</v>
      </c>
      <c r="C65" s="458">
        <f>'Health Region Rates'!DB17</f>
        <v>0</v>
      </c>
      <c r="D65" s="94">
        <f>RANK(C65,C$49:C$68)+COUNTIF($C$49:C65,C65)-1</f>
        <v>17</v>
      </c>
      <c r="F65" s="49">
        <v>17</v>
      </c>
      <c r="G65" s="81" t="str">
        <f>INDEX($A$49:$A$68,MATCH(ROWS($C$49:C65),$D$49:$D$68,0))</f>
        <v>Region 17</v>
      </c>
      <c r="H65" s="85"/>
      <c r="I65" s="85"/>
    </row>
    <row r="66" spans="1:9">
      <c r="A66" s="110" t="s">
        <v>138</v>
      </c>
      <c r="B66" s="459">
        <f>'Health Region Rates'!T17</f>
        <v>0</v>
      </c>
      <c r="C66" s="458">
        <f>'Health Region Rates'!DC17</f>
        <v>0</v>
      </c>
      <c r="D66" s="94">
        <f>RANK(C66,C$49:C$68)+COUNTIF($C$49:C66,C66)-1</f>
        <v>18</v>
      </c>
      <c r="F66" s="49">
        <v>18</v>
      </c>
      <c r="G66" s="81" t="str">
        <f>INDEX($A$49:$A$68,MATCH(ROWS($C$49:C66),$D$49:$D$68,0))</f>
        <v>Region 18</v>
      </c>
      <c r="H66" s="85"/>
      <c r="I66" s="85"/>
    </row>
    <row r="67" spans="1:9">
      <c r="A67" s="110" t="s">
        <v>139</v>
      </c>
      <c r="B67" s="459">
        <f>'Health Region Rates'!U17</f>
        <v>0</v>
      </c>
      <c r="C67" s="458">
        <f>'Health Region Rates'!DD17</f>
        <v>0</v>
      </c>
      <c r="D67" s="94">
        <f>RANK(C67,C$49:C$68)+COUNTIF($C$49:C67,C67)-1</f>
        <v>19</v>
      </c>
      <c r="F67" s="49">
        <v>19</v>
      </c>
      <c r="G67" s="81" t="str">
        <f>INDEX($A$49:$A$68,MATCH(ROWS($C$49:C67),$D$49:$D$68,0))</f>
        <v>Region 19</v>
      </c>
      <c r="H67" s="85"/>
      <c r="I67" s="85"/>
    </row>
    <row r="68" spans="1:9">
      <c r="A68" s="110" t="s">
        <v>140</v>
      </c>
      <c r="B68" s="459">
        <f>'Health Region Rates'!V17</f>
        <v>0</v>
      </c>
      <c r="C68" s="84">
        <f>'Health Region Rates'!DE17</f>
        <v>0</v>
      </c>
      <c r="D68" s="94">
        <f>RANK(C68,C$49:C$68)+COUNTIF($C$49:C68,C68)-1</f>
        <v>20</v>
      </c>
      <c r="F68" s="49">
        <v>20</v>
      </c>
      <c r="G68" s="81" t="str">
        <f>INDEX($A$49:$A$68,MATCH(ROWS($C$49:C68),$D$49:$D$68,0))</f>
        <v>Region 20</v>
      </c>
      <c r="H68" s="85"/>
      <c r="I68" s="85"/>
    </row>
    <row r="71" spans="1:9" ht="25.5">
      <c r="A71" s="118" t="s">
        <v>202</v>
      </c>
      <c r="B71" s="118" t="s">
        <v>206</v>
      </c>
      <c r="C71" s="457" t="s">
        <v>207</v>
      </c>
      <c r="D71" s="119" t="s">
        <v>194</v>
      </c>
      <c r="E71" s="36"/>
      <c r="F71" s="120" t="s">
        <v>195</v>
      </c>
      <c r="G71" s="121" t="s">
        <v>202</v>
      </c>
      <c r="H71" s="118" t="s">
        <v>206</v>
      </c>
      <c r="I71" s="457" t="s">
        <v>207</v>
      </c>
    </row>
    <row r="72" spans="1:9">
      <c r="A72" s="107" t="s">
        <v>121</v>
      </c>
      <c r="B72" s="18">
        <f>'Health Region Rates'!C34</f>
        <v>0</v>
      </c>
      <c r="C72" s="458">
        <f>'Health Region Rates'!CL34</f>
        <v>0</v>
      </c>
      <c r="D72" s="94">
        <f>RANK(C72,C$72:C$91)+COUNTIF($C$72:C72,C72)-1</f>
        <v>1</v>
      </c>
      <c r="F72" s="49">
        <v>1</v>
      </c>
      <c r="G72" s="81" t="str">
        <f>INDEX($A$72:$A$91,MATCH(ROWS($C$72:C72),$D$72:$D$91,0))</f>
        <v>Region 1</v>
      </c>
      <c r="H72" s="85"/>
      <c r="I72" s="85"/>
    </row>
    <row r="73" spans="1:9">
      <c r="A73" s="107" t="s">
        <v>122</v>
      </c>
      <c r="B73" s="18">
        <f>'Health Region Rates'!D34</f>
        <v>0</v>
      </c>
      <c r="C73" s="458">
        <f>'Health Region Rates'!CM34</f>
        <v>0</v>
      </c>
      <c r="D73" s="94">
        <f>RANK(C73,C$72:C$91)+COUNTIF($C$72:C73,C73)-1</f>
        <v>2</v>
      </c>
      <c r="F73" s="49">
        <v>2</v>
      </c>
      <c r="G73" s="81" t="str">
        <f>INDEX($A$72:$A$91,MATCH(ROWS($C$72:C73),$D$72:$D$91,0))</f>
        <v>Region 2</v>
      </c>
      <c r="H73" s="85"/>
      <c r="I73" s="85"/>
    </row>
    <row r="74" spans="1:9">
      <c r="A74" s="107" t="s">
        <v>123</v>
      </c>
      <c r="B74" s="18">
        <f>'Health Region Rates'!E34</f>
        <v>0</v>
      </c>
      <c r="C74" s="458">
        <f>'Health Region Rates'!CN34</f>
        <v>0</v>
      </c>
      <c r="D74" s="94">
        <f>RANK(C74,C$72:C$91)+COUNTIF($C$72:C74,C74)-1</f>
        <v>3</v>
      </c>
      <c r="F74" s="49">
        <v>3</v>
      </c>
      <c r="G74" s="81" t="str">
        <f>INDEX($A$72:$A$91,MATCH(ROWS($C$72:C74),$D$72:$D$91,0))</f>
        <v>Region 3</v>
      </c>
      <c r="H74" s="85"/>
      <c r="I74" s="85"/>
    </row>
    <row r="75" spans="1:9">
      <c r="A75" s="107" t="s">
        <v>124</v>
      </c>
      <c r="B75" s="19">
        <f>'Health Region Rates'!F34</f>
        <v>0</v>
      </c>
      <c r="C75" s="458">
        <f>'Health Region Rates'!CO34</f>
        <v>0</v>
      </c>
      <c r="D75" s="94">
        <f>RANK(C75,C$72:C$91)+COUNTIF($C$72:C75,C75)-1</f>
        <v>4</v>
      </c>
      <c r="F75" s="49">
        <v>4</v>
      </c>
      <c r="G75" s="81" t="str">
        <f>INDEX($A$72:$A$91,MATCH(ROWS($C$72:C75),$D$72:$D$91,0))</f>
        <v>Region 4</v>
      </c>
      <c r="H75" s="85"/>
      <c r="I75" s="85"/>
    </row>
    <row r="76" spans="1:9">
      <c r="A76" s="107" t="s">
        <v>125</v>
      </c>
      <c r="B76" s="18">
        <f>'Health Region Rates'!G34</f>
        <v>0</v>
      </c>
      <c r="C76" s="458">
        <f>'Health Region Rates'!CP34</f>
        <v>0</v>
      </c>
      <c r="D76" s="94">
        <f>RANK(C76,C$72:C$91)+COUNTIF($C$72:C76,C76)-1</f>
        <v>5</v>
      </c>
      <c r="F76" s="49">
        <v>5</v>
      </c>
      <c r="G76" s="81" t="str">
        <f>INDEX($A$72:$A$91,MATCH(ROWS($C$72:C76),$D$72:$D$91,0))</f>
        <v>Region 5</v>
      </c>
      <c r="H76" s="85"/>
      <c r="I76" s="85"/>
    </row>
    <row r="77" spans="1:9">
      <c r="A77" s="107" t="s">
        <v>126</v>
      </c>
      <c r="B77" s="19">
        <f>'Health Region Rates'!H34</f>
        <v>0</v>
      </c>
      <c r="C77" s="458">
        <f>'Health Region Rates'!CQ34</f>
        <v>0</v>
      </c>
      <c r="D77" s="94">
        <f>RANK(C77,C$72:C$91)+COUNTIF($C$72:C77,C77)-1</f>
        <v>6</v>
      </c>
      <c r="F77" s="49">
        <v>6</v>
      </c>
      <c r="G77" s="81" t="str">
        <f>INDEX($A$72:$A$91,MATCH(ROWS($C$72:C77),$D$72:$D$91,0))</f>
        <v>Region 6</v>
      </c>
      <c r="H77" s="85"/>
      <c r="I77" s="85"/>
    </row>
    <row r="78" spans="1:9">
      <c r="A78" s="107" t="s">
        <v>127</v>
      </c>
      <c r="B78" s="18">
        <f>'Health Region Rates'!I34</f>
        <v>0</v>
      </c>
      <c r="C78" s="458">
        <f>'Health Region Rates'!CR34</f>
        <v>0</v>
      </c>
      <c r="D78" s="94">
        <f>RANK(C78,C$72:C$91)+COUNTIF($C$72:C78,C78)-1</f>
        <v>7</v>
      </c>
      <c r="F78" s="49">
        <v>7</v>
      </c>
      <c r="G78" s="81" t="str">
        <f>INDEX($A$72:$A$91,MATCH(ROWS($C$72:C78),$D$72:$D$91,0))</f>
        <v>Region 7</v>
      </c>
      <c r="H78" s="85"/>
      <c r="I78" s="85"/>
    </row>
    <row r="79" spans="1:9">
      <c r="A79" s="107" t="s">
        <v>128</v>
      </c>
      <c r="B79" s="19">
        <f>'Health Region Rates'!J34</f>
        <v>0</v>
      </c>
      <c r="C79" s="458">
        <f>'Health Region Rates'!CS34</f>
        <v>0</v>
      </c>
      <c r="D79" s="94">
        <f>RANK(C79,C$72:C$91)+COUNTIF($C$72:C79,C79)-1</f>
        <v>8</v>
      </c>
      <c r="F79" s="49">
        <v>8</v>
      </c>
      <c r="G79" s="81" t="str">
        <f>INDEX($A$72:$A$91,MATCH(ROWS($C$72:C79),$D$72:$D$91,0))</f>
        <v>Region 8</v>
      </c>
      <c r="H79" s="85"/>
      <c r="I79" s="85"/>
    </row>
    <row r="80" spans="1:9">
      <c r="A80" s="107" t="s">
        <v>129</v>
      </c>
      <c r="B80" s="18">
        <f>'Health Region Rates'!K34</f>
        <v>0</v>
      </c>
      <c r="C80" s="458">
        <f>'Health Region Rates'!CT34</f>
        <v>0</v>
      </c>
      <c r="D80" s="94">
        <f>RANK(C80,C$72:C$91)+COUNTIF($C$72:C80,C80)-1</f>
        <v>9</v>
      </c>
      <c r="F80" s="49">
        <v>9</v>
      </c>
      <c r="G80" s="81" t="str">
        <f>INDEX($A$72:$A$91,MATCH(ROWS($C$72:C80),$D$72:$D$91,0))</f>
        <v>Region 9</v>
      </c>
      <c r="H80" s="85"/>
      <c r="I80" s="85"/>
    </row>
    <row r="81" spans="1:9">
      <c r="A81" s="107" t="s">
        <v>130</v>
      </c>
      <c r="B81" s="19">
        <f>'Health Region Rates'!L34</f>
        <v>0</v>
      </c>
      <c r="C81" s="458">
        <f>'Health Region Rates'!CU34</f>
        <v>0</v>
      </c>
      <c r="D81" s="94">
        <f>RANK(C81,C$72:C$91)+COUNTIF($C$72:C81,C81)-1</f>
        <v>10</v>
      </c>
      <c r="F81" s="49">
        <v>10</v>
      </c>
      <c r="G81" s="81" t="str">
        <f>INDEX($A$72:$A$91,MATCH(ROWS($C$72:C81),$D$72:$D$91,0))</f>
        <v>Region 10</v>
      </c>
      <c r="H81" s="85"/>
      <c r="I81" s="85"/>
    </row>
    <row r="82" spans="1:9">
      <c r="A82" s="107" t="s">
        <v>131</v>
      </c>
      <c r="B82" s="18">
        <f>'Health Region Rates'!M34</f>
        <v>0</v>
      </c>
      <c r="C82" s="458">
        <f>'Health Region Rates'!CV34</f>
        <v>0</v>
      </c>
      <c r="D82" s="94">
        <f>RANK(C82,C$72:C$91)+COUNTIF($C$72:C82,C82)-1</f>
        <v>11</v>
      </c>
      <c r="F82" s="49">
        <v>11</v>
      </c>
      <c r="G82" s="81" t="str">
        <f>INDEX($A$72:$A$91,MATCH(ROWS($C$72:C82),$D$72:$D$91,0))</f>
        <v>Region 11</v>
      </c>
      <c r="H82" s="85"/>
      <c r="I82" s="85"/>
    </row>
    <row r="83" spans="1:9">
      <c r="A83" s="107" t="s">
        <v>132</v>
      </c>
      <c r="B83" s="19">
        <f>'Health Region Rates'!N34</f>
        <v>0</v>
      </c>
      <c r="C83" s="458">
        <f>'Health Region Rates'!CW34</f>
        <v>0</v>
      </c>
      <c r="D83" s="94">
        <f>RANK(C83,C$72:C$91)+COUNTIF($C$72:C83,C83)-1</f>
        <v>12</v>
      </c>
      <c r="F83" s="49">
        <v>12</v>
      </c>
      <c r="G83" s="81" t="str">
        <f>INDEX($A$72:$A$91,MATCH(ROWS($C$72:C83),$D$72:$D$91,0))</f>
        <v>Region 12</v>
      </c>
      <c r="H83" s="85"/>
      <c r="I83" s="85"/>
    </row>
    <row r="84" spans="1:9">
      <c r="A84" s="107" t="s">
        <v>133</v>
      </c>
      <c r="B84" s="18">
        <f>'Health Region Rates'!O34</f>
        <v>0</v>
      </c>
      <c r="C84" s="458">
        <f>'Health Region Rates'!CX34</f>
        <v>0</v>
      </c>
      <c r="D84" s="94">
        <f>RANK(C84,C$72:C$91)+COUNTIF($C$72:C84,C84)-1</f>
        <v>13</v>
      </c>
      <c r="F84" s="49">
        <v>13</v>
      </c>
      <c r="G84" s="81" t="str">
        <f>INDEX($A$72:$A$91,MATCH(ROWS($C$72:C84),$D$72:$D$91,0))</f>
        <v>Region 13</v>
      </c>
      <c r="H84" s="85"/>
      <c r="I84" s="85"/>
    </row>
    <row r="85" spans="1:9">
      <c r="A85" s="110" t="s">
        <v>134</v>
      </c>
      <c r="B85" s="459">
        <f>'Health Region Rates'!P34</f>
        <v>0</v>
      </c>
      <c r="C85" s="458">
        <f>'Health Region Rates'!CY34</f>
        <v>0</v>
      </c>
      <c r="D85" s="94">
        <f>RANK(C85,C$72:C$91)+COUNTIF($C$72:C85,C85)-1</f>
        <v>14</v>
      </c>
      <c r="F85" s="49">
        <v>14</v>
      </c>
      <c r="G85" s="81" t="str">
        <f>INDEX($A$72:$A$91,MATCH(ROWS($C$72:C85),$D$72:$D$91,0))</f>
        <v>Region 14</v>
      </c>
      <c r="H85" s="85"/>
      <c r="I85" s="85"/>
    </row>
    <row r="86" spans="1:9">
      <c r="A86" s="110" t="s">
        <v>135</v>
      </c>
      <c r="B86" s="459">
        <f>'Health Region Rates'!Q34</f>
        <v>0</v>
      </c>
      <c r="C86" s="458">
        <f>'Health Region Rates'!CZ34</f>
        <v>0</v>
      </c>
      <c r="D86" s="94">
        <f>RANK(C86,C$72:C$91)+COUNTIF($C$72:C86,C86)-1</f>
        <v>15</v>
      </c>
      <c r="F86" s="49">
        <v>15</v>
      </c>
      <c r="G86" s="81" t="str">
        <f>INDEX($A$72:$A$91,MATCH(ROWS($C$72:C86),$D$72:$D$91,0))</f>
        <v>Region 15</v>
      </c>
      <c r="H86" s="85"/>
      <c r="I86" s="85"/>
    </row>
    <row r="87" spans="1:9">
      <c r="A87" s="110" t="s">
        <v>136</v>
      </c>
      <c r="B87" s="459">
        <f>'Health Region Rates'!R34</f>
        <v>0</v>
      </c>
      <c r="C87" s="458">
        <f>'Health Region Rates'!DA34</f>
        <v>0</v>
      </c>
      <c r="D87" s="94">
        <f>RANK(C87,C$72:C$91)+COUNTIF($C$72:C87,C87)-1</f>
        <v>16</v>
      </c>
      <c r="F87" s="49">
        <v>16</v>
      </c>
      <c r="G87" s="81" t="str">
        <f>INDEX($A$72:$A$91,MATCH(ROWS($C$72:C87),$D$72:$D$91,0))</f>
        <v>Region 16</v>
      </c>
      <c r="H87" s="85"/>
      <c r="I87" s="85"/>
    </row>
    <row r="88" spans="1:9">
      <c r="A88" s="110" t="s">
        <v>137</v>
      </c>
      <c r="B88" s="459">
        <f>'Health Region Rates'!S34</f>
        <v>0</v>
      </c>
      <c r="C88" s="458">
        <f>'Health Region Rates'!DB34</f>
        <v>0</v>
      </c>
      <c r="D88" s="94">
        <f>RANK(C88,C$72:C$91)+COUNTIF($C$72:C88,C88)-1</f>
        <v>17</v>
      </c>
      <c r="F88" s="49">
        <v>17</v>
      </c>
      <c r="G88" s="81" t="str">
        <f>INDEX($A$72:$A$91,MATCH(ROWS($C$72:C88),$D$72:$D$91,0))</f>
        <v>Region 17</v>
      </c>
      <c r="H88" s="85"/>
      <c r="I88" s="85"/>
    </row>
    <row r="89" spans="1:9">
      <c r="A89" s="110" t="s">
        <v>138</v>
      </c>
      <c r="B89" s="459">
        <f>'Health Region Rates'!T34</f>
        <v>0</v>
      </c>
      <c r="C89" s="458">
        <f>'Health Region Rates'!DC34</f>
        <v>0</v>
      </c>
      <c r="D89" s="94">
        <f>RANK(C89,C$72:C$91)+COUNTIF($C$72:C89,C89)-1</f>
        <v>18</v>
      </c>
      <c r="F89" s="49">
        <v>18</v>
      </c>
      <c r="G89" s="81" t="str">
        <f>INDEX($A$72:$A$91,MATCH(ROWS($C$72:C89),$D$72:$D$91,0))</f>
        <v>Region 18</v>
      </c>
      <c r="H89" s="85"/>
      <c r="I89" s="85"/>
    </row>
    <row r="90" spans="1:9">
      <c r="A90" s="110" t="s">
        <v>139</v>
      </c>
      <c r="B90" s="459">
        <f>'Health Region Rates'!U34</f>
        <v>0</v>
      </c>
      <c r="C90" s="458">
        <f>'Health Region Rates'!DD34</f>
        <v>0</v>
      </c>
      <c r="D90" s="94">
        <f>RANK(C90,C$72:C$91)+COUNTIF($C$72:C90,C90)-1</f>
        <v>19</v>
      </c>
      <c r="F90" s="49">
        <v>19</v>
      </c>
      <c r="G90" s="81" t="str">
        <f>INDEX($A$72:$A$91,MATCH(ROWS($C$72:C90),$D$72:$D$91,0))</f>
        <v>Region 19</v>
      </c>
      <c r="H90" s="85"/>
      <c r="I90" s="85"/>
    </row>
    <row r="91" spans="1:9">
      <c r="A91" s="110" t="s">
        <v>140</v>
      </c>
      <c r="B91" s="459">
        <f>'Health Region Rates'!V34</f>
        <v>0</v>
      </c>
      <c r="C91" s="84">
        <f>'Health Region Rates'!DE34</f>
        <v>0</v>
      </c>
      <c r="D91" s="94">
        <f>RANK(C91,C$72:C$91)+COUNTIF($C$72:C91,C91)-1</f>
        <v>20</v>
      </c>
      <c r="F91" s="49">
        <v>20</v>
      </c>
      <c r="G91" s="81" t="str">
        <f>INDEX($A$72:$A$91,MATCH(ROWS($C$72:C91),$D$72:$D$91,0))</f>
        <v>Region 20</v>
      </c>
      <c r="H91" s="85"/>
      <c r="I91" s="85"/>
    </row>
    <row r="93" spans="1:9" hidden="1">
      <c r="A93" s="49" t="s">
        <v>197</v>
      </c>
    </row>
    <row r="94" spans="1:9" ht="25.5" hidden="1">
      <c r="A94" s="104" t="s">
        <v>86</v>
      </c>
      <c r="B94" s="86" t="s">
        <v>87</v>
      </c>
      <c r="D94" t="s">
        <v>208</v>
      </c>
      <c r="F94" s="49" t="s">
        <v>195</v>
      </c>
      <c r="G94" s="86" t="s">
        <v>86</v>
      </c>
      <c r="H94" s="86" t="s">
        <v>87</v>
      </c>
    </row>
    <row r="95" spans="1:9" hidden="1">
      <c r="A95" s="111" t="s">
        <v>97</v>
      </c>
      <c r="B95" s="68" t="e">
        <f>SUM(#REF!+#REF!+#REF!+#REF!+#REF!+#REF!)</f>
        <v>#REF!</v>
      </c>
      <c r="D95" t="e">
        <f>RANK(B95,B$95:B$107)</f>
        <v>#REF!</v>
      </c>
      <c r="F95" s="49">
        <v>1</v>
      </c>
      <c r="G95" s="87" t="e">
        <f>INDEX($A$95:$A$107,MATCH(ROWS($B$95:B95),$D$95:$D$107,0))</f>
        <v>#N/A</v>
      </c>
      <c r="H95" s="87" t="e">
        <f>INDEX($B$95:$B$107,MATCH(ROWS($D$95:D95),$D$95:$D$107,0))</f>
        <v>#N/A</v>
      </c>
    </row>
    <row r="96" spans="1:9" hidden="1">
      <c r="A96" s="112" t="s">
        <v>99</v>
      </c>
      <c r="B96" s="68" t="e">
        <f>SUM(#REF!+#REF!+#REF!+#REF!+#REF!+#REF!)</f>
        <v>#REF!</v>
      </c>
      <c r="D96" t="e">
        <f t="shared" ref="D96:D107" si="5">RANK(B96,B$95:B$107)</f>
        <v>#REF!</v>
      </c>
      <c r="F96" s="49">
        <v>2</v>
      </c>
      <c r="G96" s="87" t="e">
        <f>INDEX($A$95:$A$107,MATCH(ROWS($B$95:B96),$D$95:$D$107,0))</f>
        <v>#N/A</v>
      </c>
      <c r="H96" s="87" t="e">
        <f>INDEX($B$95:$B$107,MATCH(ROWS($D$95:D96),$D$95:$D$107,0))</f>
        <v>#N/A</v>
      </c>
    </row>
    <row r="97" spans="1:8" hidden="1">
      <c r="A97" s="112" t="s">
        <v>100</v>
      </c>
      <c r="B97" s="68" t="e">
        <f>SUM(#REF!+#REF!+#REF!+#REF!+#REF!+#REF!)</f>
        <v>#REF!</v>
      </c>
      <c r="D97" t="e">
        <f t="shared" si="5"/>
        <v>#REF!</v>
      </c>
      <c r="F97" s="49">
        <v>3</v>
      </c>
      <c r="G97" s="87" t="e">
        <f>INDEX($A$95:$A$107,MATCH(ROWS($B$95:B97),$D$95:$D$107,0))</f>
        <v>#N/A</v>
      </c>
      <c r="H97" s="87" t="e">
        <f>INDEX($B$95:$B$107,MATCH(ROWS($D$95:D97),$D$95:$D$107,0))</f>
        <v>#N/A</v>
      </c>
    </row>
    <row r="98" spans="1:8" hidden="1">
      <c r="A98" s="112" t="s">
        <v>101</v>
      </c>
      <c r="B98" s="68" t="e">
        <f>SUM(#REF!+#REF!+#REF!+#REF!+#REF!+#REF!)</f>
        <v>#REF!</v>
      </c>
      <c r="D98" t="e">
        <f t="shared" si="5"/>
        <v>#REF!</v>
      </c>
      <c r="F98" s="49">
        <v>4</v>
      </c>
      <c r="G98" s="87" t="e">
        <f>INDEX($A$95:$A$107,MATCH(ROWS($B$95:B98),$D$95:$D$107,0))</f>
        <v>#N/A</v>
      </c>
      <c r="H98" s="87" t="e">
        <f>INDEX($B$95:$B$107,MATCH(ROWS($D$95:D98),$D$95:$D$107,0))</f>
        <v>#N/A</v>
      </c>
    </row>
    <row r="99" spans="1:8" hidden="1">
      <c r="A99" s="112" t="s">
        <v>102</v>
      </c>
      <c r="B99" s="68" t="e">
        <f>SUM(#REF!+#REF!+#REF!+#REF!+#REF!+#REF!)</f>
        <v>#REF!</v>
      </c>
      <c r="D99" t="e">
        <f t="shared" si="5"/>
        <v>#REF!</v>
      </c>
      <c r="F99" s="49">
        <v>5</v>
      </c>
      <c r="G99" s="87" t="e">
        <f>INDEX($A$95:$A$107,MATCH(ROWS($B$95:B99),$D$95:$D$107,0))</f>
        <v>#N/A</v>
      </c>
      <c r="H99" s="87" t="e">
        <f>INDEX($B$95:$B$107,MATCH(ROWS($D$95:D99),$D$95:$D$107,0))</f>
        <v>#N/A</v>
      </c>
    </row>
    <row r="100" spans="1:8" hidden="1">
      <c r="A100" s="112" t="s">
        <v>103</v>
      </c>
      <c r="B100" s="68" t="e">
        <f>SUM(#REF!+#REF!+#REF!+#REF!+#REF!+#REF!)</f>
        <v>#REF!</v>
      </c>
      <c r="D100" t="e">
        <f t="shared" si="5"/>
        <v>#REF!</v>
      </c>
      <c r="F100" s="49">
        <v>6</v>
      </c>
      <c r="G100" s="87" t="e">
        <f>INDEX($A$95:$A$107,MATCH(ROWS($B$95:B100),$D$95:$D$107,0))</f>
        <v>#N/A</v>
      </c>
      <c r="H100" s="87" t="e">
        <f>INDEX($B$95:$B$107,MATCH(ROWS($D$95:D100),$D$95:$D$107,0))</f>
        <v>#N/A</v>
      </c>
    </row>
    <row r="101" spans="1:8" hidden="1">
      <c r="A101" s="112" t="s">
        <v>104</v>
      </c>
      <c r="B101" s="68" t="e">
        <f>SUM(#REF!+#REF!+#REF!+#REF!+#REF!+#REF!)</f>
        <v>#REF!</v>
      </c>
      <c r="D101" t="e">
        <f t="shared" si="5"/>
        <v>#REF!</v>
      </c>
      <c r="F101" s="49">
        <v>7</v>
      </c>
      <c r="G101" s="87" t="e">
        <f>INDEX($A$95:$A$107,MATCH(ROWS($B$95:B101),$D$95:$D$107,0))</f>
        <v>#N/A</v>
      </c>
      <c r="H101" s="87" t="e">
        <f>INDEX($B$95:$B$107,MATCH(ROWS($D$95:D101),$D$95:$D$107,0))</f>
        <v>#N/A</v>
      </c>
    </row>
    <row r="102" spans="1:8" hidden="1">
      <c r="A102" s="112" t="s">
        <v>105</v>
      </c>
      <c r="B102" s="68" t="e">
        <f>SUM(#REF!+#REF!+#REF!+#REF!+#REF!+#REF!)</f>
        <v>#REF!</v>
      </c>
      <c r="D102" t="e">
        <f t="shared" si="5"/>
        <v>#REF!</v>
      </c>
      <c r="F102" s="49">
        <v>8</v>
      </c>
      <c r="G102" s="87" t="e">
        <f>INDEX($A$95:$A$107,MATCH(ROWS($B$95:B102),$D$95:$D$107,0))</f>
        <v>#N/A</v>
      </c>
      <c r="H102" s="87" t="e">
        <f>INDEX($B$95:$B$107,MATCH(ROWS($D$95:D102),$D$95:$D$107,0))</f>
        <v>#N/A</v>
      </c>
    </row>
    <row r="103" spans="1:8" hidden="1">
      <c r="A103" s="112" t="s">
        <v>106</v>
      </c>
      <c r="B103" s="68" t="e">
        <f>SUM(#REF!+#REF!+#REF!+#REF!+#REF!+#REF!)</f>
        <v>#REF!</v>
      </c>
      <c r="D103" t="e">
        <f t="shared" si="5"/>
        <v>#REF!</v>
      </c>
      <c r="F103" s="49">
        <v>9</v>
      </c>
      <c r="G103" s="87" t="e">
        <f>INDEX($A$95:$A$107,MATCH(ROWS($B$95:B103),$D$95:$D$107,0))</f>
        <v>#N/A</v>
      </c>
      <c r="H103" s="87" t="e">
        <f>INDEX($B$95:$B$107,MATCH(ROWS($D$95:D103),$D$95:$D$107,0))</f>
        <v>#N/A</v>
      </c>
    </row>
    <row r="104" spans="1:8" hidden="1">
      <c r="A104" s="112" t="s">
        <v>107</v>
      </c>
      <c r="B104" s="68" t="e">
        <f>SUM(#REF!+#REF!+#REF!+#REF!+#REF!+#REF!)</f>
        <v>#REF!</v>
      </c>
      <c r="D104" t="e">
        <f t="shared" si="5"/>
        <v>#REF!</v>
      </c>
      <c r="F104" s="49">
        <v>10</v>
      </c>
      <c r="G104" s="87" t="e">
        <f>INDEX($A$95:$A$107,MATCH(ROWS($B$95:B104),$D$95:$D$107,0))</f>
        <v>#N/A</v>
      </c>
      <c r="H104" s="87" t="e">
        <f>INDEX($B$95:$B$107,MATCH(ROWS($D$95:D104),$D$95:$D$107,0))</f>
        <v>#N/A</v>
      </c>
    </row>
    <row r="105" spans="1:8" hidden="1">
      <c r="A105" s="112" t="s">
        <v>108</v>
      </c>
      <c r="B105" s="68" t="e">
        <f>SUM(#REF!+#REF!+#REF!+#REF!+#REF!+#REF!)</f>
        <v>#REF!</v>
      </c>
      <c r="D105" t="e">
        <f t="shared" si="5"/>
        <v>#REF!</v>
      </c>
      <c r="F105" s="49">
        <v>11</v>
      </c>
      <c r="G105" s="87" t="e">
        <f>INDEX($A$95:$A$107,MATCH(ROWS($B$95:B105),$D$95:$D$107,0))</f>
        <v>#N/A</v>
      </c>
      <c r="H105" s="87" t="e">
        <f>INDEX($B$95:$B$107,MATCH(ROWS($D$95:D105),$D$95:$D$107,0))</f>
        <v>#N/A</v>
      </c>
    </row>
    <row r="106" spans="1:8" hidden="1">
      <c r="A106" s="112" t="s">
        <v>109</v>
      </c>
      <c r="B106" s="68" t="e">
        <f>SUM(#REF!+#REF!+#REF!+#REF!+#REF!+#REF!)</f>
        <v>#REF!</v>
      </c>
      <c r="D106" t="e">
        <f t="shared" si="5"/>
        <v>#REF!</v>
      </c>
      <c r="F106" s="49">
        <v>12</v>
      </c>
      <c r="G106" s="87" t="e">
        <f>INDEX($A$95:$A$107,MATCH(ROWS($B$95:B106),$D$95:$D$107,0))</f>
        <v>#N/A</v>
      </c>
      <c r="H106" s="87" t="e">
        <f>INDEX($B$95:$B$107,MATCH(ROWS($D$95:D106),$D$95:$D$107,0))</f>
        <v>#N/A</v>
      </c>
    </row>
    <row r="107" spans="1:8" hidden="1">
      <c r="A107" s="111" t="s">
        <v>110</v>
      </c>
      <c r="B107" s="68" t="e">
        <f>SUM(#REF!+#REF!+#REF!+#REF!+#REF!+#REF!)</f>
        <v>#REF!</v>
      </c>
      <c r="D107" t="e">
        <f t="shared" si="5"/>
        <v>#REF!</v>
      </c>
      <c r="F107" s="49">
        <v>13</v>
      </c>
      <c r="G107" s="87" t="e">
        <f>INDEX($A$95:$A$107,MATCH(ROWS($B$95:B107),$D$95:$D$107,0))</f>
        <v>#N/A</v>
      </c>
      <c r="H107" s="87" t="e">
        <f>INDEX($B$95:$B$107,MATCH(ROWS($D$95:D107),$D$95:$D$107,0))</f>
        <v>#N/A</v>
      </c>
    </row>
    <row r="108" spans="1:8" hidden="1"/>
    <row r="109" spans="1:8" hidden="1"/>
    <row r="110" spans="1:8" hidden="1"/>
    <row r="111" spans="1:8" hidden="1">
      <c r="A111" s="49" t="s">
        <v>198</v>
      </c>
    </row>
    <row r="112" spans="1:8" ht="25.5" hidden="1">
      <c r="A112" s="104" t="s">
        <v>86</v>
      </c>
      <c r="B112" s="86" t="s">
        <v>87</v>
      </c>
      <c r="D112" t="s">
        <v>208</v>
      </c>
      <c r="F112" s="49" t="s">
        <v>195</v>
      </c>
      <c r="G112" s="86" t="s">
        <v>86</v>
      </c>
      <c r="H112" s="86" t="s">
        <v>87</v>
      </c>
    </row>
    <row r="113" spans="1:8" hidden="1">
      <c r="A113" s="111" t="s">
        <v>97</v>
      </c>
      <c r="B113" s="68" t="e">
        <f>SUM(#REF!+#REF!+#REF!+#REF!+#REF!+#REF!)</f>
        <v>#REF!</v>
      </c>
      <c r="D113" t="e">
        <f>RANK(B113,B$113:B$125)</f>
        <v>#REF!</v>
      </c>
      <c r="F113" s="49">
        <v>1</v>
      </c>
      <c r="G113" s="87" t="e">
        <f>INDEX($A$113:$A$125,MATCH(ROWS($B$113:B113),$D$113:$D$125,0))</f>
        <v>#N/A</v>
      </c>
      <c r="H113" s="87" t="e">
        <f>INDEX($B$113:$B$125,MATCH(ROWS($D$113:D113),$D$113:$D$125,0))</f>
        <v>#N/A</v>
      </c>
    </row>
    <row r="114" spans="1:8" hidden="1">
      <c r="A114" s="112" t="s">
        <v>99</v>
      </c>
      <c r="B114" s="68" t="e">
        <f>SUM(#REF!+#REF!+#REF!+#REF!+#REF!+#REF!)</f>
        <v>#REF!</v>
      </c>
      <c r="D114" t="e">
        <f t="shared" ref="D114:D125" si="6">RANK(B114,B$113:B$125)</f>
        <v>#REF!</v>
      </c>
      <c r="F114" s="49">
        <v>2</v>
      </c>
      <c r="G114" s="87" t="e">
        <f>INDEX($A$113:$A$125,MATCH(ROWS($B$113:B114),$D$113:$D$125,0))</f>
        <v>#N/A</v>
      </c>
      <c r="H114" s="87" t="e">
        <f>INDEX($B$113:$B$125,MATCH(ROWS($D$113:D114),$D$113:$D$125,0))</f>
        <v>#N/A</v>
      </c>
    </row>
    <row r="115" spans="1:8" hidden="1">
      <c r="A115" s="112" t="s">
        <v>100</v>
      </c>
      <c r="B115" s="68" t="e">
        <f>SUM(#REF!+#REF!+#REF!+#REF!+#REF!+#REF!)</f>
        <v>#REF!</v>
      </c>
      <c r="D115" t="e">
        <f t="shared" si="6"/>
        <v>#REF!</v>
      </c>
      <c r="F115" s="49">
        <v>3</v>
      </c>
      <c r="G115" s="87" t="e">
        <f>INDEX($A$113:$A$125,MATCH(ROWS($B$113:B115),$D$113:$D$125,0))</f>
        <v>#N/A</v>
      </c>
      <c r="H115" s="87" t="e">
        <f>INDEX($B$113:$B$125,MATCH(ROWS($D$113:D115),$D$113:$D$125,0))</f>
        <v>#N/A</v>
      </c>
    </row>
    <row r="116" spans="1:8" hidden="1">
      <c r="A116" s="112" t="s">
        <v>101</v>
      </c>
      <c r="B116" s="68" t="e">
        <f>SUM(#REF!+#REF!+#REF!+#REF!+#REF!+#REF!)</f>
        <v>#REF!</v>
      </c>
      <c r="D116" t="e">
        <f t="shared" si="6"/>
        <v>#REF!</v>
      </c>
      <c r="F116" s="49">
        <v>4</v>
      </c>
      <c r="G116" s="87" t="e">
        <f>INDEX($A$113:$A$125,MATCH(ROWS($B$113:B116),$D$113:$D$125,0))</f>
        <v>#N/A</v>
      </c>
      <c r="H116" s="87" t="e">
        <f>INDEX($B$113:$B$125,MATCH(ROWS($D$113:D116),$D$113:$D$125,0))</f>
        <v>#N/A</v>
      </c>
    </row>
    <row r="117" spans="1:8" hidden="1">
      <c r="A117" s="112" t="s">
        <v>102</v>
      </c>
      <c r="B117" s="68" t="e">
        <f>SUM(#REF!+#REF!+#REF!+#REF!+#REF!+#REF!)</f>
        <v>#REF!</v>
      </c>
      <c r="D117" t="e">
        <f t="shared" si="6"/>
        <v>#REF!</v>
      </c>
      <c r="F117" s="49">
        <v>5</v>
      </c>
      <c r="G117" s="87" t="e">
        <f>INDEX($A$113:$A$125,MATCH(ROWS($B$113:B117),$D$113:$D$125,0))</f>
        <v>#N/A</v>
      </c>
      <c r="H117" s="87" t="e">
        <f>INDEX($B$113:$B$125,MATCH(ROWS($D$113:D117),$D$113:$D$125,0))</f>
        <v>#N/A</v>
      </c>
    </row>
    <row r="118" spans="1:8" hidden="1">
      <c r="A118" s="112" t="s">
        <v>103</v>
      </c>
      <c r="B118" s="68" t="e">
        <f>SUM(#REF!+#REF!+#REF!+#REF!+#REF!+#REF!)</f>
        <v>#REF!</v>
      </c>
      <c r="D118" t="e">
        <f t="shared" si="6"/>
        <v>#REF!</v>
      </c>
      <c r="F118" s="49">
        <v>6</v>
      </c>
      <c r="G118" s="87" t="e">
        <f>INDEX($A$113:$A$125,MATCH(ROWS($B$113:B118),$D$113:$D$125,0))</f>
        <v>#N/A</v>
      </c>
      <c r="H118" s="87" t="e">
        <f>INDEX($B$113:$B$125,MATCH(ROWS($D$113:D118),$D$113:$D$125,0))</f>
        <v>#N/A</v>
      </c>
    </row>
    <row r="119" spans="1:8" hidden="1">
      <c r="A119" s="112" t="s">
        <v>104</v>
      </c>
      <c r="B119" s="68" t="e">
        <f>SUM(#REF!+#REF!+#REF!+#REF!+#REF!+#REF!)</f>
        <v>#REF!</v>
      </c>
      <c r="D119" t="e">
        <f t="shared" si="6"/>
        <v>#REF!</v>
      </c>
      <c r="F119" s="49">
        <v>7</v>
      </c>
      <c r="G119" s="87" t="e">
        <f>INDEX($A$113:$A$125,MATCH(ROWS($B$113:B119),$D$113:$D$125,0))</f>
        <v>#N/A</v>
      </c>
      <c r="H119" s="87" t="e">
        <f>INDEX($B$113:$B$125,MATCH(ROWS($D$113:D119),$D$113:$D$125,0))</f>
        <v>#N/A</v>
      </c>
    </row>
    <row r="120" spans="1:8" hidden="1">
      <c r="A120" s="112" t="s">
        <v>105</v>
      </c>
      <c r="B120" s="68" t="e">
        <f>SUM(#REF!+#REF!+#REF!+#REF!+#REF!+#REF!)</f>
        <v>#REF!</v>
      </c>
      <c r="D120" t="e">
        <f t="shared" si="6"/>
        <v>#REF!</v>
      </c>
      <c r="F120" s="49">
        <v>8</v>
      </c>
      <c r="G120" s="87" t="e">
        <f>INDEX($A$113:$A$125,MATCH(ROWS($B$113:B120),$D$113:$D$125,0))</f>
        <v>#N/A</v>
      </c>
      <c r="H120" s="87" t="e">
        <f>INDEX($B$113:$B$125,MATCH(ROWS($D$113:D120),$D$113:$D$125,0))</f>
        <v>#N/A</v>
      </c>
    </row>
    <row r="121" spans="1:8" hidden="1">
      <c r="A121" s="112" t="s">
        <v>106</v>
      </c>
      <c r="B121" s="68" t="e">
        <f>SUM(#REF!+#REF!+#REF!+#REF!+#REF!+#REF!)</f>
        <v>#REF!</v>
      </c>
      <c r="D121" t="e">
        <f t="shared" si="6"/>
        <v>#REF!</v>
      </c>
      <c r="F121" s="49">
        <v>9</v>
      </c>
      <c r="G121" s="87" t="e">
        <f>INDEX($A$113:$A$125,MATCH(ROWS($B$113:B121),$D$113:$D$125,0))</f>
        <v>#N/A</v>
      </c>
      <c r="H121" s="87" t="e">
        <f>INDEX($B$113:$B$125,MATCH(ROWS($D$113:D121),$D$113:$D$125,0))</f>
        <v>#N/A</v>
      </c>
    </row>
    <row r="122" spans="1:8" hidden="1">
      <c r="A122" s="112" t="s">
        <v>107</v>
      </c>
      <c r="B122" s="68" t="e">
        <f>SUM(#REF!+#REF!+#REF!+#REF!+#REF!+#REF!)</f>
        <v>#REF!</v>
      </c>
      <c r="D122" t="e">
        <f t="shared" si="6"/>
        <v>#REF!</v>
      </c>
      <c r="F122" s="49">
        <v>10</v>
      </c>
      <c r="G122" s="87" t="e">
        <f>INDEX($A$113:$A$125,MATCH(ROWS($B$113:B122),$D$113:$D$125,0))</f>
        <v>#N/A</v>
      </c>
      <c r="H122" s="87" t="e">
        <f>INDEX($B$113:$B$125,MATCH(ROWS($D$113:D122),$D$113:$D$125,0))</f>
        <v>#N/A</v>
      </c>
    </row>
    <row r="123" spans="1:8" hidden="1">
      <c r="A123" s="112" t="s">
        <v>108</v>
      </c>
      <c r="B123" s="68" t="e">
        <f>SUM(#REF!+#REF!+#REF!+#REF!+#REF!+#REF!)</f>
        <v>#REF!</v>
      </c>
      <c r="D123" t="e">
        <f t="shared" si="6"/>
        <v>#REF!</v>
      </c>
      <c r="F123" s="49">
        <v>11</v>
      </c>
      <c r="G123" s="87" t="e">
        <f>INDEX($A$113:$A$125,MATCH(ROWS($B$113:B123),$D$113:$D$125,0))</f>
        <v>#N/A</v>
      </c>
      <c r="H123" s="87" t="e">
        <f>INDEX($B$113:$B$125,MATCH(ROWS($D$113:D123),$D$113:$D$125,0))</f>
        <v>#N/A</v>
      </c>
    </row>
    <row r="124" spans="1:8" hidden="1">
      <c r="A124" s="112" t="s">
        <v>109</v>
      </c>
      <c r="B124" s="68" t="e">
        <f>SUM(#REF!+#REF!+#REF!+#REF!+#REF!+#REF!)</f>
        <v>#REF!</v>
      </c>
      <c r="D124" t="e">
        <f t="shared" si="6"/>
        <v>#REF!</v>
      </c>
      <c r="F124" s="49">
        <v>12</v>
      </c>
      <c r="G124" s="87" t="e">
        <f>INDEX($A$113:$A$125,MATCH(ROWS($B$113:B124),$D$113:$D$125,0))</f>
        <v>#N/A</v>
      </c>
      <c r="H124" s="87" t="e">
        <f>INDEX($B$113:$B$125,MATCH(ROWS($D$113:D124),$D$113:$D$125,0))</f>
        <v>#N/A</v>
      </c>
    </row>
    <row r="125" spans="1:8" hidden="1">
      <c r="A125" s="111" t="s">
        <v>110</v>
      </c>
      <c r="B125" s="68" t="e">
        <f>SUM(#REF!+#REF!+#REF!+#REF!+#REF!+#REF!)</f>
        <v>#REF!</v>
      </c>
      <c r="D125" t="e">
        <f t="shared" si="6"/>
        <v>#REF!</v>
      </c>
      <c r="F125" s="49">
        <v>13</v>
      </c>
      <c r="G125" s="87" t="e">
        <f>INDEX($A$113:$A$125,MATCH(ROWS($B$113:B125),$D$113:$D$125,0))</f>
        <v>#N/A</v>
      </c>
      <c r="H125" s="87" t="e">
        <f>INDEX($B$113:$B$125,MATCH(ROWS($D$113:D125),$D$113:$D$125,0))</f>
        <v>#N/A</v>
      </c>
    </row>
    <row r="126" spans="1:8" hidden="1"/>
    <row r="127" spans="1:8">
      <c r="A127" s="105"/>
    </row>
  </sheetData>
  <phoneticPr fontId="9"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01"/>
  <sheetViews>
    <sheetView zoomScale="70" zoomScaleNormal="70" workbookViewId="0">
      <selection activeCell="A3" sqref="A3"/>
    </sheetView>
  </sheetViews>
  <sheetFormatPr defaultRowHeight="12.75"/>
  <cols>
    <col min="1" max="1" width="17.42578125" style="36" customWidth="1"/>
    <col min="2" max="2" width="20.28515625" customWidth="1"/>
    <col min="3" max="3" width="14.7109375" customWidth="1"/>
    <col min="4" max="4" width="13.7109375" customWidth="1"/>
    <col min="5" max="5" width="11.42578125" customWidth="1"/>
    <col min="6" max="6" width="11.5703125" customWidth="1"/>
    <col min="7" max="7" width="25.28515625" customWidth="1"/>
    <col min="8" max="8" width="15.28515625" hidden="1" customWidth="1"/>
    <col min="9" max="9" width="20.42578125" customWidth="1"/>
  </cols>
  <sheetData>
    <row r="1" spans="1:7" ht="12.6" customHeight="1">
      <c r="A1" s="509" t="s">
        <v>314</v>
      </c>
      <c r="B1" s="509"/>
      <c r="C1" s="509"/>
      <c r="D1" s="509"/>
      <c r="E1" s="509"/>
    </row>
    <row r="2" spans="1:7" ht="34.15" customHeight="1">
      <c r="A2" s="509"/>
      <c r="B2" s="509"/>
      <c r="C2" s="509"/>
      <c r="D2" s="509"/>
      <c r="E2" s="509"/>
    </row>
    <row r="4" spans="1:7" s="203" customFormat="1" ht="118.15" customHeight="1">
      <c r="A4" s="510" t="s">
        <v>209</v>
      </c>
      <c r="B4" s="510"/>
      <c r="C4" s="510"/>
      <c r="D4" s="510"/>
      <c r="E4" s="510"/>
    </row>
    <row r="5" spans="1:7" s="194" customFormat="1"/>
    <row r="6" spans="1:7" s="194" customFormat="1"/>
    <row r="7" spans="1:7" s="194" customFormat="1"/>
    <row r="8" spans="1:7" s="194" customFormat="1" ht="34.5" customHeight="1" thickBot="1"/>
    <row r="9" spans="1:7" ht="51" customHeight="1">
      <c r="A9" s="313" t="s">
        <v>210</v>
      </c>
      <c r="B9" s="518" t="s">
        <v>211</v>
      </c>
      <c r="C9" s="519"/>
      <c r="D9" s="520"/>
      <c r="E9" s="230"/>
      <c r="F9" s="231"/>
      <c r="G9" s="231"/>
    </row>
    <row r="10" spans="1:7">
      <c r="A10" s="37"/>
      <c r="B10" s="65" t="s">
        <v>212</v>
      </c>
      <c r="C10" s="65" t="s">
        <v>213</v>
      </c>
      <c r="D10" s="66" t="s">
        <v>192</v>
      </c>
    </row>
    <row r="11" spans="1:7">
      <c r="A11" s="67">
        <f>Populations!A81</f>
        <v>2016</v>
      </c>
      <c r="B11" s="377">
        <f>'2016'!AN17</f>
        <v>0</v>
      </c>
      <c r="C11" s="377">
        <f>'2016'!AN34</f>
        <v>0</v>
      </c>
      <c r="D11" s="393">
        <f>'2016'!AN51</f>
        <v>0</v>
      </c>
    </row>
    <row r="12" spans="1:7">
      <c r="A12" s="67">
        <f>Populations!A63</f>
        <v>2017</v>
      </c>
      <c r="B12" s="377">
        <f>'2017'!AM17</f>
        <v>0</v>
      </c>
      <c r="C12" s="377">
        <f>'2017'!AM34</f>
        <v>0</v>
      </c>
      <c r="D12" s="393">
        <f>'2017'!AM51</f>
        <v>0</v>
      </c>
    </row>
    <row r="13" spans="1:7">
      <c r="A13" s="67">
        <f>Populations!A45</f>
        <v>2018</v>
      </c>
      <c r="B13" s="377">
        <f>'2018'!AM17</f>
        <v>0</v>
      </c>
      <c r="C13" s="377">
        <f>'2018'!AM34</f>
        <v>0</v>
      </c>
      <c r="D13" s="393">
        <f>'2018'!AM51</f>
        <v>0</v>
      </c>
    </row>
    <row r="14" spans="1:7">
      <c r="A14" s="67">
        <f>Populations!A27</f>
        <v>2019</v>
      </c>
      <c r="B14" s="377">
        <f>'2019'!AM17</f>
        <v>0</v>
      </c>
      <c r="C14" s="377">
        <f>'2019'!AM34</f>
        <v>0</v>
      </c>
      <c r="D14" s="393">
        <f>'2019'!AM51</f>
        <v>0</v>
      </c>
    </row>
    <row r="15" spans="1:7" ht="13.5" thickBot="1">
      <c r="A15" s="69">
        <f>Populations!E4</f>
        <v>2020</v>
      </c>
      <c r="B15" s="394">
        <f>'2020'!CB17</f>
        <v>0</v>
      </c>
      <c r="C15" s="394">
        <f>'2020'!CB34</f>
        <v>0</v>
      </c>
      <c r="D15" s="395">
        <f>'2020'!CB51</f>
        <v>0</v>
      </c>
    </row>
    <row r="16" spans="1:7" ht="13.5" thickBot="1"/>
    <row r="17" spans="1:8" ht="13.5" thickBot="1">
      <c r="A17" s="195"/>
      <c r="B17" s="504" t="s">
        <v>214</v>
      </c>
      <c r="C17" s="504"/>
      <c r="D17" s="504"/>
      <c r="E17" s="504"/>
      <c r="F17" s="504"/>
      <c r="G17" s="504"/>
      <c r="H17" s="196"/>
    </row>
    <row r="18" spans="1:8" ht="51">
      <c r="A18" s="197" t="s">
        <v>215</v>
      </c>
      <c r="B18" s="198">
        <f>A11</f>
        <v>2016</v>
      </c>
      <c r="C18" s="198">
        <f>A12</f>
        <v>2017</v>
      </c>
      <c r="D18" s="198">
        <f>A13</f>
        <v>2018</v>
      </c>
      <c r="E18" s="198">
        <f>A14</f>
        <v>2019</v>
      </c>
      <c r="F18" s="198">
        <f>Populations!E4</f>
        <v>2020</v>
      </c>
      <c r="G18" s="199" t="s">
        <v>216</v>
      </c>
      <c r="H18" s="31"/>
    </row>
    <row r="19" spans="1:8">
      <c r="A19" s="72" t="str">
        <f>Populations!$B$9</f>
        <v>&lt;1</v>
      </c>
      <c r="B19" s="396">
        <f>'2016'!AN4</f>
        <v>0</v>
      </c>
      <c r="C19" s="396">
        <f>'2017'!AM4</f>
        <v>0</v>
      </c>
      <c r="D19" s="396">
        <f>'2018'!AM4</f>
        <v>0</v>
      </c>
      <c r="E19" s="396">
        <f>'2019'!AM4</f>
        <v>0</v>
      </c>
      <c r="F19" s="396">
        <f>'2020'!CB4</f>
        <v>0</v>
      </c>
      <c r="G19" s="396" cm="1">
        <f t="array" ref="G19:H19">LINEST(B19:F19,B18:F18)</f>
        <v>0</v>
      </c>
      <c r="H19" s="71">
        <v>0</v>
      </c>
    </row>
    <row r="20" spans="1:8">
      <c r="A20" s="74" t="str">
        <f>Populations!$B$10</f>
        <v>1-4</v>
      </c>
      <c r="B20" s="396">
        <f>'2016'!AN5</f>
        <v>0</v>
      </c>
      <c r="C20" s="396">
        <f>'2017'!AM5</f>
        <v>0</v>
      </c>
      <c r="D20" s="396">
        <f>'2018'!AM5</f>
        <v>0</v>
      </c>
      <c r="E20" s="396">
        <f>'2019'!AM5</f>
        <v>0</v>
      </c>
      <c r="F20" s="396">
        <f>'2020'!CB5</f>
        <v>0</v>
      </c>
      <c r="G20" s="396" cm="1">
        <f t="array" ref="G20:H20">LINEST(B20:F20,B18:F18)</f>
        <v>0</v>
      </c>
      <c r="H20" s="71">
        <v>0</v>
      </c>
    </row>
    <row r="21" spans="1:8">
      <c r="A21" s="72" t="str">
        <f>Populations!$B$11</f>
        <v>5-9</v>
      </c>
      <c r="B21" s="396">
        <f>'2016'!AN6</f>
        <v>0</v>
      </c>
      <c r="C21" s="396">
        <f>'2017'!AM6</f>
        <v>0</v>
      </c>
      <c r="D21" s="396">
        <f>'2018'!AM6</f>
        <v>0</v>
      </c>
      <c r="E21" s="396">
        <f>'2019'!AM6</f>
        <v>0</v>
      </c>
      <c r="F21" s="396">
        <f>'2020'!CB6</f>
        <v>0</v>
      </c>
      <c r="G21" s="396" cm="1">
        <f t="array" ref="G21:H21">LINEST(B21:F21,B18:F18)</f>
        <v>0</v>
      </c>
      <c r="H21" s="71">
        <v>0</v>
      </c>
    </row>
    <row r="22" spans="1:8">
      <c r="A22" s="72" t="str">
        <f>Populations!$B$12</f>
        <v>10-14</v>
      </c>
      <c r="B22" s="396">
        <f>'2016'!AN7</f>
        <v>0</v>
      </c>
      <c r="C22" s="396">
        <f>'2017'!AM7</f>
        <v>0</v>
      </c>
      <c r="D22" s="396">
        <f>'2018'!AM7</f>
        <v>0</v>
      </c>
      <c r="E22" s="396">
        <f>'2019'!AM7</f>
        <v>0</v>
      </c>
      <c r="F22" s="396">
        <f>'2020'!CB7</f>
        <v>0</v>
      </c>
      <c r="G22" s="396" cm="1">
        <f t="array" ref="G22:H22">LINEST(B22:F22,B18:F18)</f>
        <v>0</v>
      </c>
      <c r="H22" s="71">
        <v>0</v>
      </c>
    </row>
    <row r="23" spans="1:8">
      <c r="A23" s="72" t="str">
        <f>Populations!$B$13</f>
        <v>15-19</v>
      </c>
      <c r="B23" s="396">
        <f>'2016'!AN8</f>
        <v>0</v>
      </c>
      <c r="C23" s="396">
        <f>'2017'!AM8</f>
        <v>0</v>
      </c>
      <c r="D23" s="396">
        <f>'2018'!AM8</f>
        <v>0</v>
      </c>
      <c r="E23" s="396">
        <f>'2019'!AM8</f>
        <v>0</v>
      </c>
      <c r="F23" s="396">
        <f>'2020'!CB8</f>
        <v>0</v>
      </c>
      <c r="G23" s="396" cm="1">
        <f t="array" ref="G23:H23">LINEST(B23:F23,B18:F18)</f>
        <v>0</v>
      </c>
      <c r="H23" s="71">
        <v>0</v>
      </c>
    </row>
    <row r="24" spans="1:8">
      <c r="A24" s="72" t="str">
        <f>Populations!$B$14</f>
        <v>20-24</v>
      </c>
      <c r="B24" s="396">
        <f>'2016'!AN9</f>
        <v>0</v>
      </c>
      <c r="C24" s="396">
        <f>'2017'!AM9</f>
        <v>0</v>
      </c>
      <c r="D24" s="396">
        <f>'2018'!AM9</f>
        <v>0</v>
      </c>
      <c r="E24" s="396">
        <f>'2019'!AM9</f>
        <v>0</v>
      </c>
      <c r="F24" s="396">
        <f>'2020'!CB9</f>
        <v>0</v>
      </c>
      <c r="G24" s="396" cm="1">
        <f t="array" ref="G24:H24">LINEST(B24:F24,B18:F18)</f>
        <v>0</v>
      </c>
      <c r="H24" s="71">
        <v>0</v>
      </c>
    </row>
    <row r="25" spans="1:8">
      <c r="A25" s="72" t="str">
        <f>Populations!$B$15</f>
        <v>25-34</v>
      </c>
      <c r="B25" s="396">
        <f>'2016'!AN10</f>
        <v>0</v>
      </c>
      <c r="C25" s="396">
        <f>'2017'!AM10</f>
        <v>0</v>
      </c>
      <c r="D25" s="396">
        <f>'2018'!AM10</f>
        <v>0</v>
      </c>
      <c r="E25" s="396">
        <f>'2019'!AM10</f>
        <v>0</v>
      </c>
      <c r="F25" s="396">
        <f>'2020'!CB10</f>
        <v>0</v>
      </c>
      <c r="G25" s="396" cm="1">
        <f t="array" ref="G25:H25">LINEST(B25:F25,B18:F18)</f>
        <v>0</v>
      </c>
      <c r="H25" s="71">
        <v>0</v>
      </c>
    </row>
    <row r="26" spans="1:8">
      <c r="A26" s="72" t="str">
        <f>Populations!$B$16</f>
        <v>35-44</v>
      </c>
      <c r="B26" s="396">
        <f>'2016'!AN11</f>
        <v>0</v>
      </c>
      <c r="C26" s="396">
        <f>'2017'!AM11</f>
        <v>0</v>
      </c>
      <c r="D26" s="396">
        <f>'2018'!AM11</f>
        <v>0</v>
      </c>
      <c r="E26" s="396">
        <f>'2019'!AM11</f>
        <v>0</v>
      </c>
      <c r="F26" s="396">
        <f>'2020'!CB11</f>
        <v>0</v>
      </c>
      <c r="G26" s="396" cm="1">
        <f t="array" ref="G26:H26">LINEST(B26:F26,B18:F18)</f>
        <v>0</v>
      </c>
      <c r="H26" s="71">
        <v>0</v>
      </c>
    </row>
    <row r="27" spans="1:8">
      <c r="A27" s="72" t="str">
        <f>Populations!$B$17</f>
        <v>45-54</v>
      </c>
      <c r="B27" s="396">
        <f>'2016'!AN12</f>
        <v>0</v>
      </c>
      <c r="C27" s="396">
        <f>'2017'!AM12</f>
        <v>0</v>
      </c>
      <c r="D27" s="396">
        <f>'2018'!AM12</f>
        <v>0</v>
      </c>
      <c r="E27" s="396">
        <f>'2019'!AM12</f>
        <v>0</v>
      </c>
      <c r="F27" s="396">
        <f>'2020'!CB12</f>
        <v>0</v>
      </c>
      <c r="G27" s="396" cm="1">
        <f t="array" ref="G27:H27">LINEST(B27:F27,B18:F18)</f>
        <v>0</v>
      </c>
      <c r="H27" s="71">
        <v>0</v>
      </c>
    </row>
    <row r="28" spans="1:8">
      <c r="A28" s="72" t="str">
        <f>Populations!$B$18</f>
        <v>55-64</v>
      </c>
      <c r="B28" s="396">
        <f>'2016'!AN13</f>
        <v>0</v>
      </c>
      <c r="C28" s="396">
        <f>'2017'!AM13</f>
        <v>0</v>
      </c>
      <c r="D28" s="396">
        <f>'2018'!AM13</f>
        <v>0</v>
      </c>
      <c r="E28" s="396">
        <f>'2019'!AM13</f>
        <v>0</v>
      </c>
      <c r="F28" s="396">
        <f>'2020'!CB13</f>
        <v>0</v>
      </c>
      <c r="G28" s="396" cm="1">
        <f t="array" ref="G28:H28">LINEST(B28:F28,B18:F18)</f>
        <v>0</v>
      </c>
      <c r="H28" s="71">
        <v>0</v>
      </c>
    </row>
    <row r="29" spans="1:8">
      <c r="A29" s="72" t="str">
        <f>Populations!$B$19</f>
        <v>65-74</v>
      </c>
      <c r="B29" s="396">
        <f>'2016'!AN14</f>
        <v>0</v>
      </c>
      <c r="C29" s="396">
        <f>'2017'!AM14</f>
        <v>0</v>
      </c>
      <c r="D29" s="396">
        <f>'2018'!AM14</f>
        <v>0</v>
      </c>
      <c r="E29" s="396">
        <f>'2019'!AM14</f>
        <v>0</v>
      </c>
      <c r="F29" s="396">
        <f>'2020'!CB14</f>
        <v>0</v>
      </c>
      <c r="G29" s="396" cm="1">
        <f t="array" ref="G29:H29">LINEST(B29:F29,B18:F18)</f>
        <v>0</v>
      </c>
      <c r="H29" s="71">
        <v>0</v>
      </c>
    </row>
    <row r="30" spans="1:8">
      <c r="A30" s="72" t="str">
        <f>Populations!$B$20</f>
        <v>75-84</v>
      </c>
      <c r="B30" s="396">
        <f>'2016'!AN15</f>
        <v>0</v>
      </c>
      <c r="C30" s="396">
        <f>'2017'!AM15</f>
        <v>0</v>
      </c>
      <c r="D30" s="396">
        <f>'2018'!AM15</f>
        <v>0</v>
      </c>
      <c r="E30" s="396">
        <f>'2019'!AM15</f>
        <v>0</v>
      </c>
      <c r="F30" s="396">
        <f>'2020'!CB15</f>
        <v>0</v>
      </c>
      <c r="G30" s="396" cm="1">
        <f t="array" ref="G30:H30">LINEST(B30:F30,B18:F18)</f>
        <v>0</v>
      </c>
      <c r="H30" s="71">
        <v>0</v>
      </c>
    </row>
    <row r="31" spans="1:8" ht="13.5" thickBot="1">
      <c r="A31" s="75" t="str">
        <f>Populations!$B$21</f>
        <v>85+</v>
      </c>
      <c r="B31" s="397">
        <f>'2016'!AN16</f>
        <v>0</v>
      </c>
      <c r="C31" s="397">
        <f>'2017'!AM16</f>
        <v>0</v>
      </c>
      <c r="D31" s="397">
        <f>'2018'!AM16</f>
        <v>0</v>
      </c>
      <c r="E31" s="397">
        <f>'2019'!AM16</f>
        <v>0</v>
      </c>
      <c r="F31" s="397">
        <f>'2020'!CB16</f>
        <v>0</v>
      </c>
      <c r="G31" s="397" cm="1">
        <f t="array" ref="G31:H31">LINEST(B31:F31,B18:F18)</f>
        <v>0</v>
      </c>
      <c r="H31" s="76">
        <v>0</v>
      </c>
    </row>
    <row r="32" spans="1:8">
      <c r="A32" s="40"/>
      <c r="B32" s="11"/>
      <c r="C32" s="11"/>
      <c r="D32" s="11"/>
      <c r="E32" s="11"/>
      <c r="F32" s="11"/>
    </row>
    <row r="33" spans="1:16" ht="13.5" thickBot="1">
      <c r="H33" s="7"/>
      <c r="K33" s="7"/>
    </row>
    <row r="34" spans="1:16" ht="13.5" thickBot="1">
      <c r="A34" s="200"/>
      <c r="B34" s="521" t="s">
        <v>217</v>
      </c>
      <c r="C34" s="522"/>
      <c r="D34" s="522"/>
      <c r="E34" s="522"/>
      <c r="F34" s="522"/>
      <c r="G34" s="523"/>
      <c r="H34" s="196"/>
      <c r="I34" s="11"/>
      <c r="J34" s="11"/>
      <c r="K34" s="11"/>
      <c r="L34" s="11"/>
      <c r="M34" s="11"/>
      <c r="N34" s="11"/>
      <c r="O34" s="11"/>
      <c r="P34" s="11"/>
    </row>
    <row r="35" spans="1:16" ht="51">
      <c r="A35" s="201" t="s">
        <v>215</v>
      </c>
      <c r="B35" s="198">
        <f>A11</f>
        <v>2016</v>
      </c>
      <c r="C35" s="198">
        <f>A12</f>
        <v>2017</v>
      </c>
      <c r="D35" s="198">
        <f>A13</f>
        <v>2018</v>
      </c>
      <c r="E35" s="198">
        <f>A14</f>
        <v>2019</v>
      </c>
      <c r="F35" s="198">
        <f>Populations!E4</f>
        <v>2020</v>
      </c>
      <c r="G35" s="199" t="s">
        <v>216</v>
      </c>
      <c r="H35" s="31"/>
      <c r="I35" s="39"/>
      <c r="J35" s="11"/>
      <c r="K35" s="11"/>
      <c r="L35" s="39"/>
      <c r="M35" s="39"/>
      <c r="N35" s="11"/>
      <c r="O35" s="11"/>
      <c r="P35" s="11"/>
    </row>
    <row r="36" spans="1:16">
      <c r="A36" s="72" t="str">
        <f>Populations!$B$9</f>
        <v>&lt;1</v>
      </c>
      <c r="B36" s="396">
        <f>'2016'!AN21</f>
        <v>0</v>
      </c>
      <c r="C36" s="396">
        <f>'2017'!AM21</f>
        <v>0</v>
      </c>
      <c r="D36" s="396">
        <f>'2018'!AM21</f>
        <v>0</v>
      </c>
      <c r="E36" s="396">
        <f>'2019'!AM21</f>
        <v>0</v>
      </c>
      <c r="F36" s="396">
        <f>'2020'!CB21</f>
        <v>0</v>
      </c>
      <c r="G36" s="396" cm="1">
        <f t="array" ref="G36:H36">LINEST(B36:F36,B35:F35)</f>
        <v>0</v>
      </c>
      <c r="H36" s="78">
        <v>0</v>
      </c>
      <c r="I36" s="11"/>
      <c r="J36" s="11"/>
      <c r="K36" s="11"/>
      <c r="L36" s="11"/>
      <c r="M36" s="11"/>
      <c r="N36" s="11"/>
      <c r="O36" s="11"/>
      <c r="P36" s="11"/>
    </row>
    <row r="37" spans="1:16">
      <c r="A37" s="74" t="str">
        <f>Populations!$B$10</f>
        <v>1-4</v>
      </c>
      <c r="B37" s="396">
        <f>'2016'!AN22</f>
        <v>0</v>
      </c>
      <c r="C37" s="396">
        <f>'2017'!AM22</f>
        <v>0</v>
      </c>
      <c r="D37" s="396">
        <f>'2018'!AM22</f>
        <v>0</v>
      </c>
      <c r="E37" s="396">
        <f>'2019'!AM22</f>
        <v>0</v>
      </c>
      <c r="F37" s="396">
        <f>'2020'!CB22</f>
        <v>0</v>
      </c>
      <c r="G37" s="396" cm="1">
        <f t="array" ref="G37:H37">LINEST(B37:F37,B35:F35)</f>
        <v>0</v>
      </c>
      <c r="H37" s="78">
        <v>0</v>
      </c>
      <c r="I37" s="11"/>
      <c r="J37" s="11"/>
      <c r="K37" s="11"/>
      <c r="L37" s="11"/>
      <c r="M37" s="11"/>
      <c r="N37" s="11"/>
      <c r="O37" s="11"/>
      <c r="P37" s="11"/>
    </row>
    <row r="38" spans="1:16">
      <c r="A38" s="72" t="str">
        <f>Populations!$B$11</f>
        <v>5-9</v>
      </c>
      <c r="B38" s="396">
        <f>'2016'!AN23</f>
        <v>0</v>
      </c>
      <c r="C38" s="396">
        <f>'2017'!AM23</f>
        <v>0</v>
      </c>
      <c r="D38" s="396">
        <f>'2018'!AM23</f>
        <v>0</v>
      </c>
      <c r="E38" s="396">
        <f>'2019'!AM23</f>
        <v>0</v>
      </c>
      <c r="F38" s="396">
        <f>'2020'!CB23</f>
        <v>0</v>
      </c>
      <c r="G38" s="396" cm="1">
        <f t="array" ref="G38:H38">LINEST(B38:F38,B35:F35)</f>
        <v>0</v>
      </c>
      <c r="H38" s="78">
        <v>0</v>
      </c>
      <c r="I38" s="33"/>
      <c r="J38" s="11"/>
      <c r="K38" s="11"/>
      <c r="L38" s="33"/>
      <c r="M38" s="33"/>
      <c r="N38" s="11"/>
      <c r="O38" s="11"/>
      <c r="P38" s="11"/>
    </row>
    <row r="39" spans="1:16">
      <c r="A39" s="72" t="str">
        <f>Populations!$B$12</f>
        <v>10-14</v>
      </c>
      <c r="B39" s="396">
        <f>'2016'!AN24</f>
        <v>0</v>
      </c>
      <c r="C39" s="396">
        <f>'2017'!AM24</f>
        <v>0</v>
      </c>
      <c r="D39" s="396">
        <f>'2018'!AM24</f>
        <v>0</v>
      </c>
      <c r="E39" s="396">
        <f>'2019'!AM24</f>
        <v>0</v>
      </c>
      <c r="F39" s="396">
        <f>'2020'!CB24</f>
        <v>0</v>
      </c>
      <c r="G39" s="396" cm="1">
        <f t="array" ref="G39:H39">LINEST(B39:F39,B35:F35)</f>
        <v>0</v>
      </c>
      <c r="H39" s="71">
        <v>0</v>
      </c>
      <c r="I39" s="11"/>
      <c r="J39" s="11"/>
      <c r="K39" s="11"/>
      <c r="L39" s="11"/>
      <c r="M39" s="11"/>
      <c r="N39" s="11"/>
      <c r="O39" s="11"/>
      <c r="P39" s="11"/>
    </row>
    <row r="40" spans="1:16">
      <c r="A40" s="72" t="str">
        <f>Populations!$B$13</f>
        <v>15-19</v>
      </c>
      <c r="B40" s="396">
        <f>'2016'!AN25</f>
        <v>0</v>
      </c>
      <c r="C40" s="396">
        <f>'2017'!AM25</f>
        <v>0</v>
      </c>
      <c r="D40" s="396">
        <f>'2018'!AM25</f>
        <v>0</v>
      </c>
      <c r="E40" s="396">
        <f>'2019'!AM25</f>
        <v>0</v>
      </c>
      <c r="F40" s="396">
        <f>'2020'!CB25</f>
        <v>0</v>
      </c>
      <c r="G40" s="396" cm="1">
        <f t="array" ref="G40:H40">LINEST(B40:F40,B35:F35)</f>
        <v>0</v>
      </c>
      <c r="H40" s="71">
        <v>0</v>
      </c>
      <c r="I40" s="11"/>
      <c r="J40" s="11"/>
      <c r="K40" s="11"/>
      <c r="L40" s="11"/>
      <c r="M40" s="11"/>
      <c r="N40" s="11"/>
      <c r="O40" s="11"/>
      <c r="P40" s="11"/>
    </row>
    <row r="41" spans="1:16">
      <c r="A41" s="72" t="str">
        <f>Populations!$B$14</f>
        <v>20-24</v>
      </c>
      <c r="B41" s="396">
        <f>'2016'!AN26</f>
        <v>0</v>
      </c>
      <c r="C41" s="396">
        <f>'2017'!AM26</f>
        <v>0</v>
      </c>
      <c r="D41" s="396">
        <f>'2018'!AM26</f>
        <v>0</v>
      </c>
      <c r="E41" s="396">
        <f>'2019'!AM26</f>
        <v>0</v>
      </c>
      <c r="F41" s="396">
        <f>'2020'!CB26</f>
        <v>0</v>
      </c>
      <c r="G41" s="396" cm="1">
        <f t="array" ref="G41:H41">LINEST(B41:F41,B35:F35)</f>
        <v>0</v>
      </c>
      <c r="H41" s="71">
        <v>0</v>
      </c>
      <c r="I41" s="11"/>
      <c r="J41" s="11"/>
      <c r="K41" s="11"/>
      <c r="L41" s="11"/>
      <c r="M41" s="11"/>
      <c r="N41" s="11"/>
      <c r="O41" s="11"/>
      <c r="P41" s="11"/>
    </row>
    <row r="42" spans="1:16">
      <c r="A42" s="72" t="str">
        <f>Populations!$B$15</f>
        <v>25-34</v>
      </c>
      <c r="B42" s="396">
        <f>'2016'!AN27</f>
        <v>0</v>
      </c>
      <c r="C42" s="396">
        <f>'2017'!AM27</f>
        <v>0</v>
      </c>
      <c r="D42" s="396">
        <f>'2018'!AM27</f>
        <v>0</v>
      </c>
      <c r="E42" s="396">
        <f>'2019'!AM27</f>
        <v>0</v>
      </c>
      <c r="F42" s="396">
        <f>'2020'!CB27</f>
        <v>0</v>
      </c>
      <c r="G42" s="396" cm="1">
        <f t="array" ref="G42:H42">LINEST(B42:F42,B35:F35)</f>
        <v>0</v>
      </c>
      <c r="H42" s="71">
        <v>0</v>
      </c>
      <c r="I42" s="11"/>
      <c r="J42" s="11"/>
      <c r="K42" s="11"/>
      <c r="L42" s="11"/>
      <c r="M42" s="11"/>
      <c r="N42" s="11"/>
      <c r="O42" s="11"/>
      <c r="P42" s="11"/>
    </row>
    <row r="43" spans="1:16">
      <c r="A43" s="72" t="str">
        <f>Populations!$B$16</f>
        <v>35-44</v>
      </c>
      <c r="B43" s="396">
        <f>'2016'!AN28</f>
        <v>0</v>
      </c>
      <c r="C43" s="396">
        <f>'2017'!AM28</f>
        <v>0</v>
      </c>
      <c r="D43" s="396">
        <f>'2018'!AM28</f>
        <v>0</v>
      </c>
      <c r="E43" s="396">
        <f>'2019'!AM28</f>
        <v>0</v>
      </c>
      <c r="F43" s="396">
        <f>'2020'!CB28</f>
        <v>0</v>
      </c>
      <c r="G43" s="396" cm="1">
        <f t="array" ref="G43:H43">LINEST(B43:F43,B35:F35)</f>
        <v>0</v>
      </c>
      <c r="H43" s="71">
        <v>0</v>
      </c>
      <c r="I43" s="11"/>
      <c r="J43" s="11"/>
      <c r="K43" s="11"/>
      <c r="L43" s="11"/>
      <c r="M43" s="11"/>
      <c r="N43" s="11"/>
      <c r="O43" s="11"/>
      <c r="P43" s="11"/>
    </row>
    <row r="44" spans="1:16">
      <c r="A44" s="72" t="str">
        <f>Populations!$B$17</f>
        <v>45-54</v>
      </c>
      <c r="B44" s="396">
        <f>'2016'!AN29</f>
        <v>0</v>
      </c>
      <c r="C44" s="396">
        <f>'2017'!AM29</f>
        <v>0</v>
      </c>
      <c r="D44" s="396">
        <f>'2018'!AM29</f>
        <v>0</v>
      </c>
      <c r="E44" s="396">
        <f>'2019'!AM29</f>
        <v>0</v>
      </c>
      <c r="F44" s="396">
        <f>'2020'!CB29</f>
        <v>0</v>
      </c>
      <c r="G44" s="396" cm="1">
        <f t="array" ref="G44:H44">LINEST(B44:F44,B35:F35)</f>
        <v>0</v>
      </c>
      <c r="H44" s="71">
        <v>0</v>
      </c>
      <c r="I44" s="11"/>
      <c r="J44" s="11"/>
      <c r="K44" s="11"/>
      <c r="L44" s="11"/>
      <c r="M44" s="11"/>
      <c r="N44" s="11"/>
      <c r="O44" s="11"/>
      <c r="P44" s="11"/>
    </row>
    <row r="45" spans="1:16">
      <c r="A45" s="72" t="str">
        <f>Populations!$B$18</f>
        <v>55-64</v>
      </c>
      <c r="B45" s="396">
        <f>'2016'!AN30</f>
        <v>0</v>
      </c>
      <c r="C45" s="396">
        <f>'2017'!AM30</f>
        <v>0</v>
      </c>
      <c r="D45" s="396">
        <f>'2018'!AM30</f>
        <v>0</v>
      </c>
      <c r="E45" s="396">
        <f>'2019'!AM30</f>
        <v>0</v>
      </c>
      <c r="F45" s="396">
        <f>'2020'!CB30</f>
        <v>0</v>
      </c>
      <c r="G45" s="396" cm="1">
        <f t="array" ref="G45:H45">LINEST(B45:F45,B35:F35)</f>
        <v>0</v>
      </c>
      <c r="H45" s="71">
        <v>0</v>
      </c>
      <c r="I45" s="11"/>
      <c r="J45" s="11"/>
      <c r="K45" s="11"/>
      <c r="L45" s="11"/>
      <c r="M45" s="11"/>
      <c r="N45" s="11"/>
      <c r="O45" s="11"/>
      <c r="P45" s="11"/>
    </row>
    <row r="46" spans="1:16">
      <c r="A46" s="72" t="str">
        <f>Populations!$B$19</f>
        <v>65-74</v>
      </c>
      <c r="B46" s="396">
        <f>'2016'!AN31</f>
        <v>0</v>
      </c>
      <c r="C46" s="396">
        <f>'2017'!AM31</f>
        <v>0</v>
      </c>
      <c r="D46" s="396">
        <f>'2018'!AM31</f>
        <v>0</v>
      </c>
      <c r="E46" s="396">
        <f>'2019'!AM31</f>
        <v>0</v>
      </c>
      <c r="F46" s="396">
        <f>'2020'!CB31</f>
        <v>0</v>
      </c>
      <c r="G46" s="396" cm="1">
        <f t="array" ref="G46:H46">LINEST(B46:F46,B35:F35)</f>
        <v>0</v>
      </c>
      <c r="H46" s="71">
        <v>0</v>
      </c>
      <c r="I46" s="11"/>
      <c r="J46" s="11"/>
      <c r="K46" s="11"/>
      <c r="L46" s="11"/>
      <c r="M46" s="11"/>
      <c r="N46" s="11"/>
      <c r="O46" s="11"/>
      <c r="P46" s="11"/>
    </row>
    <row r="47" spans="1:16">
      <c r="A47" s="72" t="str">
        <f>Populations!$B$20</f>
        <v>75-84</v>
      </c>
      <c r="B47" s="396">
        <f>'2016'!AN32</f>
        <v>0</v>
      </c>
      <c r="C47" s="396">
        <f>'2017'!AM32</f>
        <v>0</v>
      </c>
      <c r="D47" s="396">
        <f>'2018'!AM32</f>
        <v>0</v>
      </c>
      <c r="E47" s="396">
        <f>'2019'!AM32</f>
        <v>0</v>
      </c>
      <c r="F47" s="396">
        <f>'2020'!CB32</f>
        <v>0</v>
      </c>
      <c r="G47" s="396" cm="1">
        <f t="array" ref="G47:H47">LINEST(B47:F47,B35:F35)</f>
        <v>0</v>
      </c>
      <c r="H47" s="71">
        <v>0</v>
      </c>
      <c r="I47" s="11"/>
      <c r="J47" s="11"/>
      <c r="K47" s="11"/>
      <c r="L47" s="11"/>
      <c r="M47" s="11"/>
      <c r="N47" s="11"/>
      <c r="O47" s="11"/>
      <c r="P47" s="11"/>
    </row>
    <row r="48" spans="1:16" ht="13.5" thickBot="1">
      <c r="A48" s="75" t="str">
        <f>Populations!$B$21</f>
        <v>85+</v>
      </c>
      <c r="B48" s="397">
        <f>'2016'!AN33</f>
        <v>0</v>
      </c>
      <c r="C48" s="397">
        <f>'2017'!AM33</f>
        <v>0</v>
      </c>
      <c r="D48" s="397">
        <f>'2018'!AM33</f>
        <v>0</v>
      </c>
      <c r="E48" s="397">
        <f>'2019'!AM33</f>
        <v>0</v>
      </c>
      <c r="F48" s="397">
        <f>'2020'!CB33</f>
        <v>0</v>
      </c>
      <c r="G48" s="397" cm="1">
        <f t="array" ref="G48:H48">LINEST(B48:F48,B35:F35)</f>
        <v>0</v>
      </c>
      <c r="H48" s="76">
        <v>0</v>
      </c>
      <c r="I48" s="11"/>
      <c r="J48" s="11"/>
      <c r="K48" s="11"/>
      <c r="L48" s="11"/>
      <c r="M48" s="11"/>
      <c r="N48" s="11"/>
      <c r="O48" s="11"/>
      <c r="P48" s="11"/>
    </row>
    <row r="49" spans="1:16">
      <c r="H49" s="11"/>
      <c r="I49" s="11"/>
      <c r="L49" s="11"/>
      <c r="M49" s="11"/>
      <c r="N49" s="11"/>
      <c r="O49" s="11"/>
      <c r="P49" s="11"/>
    </row>
    <row r="50" spans="1:16" ht="13.5" thickBot="1">
      <c r="H50" s="11"/>
      <c r="I50" s="11"/>
      <c r="J50" s="11"/>
      <c r="K50" s="11"/>
      <c r="L50" s="11"/>
      <c r="M50" s="11"/>
      <c r="N50" s="11"/>
      <c r="O50" s="11"/>
      <c r="P50" s="11"/>
    </row>
    <row r="51" spans="1:16" ht="13.5" thickBot="1">
      <c r="A51" s="200"/>
      <c r="B51" s="524" t="s">
        <v>218</v>
      </c>
      <c r="C51" s="525"/>
      <c r="D51" s="525"/>
      <c r="E51" s="525"/>
      <c r="F51" s="525"/>
      <c r="G51" s="526"/>
      <c r="H51" s="196"/>
      <c r="I51" s="11"/>
      <c r="J51" s="11"/>
      <c r="K51" s="11"/>
      <c r="L51" s="11"/>
      <c r="M51" s="11"/>
      <c r="N51" s="11"/>
      <c r="O51" s="11"/>
      <c r="P51" s="11"/>
    </row>
    <row r="52" spans="1:16" ht="51">
      <c r="A52" s="201" t="s">
        <v>215</v>
      </c>
      <c r="B52" s="202">
        <f>A11</f>
        <v>2016</v>
      </c>
      <c r="C52" s="202">
        <f>A12</f>
        <v>2017</v>
      </c>
      <c r="D52" s="202">
        <f>A13</f>
        <v>2018</v>
      </c>
      <c r="E52" s="202">
        <f>A14</f>
        <v>2019</v>
      </c>
      <c r="F52" s="202">
        <f>Populations!E4</f>
        <v>2020</v>
      </c>
      <c r="G52" s="199" t="s">
        <v>216</v>
      </c>
      <c r="H52" s="31"/>
    </row>
    <row r="53" spans="1:16">
      <c r="A53" s="72" t="str">
        <f>Populations!$B$9</f>
        <v>&lt;1</v>
      </c>
      <c r="B53" s="396">
        <f>'2016'!AN38</f>
        <v>0</v>
      </c>
      <c r="C53" s="396">
        <f>'2017'!AM38</f>
        <v>0</v>
      </c>
      <c r="D53" s="396">
        <f>'2018'!AM38</f>
        <v>0</v>
      </c>
      <c r="E53" s="396">
        <f>'2019'!AM38</f>
        <v>0</v>
      </c>
      <c r="F53" s="396">
        <f>'2020'!CB38</f>
        <v>0</v>
      </c>
      <c r="G53" s="396" cm="1">
        <f t="array" ref="G53:H53">LINEST(B53:F53,B52:F52)</f>
        <v>0</v>
      </c>
      <c r="H53" s="71">
        <v>0</v>
      </c>
    </row>
    <row r="54" spans="1:16">
      <c r="A54" s="74" t="str">
        <f>Populations!$B$10</f>
        <v>1-4</v>
      </c>
      <c r="B54" s="396">
        <f>'2016'!AN39</f>
        <v>0</v>
      </c>
      <c r="C54" s="396">
        <f>'2017'!AM39</f>
        <v>0</v>
      </c>
      <c r="D54" s="396">
        <f>'2018'!AM39</f>
        <v>0</v>
      </c>
      <c r="E54" s="396">
        <f>'2019'!AM39</f>
        <v>0</v>
      </c>
      <c r="F54" s="396">
        <f>'2020'!CB39</f>
        <v>0</v>
      </c>
      <c r="G54" s="396" cm="1">
        <f t="array" ref="G54:H54">LINEST(B54:F54,B52:F52)</f>
        <v>0</v>
      </c>
      <c r="H54" s="71">
        <v>0</v>
      </c>
    </row>
    <row r="55" spans="1:16">
      <c r="A55" s="72" t="str">
        <f>Populations!$B$11</f>
        <v>5-9</v>
      </c>
      <c r="B55" s="396">
        <f>'2016'!AN40</f>
        <v>0</v>
      </c>
      <c r="C55" s="396">
        <f>'2017'!AM40</f>
        <v>0</v>
      </c>
      <c r="D55" s="396">
        <f>'2018'!AM40</f>
        <v>0</v>
      </c>
      <c r="E55" s="396">
        <f>'2019'!AM40</f>
        <v>0</v>
      </c>
      <c r="F55" s="396">
        <f>'2020'!CB40</f>
        <v>0</v>
      </c>
      <c r="G55" s="396" cm="1">
        <f t="array" ref="G55:H55">LINEST(B55:F55,B52:F52)</f>
        <v>0</v>
      </c>
      <c r="H55" s="71">
        <v>0</v>
      </c>
    </row>
    <row r="56" spans="1:16">
      <c r="A56" s="72" t="str">
        <f>Populations!$B$12</f>
        <v>10-14</v>
      </c>
      <c r="B56" s="396">
        <f>'2016'!AN41</f>
        <v>0</v>
      </c>
      <c r="C56" s="396">
        <f>'2017'!AM41</f>
        <v>0</v>
      </c>
      <c r="D56" s="396">
        <f>'2018'!AM41</f>
        <v>0</v>
      </c>
      <c r="E56" s="396">
        <f>'2019'!AM41</f>
        <v>0</v>
      </c>
      <c r="F56" s="396">
        <f>'2020'!CB41</f>
        <v>0</v>
      </c>
      <c r="G56" s="396" cm="1">
        <f t="array" ref="G56:H56">LINEST(B56:F56,B52:F52)</f>
        <v>0</v>
      </c>
      <c r="H56" s="71">
        <v>0</v>
      </c>
    </row>
    <row r="57" spans="1:16">
      <c r="A57" s="72" t="str">
        <f>Populations!$B$13</f>
        <v>15-19</v>
      </c>
      <c r="B57" s="396">
        <f>'2016'!AN42</f>
        <v>0</v>
      </c>
      <c r="C57" s="396">
        <f>'2017'!AM42</f>
        <v>0</v>
      </c>
      <c r="D57" s="396">
        <f>'2018'!AM42</f>
        <v>0</v>
      </c>
      <c r="E57" s="396">
        <f>'2019'!AM42</f>
        <v>0</v>
      </c>
      <c r="F57" s="396">
        <f>'2020'!CB42</f>
        <v>0</v>
      </c>
      <c r="G57" s="396" cm="1">
        <f t="array" ref="G57:H57">LINEST(B57:F57,B52:F52)</f>
        <v>0</v>
      </c>
      <c r="H57" s="71">
        <v>0</v>
      </c>
    </row>
    <row r="58" spans="1:16">
      <c r="A58" s="72" t="str">
        <f>Populations!$B$14</f>
        <v>20-24</v>
      </c>
      <c r="B58" s="396">
        <f>'2016'!AN43</f>
        <v>0</v>
      </c>
      <c r="C58" s="396">
        <f>'2017'!AM43</f>
        <v>0</v>
      </c>
      <c r="D58" s="396">
        <f>'2018'!AM43</f>
        <v>0</v>
      </c>
      <c r="E58" s="396">
        <f>'2019'!AM43</f>
        <v>0</v>
      </c>
      <c r="F58" s="396">
        <f>'2020'!CB43</f>
        <v>0</v>
      </c>
      <c r="G58" s="396" cm="1">
        <f t="array" ref="G58:H58">LINEST(B58:F58,B52:F52)</f>
        <v>0</v>
      </c>
      <c r="H58" s="71">
        <v>0</v>
      </c>
    </row>
    <row r="59" spans="1:16">
      <c r="A59" s="72" t="str">
        <f>Populations!$B$15</f>
        <v>25-34</v>
      </c>
      <c r="B59" s="396">
        <f>'2016'!AN44</f>
        <v>0</v>
      </c>
      <c r="C59" s="396">
        <f>'2017'!AM44</f>
        <v>0</v>
      </c>
      <c r="D59" s="396">
        <f>'2018'!AM44</f>
        <v>0</v>
      </c>
      <c r="E59" s="396">
        <f>'2019'!AM44</f>
        <v>0</v>
      </c>
      <c r="F59" s="396">
        <f>'2020'!CB44</f>
        <v>0</v>
      </c>
      <c r="G59" s="396" cm="1">
        <f t="array" ref="G59:H59">LINEST(B59:F59,B52:F52)</f>
        <v>0</v>
      </c>
      <c r="H59" s="71">
        <v>0</v>
      </c>
    </row>
    <row r="60" spans="1:16">
      <c r="A60" s="72" t="str">
        <f>Populations!$B$16</f>
        <v>35-44</v>
      </c>
      <c r="B60" s="396">
        <f>'2016'!AN45</f>
        <v>0</v>
      </c>
      <c r="C60" s="396">
        <f>'2017'!AM45</f>
        <v>0</v>
      </c>
      <c r="D60" s="396">
        <f>'2018'!AM45</f>
        <v>0</v>
      </c>
      <c r="E60" s="396">
        <f>'2019'!AM45</f>
        <v>0</v>
      </c>
      <c r="F60" s="396">
        <f>'2020'!CB45</f>
        <v>0</v>
      </c>
      <c r="G60" s="396" cm="1">
        <f t="array" ref="G60:H60">LINEST(B60:F60,B52:F52)</f>
        <v>0</v>
      </c>
      <c r="H60" s="71">
        <v>0</v>
      </c>
    </row>
    <row r="61" spans="1:16">
      <c r="A61" s="72" t="str">
        <f>Populations!$B$17</f>
        <v>45-54</v>
      </c>
      <c r="B61" s="396">
        <f>'2016'!AN46</f>
        <v>0</v>
      </c>
      <c r="C61" s="396">
        <f>'2017'!AM46</f>
        <v>0</v>
      </c>
      <c r="D61" s="396">
        <f>'2018'!AM46</f>
        <v>0</v>
      </c>
      <c r="E61" s="396">
        <f>'2019'!AM46</f>
        <v>0</v>
      </c>
      <c r="F61" s="396">
        <f>'2020'!CB46</f>
        <v>0</v>
      </c>
      <c r="G61" s="396" cm="1">
        <f t="array" ref="G61:H61">LINEST(B61:F61,B52:F52)</f>
        <v>0</v>
      </c>
      <c r="H61" s="71">
        <v>0</v>
      </c>
    </row>
    <row r="62" spans="1:16">
      <c r="A62" s="72" t="str">
        <f>Populations!$B$18</f>
        <v>55-64</v>
      </c>
      <c r="B62" s="396">
        <f>'2016'!AN47</f>
        <v>0</v>
      </c>
      <c r="C62" s="396">
        <f>'2017'!AM47</f>
        <v>0</v>
      </c>
      <c r="D62" s="396">
        <f>'2018'!AM47</f>
        <v>0</v>
      </c>
      <c r="E62" s="396">
        <f>'2019'!AM47</f>
        <v>0</v>
      </c>
      <c r="F62" s="396">
        <f>'2020'!CB47</f>
        <v>0</v>
      </c>
      <c r="G62" s="396" cm="1">
        <f t="array" ref="G62:H62">LINEST(B62:F62,B52:F52)</f>
        <v>0</v>
      </c>
      <c r="H62" s="71">
        <v>0</v>
      </c>
    </row>
    <row r="63" spans="1:16">
      <c r="A63" s="72" t="str">
        <f>Populations!$B$19</f>
        <v>65-74</v>
      </c>
      <c r="B63" s="396">
        <f>'2016'!AN48</f>
        <v>0</v>
      </c>
      <c r="C63" s="396">
        <f>'2017'!AM48</f>
        <v>0</v>
      </c>
      <c r="D63" s="396">
        <f>'2018'!AM48</f>
        <v>0</v>
      </c>
      <c r="E63" s="396">
        <f>'2019'!AM48</f>
        <v>0</v>
      </c>
      <c r="F63" s="396">
        <f>'2020'!CB48</f>
        <v>0</v>
      </c>
      <c r="G63" s="396" cm="1">
        <f t="array" ref="G63:H63">LINEST(B63:F63,B52:F52)</f>
        <v>0</v>
      </c>
      <c r="H63" s="71">
        <v>0</v>
      </c>
    </row>
    <row r="64" spans="1:16">
      <c r="A64" s="72" t="str">
        <f>Populations!$B$20</f>
        <v>75-84</v>
      </c>
      <c r="B64" s="396">
        <f>'2016'!AN49</f>
        <v>0</v>
      </c>
      <c r="C64" s="396">
        <f>'2017'!AM49</f>
        <v>0</v>
      </c>
      <c r="D64" s="396">
        <f>'2018'!AM49</f>
        <v>0</v>
      </c>
      <c r="E64" s="396">
        <f>'2019'!AM49</f>
        <v>0</v>
      </c>
      <c r="F64" s="396">
        <f>'2020'!CB49</f>
        <v>0</v>
      </c>
      <c r="G64" s="396" cm="1">
        <f t="array" ref="G64:H64">LINEST(B64:F64,B52:F52)</f>
        <v>0</v>
      </c>
      <c r="H64" s="71">
        <v>0</v>
      </c>
    </row>
    <row r="65" spans="1:8" ht="13.5" thickBot="1">
      <c r="A65" s="460" t="str">
        <f>Populations!$B$21</f>
        <v>85+</v>
      </c>
      <c r="B65" s="461">
        <f>'2016'!AN50</f>
        <v>0</v>
      </c>
      <c r="C65" s="396">
        <f>'2017'!AM50</f>
        <v>0</v>
      </c>
      <c r="D65" s="396">
        <f>'2018'!AM50</f>
        <v>0</v>
      </c>
      <c r="E65" s="396">
        <f>'2019'!AM50</f>
        <v>0</v>
      </c>
      <c r="F65" s="461">
        <f>'2020'!CB50</f>
        <v>0</v>
      </c>
      <c r="G65" s="461" cm="1">
        <f t="array" ref="G65:H65">LINEST(B65:F65,B52:F52)</f>
        <v>0</v>
      </c>
      <c r="H65" s="462">
        <v>0</v>
      </c>
    </row>
    <row r="66" spans="1:8">
      <c r="A66" s="224"/>
      <c r="B66" s="225"/>
      <c r="C66" s="225"/>
      <c r="D66" s="225"/>
      <c r="E66" s="225"/>
      <c r="F66" s="225"/>
      <c r="G66" s="225"/>
      <c r="H66" s="226"/>
    </row>
    <row r="67" spans="1:8" ht="13.5" thickBot="1">
      <c r="A67" s="227"/>
      <c r="B67" s="228"/>
      <c r="C67" s="228"/>
      <c r="D67" s="228"/>
      <c r="E67" s="228"/>
      <c r="F67" s="228"/>
      <c r="G67" s="228"/>
      <c r="H67" s="229"/>
    </row>
    <row r="68" spans="1:8">
      <c r="A68" s="38"/>
      <c r="B68" s="511" t="s">
        <v>219</v>
      </c>
      <c r="C68" s="511"/>
      <c r="D68" s="511"/>
      <c r="E68" s="511"/>
      <c r="F68" s="511"/>
      <c r="G68" s="511"/>
      <c r="H68" s="31"/>
    </row>
    <row r="69" spans="1:8" ht="51">
      <c r="A69" s="79"/>
      <c r="B69" s="77">
        <f>A11</f>
        <v>2016</v>
      </c>
      <c r="C69" s="77">
        <f>A12</f>
        <v>2017</v>
      </c>
      <c r="D69" s="77">
        <f>A13</f>
        <v>2018</v>
      </c>
      <c r="E69" s="77">
        <f>A14</f>
        <v>2019</v>
      </c>
      <c r="F69" s="77">
        <f>Populations!E4</f>
        <v>2020</v>
      </c>
      <c r="G69" s="70" t="s">
        <v>216</v>
      </c>
      <c r="H69" s="71"/>
    </row>
    <row r="70" spans="1:8">
      <c r="A70" s="80" t="str">
        <f>Populations!I8</f>
        <v>White-Not Hispanic</v>
      </c>
      <c r="B70" s="396">
        <f>'2016'!AQ17</f>
        <v>0</v>
      </c>
      <c r="C70" s="396">
        <f>'2017'!AP17</f>
        <v>0</v>
      </c>
      <c r="D70" s="396">
        <f>'2018'!AP17</f>
        <v>0</v>
      </c>
      <c r="E70" s="396">
        <f>'2019'!AP17</f>
        <v>0</v>
      </c>
      <c r="F70" s="396">
        <f>'2020'!CE17</f>
        <v>0</v>
      </c>
      <c r="G70" s="396" cm="1">
        <f t="array" ref="G70:H70">LINEST(B70:F70,B69:F69)</f>
        <v>0</v>
      </c>
      <c r="H70" s="71">
        <v>0</v>
      </c>
    </row>
    <row r="71" spans="1:8">
      <c r="A71" s="80" t="str">
        <f>Populations!K8</f>
        <v>Hispanic</v>
      </c>
      <c r="B71" s="396">
        <f>'2016'!AR17</f>
        <v>0</v>
      </c>
      <c r="C71" s="396">
        <f>'2017'!AQ17</f>
        <v>0</v>
      </c>
      <c r="D71" s="396">
        <f>'2018'!AQ17</f>
        <v>0</v>
      </c>
      <c r="E71" s="396">
        <f>'2019'!AQ17</f>
        <v>0</v>
      </c>
      <c r="F71" s="396">
        <f>'2020'!CF17</f>
        <v>0</v>
      </c>
      <c r="G71" s="396" cm="1">
        <f t="array" ref="G71:H71">LINEST(B71:F71,B69:F69)</f>
        <v>0</v>
      </c>
      <c r="H71" s="71">
        <v>0</v>
      </c>
    </row>
    <row r="72" spans="1:8">
      <c r="A72" s="80" t="str">
        <f>Populations!M8</f>
        <v>Black-Not Hispanic</v>
      </c>
      <c r="B72" s="396">
        <f>'2016'!AS17</f>
        <v>0</v>
      </c>
      <c r="C72" s="396">
        <f>'2017'!AR17</f>
        <v>0</v>
      </c>
      <c r="D72" s="396">
        <f>'2018'!AR17</f>
        <v>0</v>
      </c>
      <c r="E72" s="396">
        <f>'2019'!AR17</f>
        <v>0</v>
      </c>
      <c r="F72" s="396">
        <f>'2020'!CG17</f>
        <v>0</v>
      </c>
      <c r="G72" s="396" cm="1">
        <f t="array" ref="G72:H72">LINEST(B72:F72,B69:F69)</f>
        <v>0</v>
      </c>
      <c r="H72" s="71">
        <v>0</v>
      </c>
    </row>
    <row r="73" spans="1:8">
      <c r="A73" s="80" t="str">
        <f>Populations!O8</f>
        <v>Asian</v>
      </c>
      <c r="B73" s="396">
        <f>'2016'!AT17</f>
        <v>0</v>
      </c>
      <c r="C73" s="396">
        <f>'2017'!AS17</f>
        <v>0</v>
      </c>
      <c r="D73" s="396">
        <f>'2018'!AS17</f>
        <v>0</v>
      </c>
      <c r="E73" s="396">
        <f>'2019'!AS17</f>
        <v>0</v>
      </c>
      <c r="F73" s="396">
        <f>'2020'!CH17</f>
        <v>0</v>
      </c>
      <c r="G73" s="396" cm="1">
        <f t="array" ref="G73:H73">LINEST(B73:F73,B69:F69)</f>
        <v>0</v>
      </c>
      <c r="H73" s="71">
        <v>0</v>
      </c>
    </row>
    <row r="74" spans="1:8" ht="38.25">
      <c r="A74" s="80" t="str">
        <f>Populations!Q8</f>
        <v>American Indian/Alaska Native</v>
      </c>
      <c r="B74" s="396">
        <f>'2016'!AU17</f>
        <v>0</v>
      </c>
      <c r="C74" s="396">
        <f>'2017'!AT17</f>
        <v>0</v>
      </c>
      <c r="D74" s="396">
        <f>'2018'!AT17</f>
        <v>0</v>
      </c>
      <c r="E74" s="396">
        <f>'2019'!AT17</f>
        <v>0</v>
      </c>
      <c r="F74" s="396">
        <f>'2020'!CI17</f>
        <v>0</v>
      </c>
      <c r="G74" s="396" cm="1">
        <f t="array" ref="G74:H74">LINEST(B74:F74,B69:F69)</f>
        <v>0</v>
      </c>
      <c r="H74" s="71">
        <v>0</v>
      </c>
    </row>
    <row r="75" spans="1:8" ht="13.5" thickBot="1">
      <c r="A75" s="463" t="str">
        <f>Populations!S8</f>
        <v>Other</v>
      </c>
      <c r="B75" s="461">
        <f>'2016'!AV17</f>
        <v>0</v>
      </c>
      <c r="C75" s="461">
        <f>'2017'!AU17</f>
        <v>0</v>
      </c>
      <c r="D75" s="461">
        <f>'2018'!AU17</f>
        <v>0</v>
      </c>
      <c r="E75" s="461">
        <f>'2019'!AU17</f>
        <v>0</v>
      </c>
      <c r="F75" s="461">
        <f>'2020'!CJ17</f>
        <v>0</v>
      </c>
      <c r="G75" s="461" cm="1">
        <f t="array" ref="G75:H75">LINEST(B75:F75,B69:F69)</f>
        <v>0</v>
      </c>
      <c r="H75" s="462">
        <v>0</v>
      </c>
    </row>
    <row r="76" spans="1:8">
      <c r="A76" s="41" t="s">
        <v>88</v>
      </c>
      <c r="B76" s="398">
        <f>'2016'!AO17</f>
        <v>0</v>
      </c>
      <c r="C76" s="398">
        <f>'2017'!AN17</f>
        <v>0</v>
      </c>
      <c r="D76" s="398">
        <f>'2018'!AN17</f>
        <v>0</v>
      </c>
      <c r="E76" s="398">
        <f>'2019'!AN17</f>
        <v>0</v>
      </c>
      <c r="F76" s="398">
        <f>'2020'!CC17</f>
        <v>0</v>
      </c>
      <c r="G76" s="398" cm="1">
        <f t="array" ref="G76:H76">LINEST(B76:F76,B69:F69)</f>
        <v>0</v>
      </c>
      <c r="H76" s="31">
        <v>0</v>
      </c>
    </row>
    <row r="77" spans="1:8" ht="13.5" thickBot="1">
      <c r="A77" s="82" t="s">
        <v>89</v>
      </c>
      <c r="B77" s="397">
        <f>'2016'!AP17</f>
        <v>0</v>
      </c>
      <c r="C77" s="397">
        <f>'2017'!AO17</f>
        <v>0</v>
      </c>
      <c r="D77" s="397">
        <f>'2018'!AO17</f>
        <v>0</v>
      </c>
      <c r="E77" s="397">
        <f>'2019'!AO17</f>
        <v>0</v>
      </c>
      <c r="F77" s="397">
        <f>'2020'!CD17</f>
        <v>0</v>
      </c>
      <c r="G77" s="397" cm="1">
        <f t="array" ref="G77:H77">LINEST(B77:F77,B69:F69)</f>
        <v>0</v>
      </c>
      <c r="H77" s="76">
        <v>0</v>
      </c>
    </row>
    <row r="79" spans="1:8" ht="13.5" thickBot="1"/>
    <row r="80" spans="1:8">
      <c r="A80" s="38"/>
      <c r="B80" s="512" t="s">
        <v>220</v>
      </c>
      <c r="C80" s="513"/>
      <c r="D80" s="513"/>
      <c r="E80" s="513"/>
      <c r="F80" s="513"/>
      <c r="G80" s="514"/>
      <c r="H80" s="31"/>
    </row>
    <row r="81" spans="1:8" ht="51">
      <c r="A81" s="79"/>
      <c r="B81" s="77">
        <f>A11</f>
        <v>2016</v>
      </c>
      <c r="C81" s="77">
        <f>A12</f>
        <v>2017</v>
      </c>
      <c r="D81" s="77">
        <f>A13</f>
        <v>2018</v>
      </c>
      <c r="E81" s="77">
        <f>A14</f>
        <v>2019</v>
      </c>
      <c r="F81" s="77">
        <f>Populations!E4</f>
        <v>2020</v>
      </c>
      <c r="G81" s="70" t="s">
        <v>216</v>
      </c>
      <c r="H81" s="71"/>
    </row>
    <row r="82" spans="1:8">
      <c r="A82" s="80" t="str">
        <f>Populations!I8</f>
        <v>White-Not Hispanic</v>
      </c>
      <c r="B82" s="396">
        <f>'2016'!AQ34</f>
        <v>0</v>
      </c>
      <c r="C82" s="396">
        <f>'2017'!AP34</f>
        <v>0</v>
      </c>
      <c r="D82" s="396">
        <f>'2018'!AP34</f>
        <v>0</v>
      </c>
      <c r="E82" s="396">
        <f>'2019'!AP34</f>
        <v>0</v>
      </c>
      <c r="F82" s="396">
        <f>'2020'!CE34</f>
        <v>0</v>
      </c>
      <c r="G82" s="396" cm="1">
        <f t="array" ref="G82:H82">LINEST(B82:F82,B81:F81)</f>
        <v>0</v>
      </c>
      <c r="H82" s="71">
        <v>0</v>
      </c>
    </row>
    <row r="83" spans="1:8">
      <c r="A83" s="80" t="str">
        <f>Populations!K8</f>
        <v>Hispanic</v>
      </c>
      <c r="B83" s="396">
        <f>'2016'!AR34</f>
        <v>0</v>
      </c>
      <c r="C83" s="396">
        <f>'2017'!AQ34</f>
        <v>0</v>
      </c>
      <c r="D83" s="396">
        <f>'2018'!AQ34</f>
        <v>0</v>
      </c>
      <c r="E83" s="396">
        <f>'2019'!AQ34</f>
        <v>0</v>
      </c>
      <c r="F83" s="396">
        <f>'2020'!CF34</f>
        <v>0</v>
      </c>
      <c r="G83" s="396" cm="1">
        <f t="array" ref="G83:H83">LINEST(B83:F83,B81:F81)</f>
        <v>0</v>
      </c>
      <c r="H83" s="71">
        <v>0</v>
      </c>
    </row>
    <row r="84" spans="1:8">
      <c r="A84" s="80" t="str">
        <f>Populations!M8</f>
        <v>Black-Not Hispanic</v>
      </c>
      <c r="B84" s="396">
        <f>'2016'!AS34</f>
        <v>0</v>
      </c>
      <c r="C84" s="396">
        <f>'2017'!AR34</f>
        <v>0</v>
      </c>
      <c r="D84" s="396">
        <f>'2018'!AR34</f>
        <v>0</v>
      </c>
      <c r="E84" s="396">
        <f>'2019'!AR34</f>
        <v>0</v>
      </c>
      <c r="F84" s="396">
        <f>'2020'!CG34</f>
        <v>0</v>
      </c>
      <c r="G84" s="396" cm="1">
        <f t="array" ref="G84:H84">LINEST(B84:F84,B81:F81)</f>
        <v>0</v>
      </c>
      <c r="H84" s="71">
        <v>0</v>
      </c>
    </row>
    <row r="85" spans="1:8">
      <c r="A85" s="80" t="str">
        <f>Populations!O8</f>
        <v>Asian</v>
      </c>
      <c r="B85" s="396">
        <f>'2016'!AT34</f>
        <v>0</v>
      </c>
      <c r="C85" s="396">
        <f>'2017'!AS34</f>
        <v>0</v>
      </c>
      <c r="D85" s="396">
        <f>'2018'!AS34</f>
        <v>0</v>
      </c>
      <c r="E85" s="396">
        <f>'2019'!AS34</f>
        <v>0</v>
      </c>
      <c r="F85" s="396">
        <f>'2020'!CH34</f>
        <v>0</v>
      </c>
      <c r="G85" s="396" cm="1">
        <f t="array" ref="G85:H85">LINEST(B85:F85,B81:F81)</f>
        <v>0</v>
      </c>
      <c r="H85" s="71">
        <v>0</v>
      </c>
    </row>
    <row r="86" spans="1:8" ht="38.25">
      <c r="A86" s="80" t="str">
        <f>Populations!Q8</f>
        <v>American Indian/Alaska Native</v>
      </c>
      <c r="B86" s="396">
        <f>'2016'!AU34</f>
        <v>0</v>
      </c>
      <c r="C86" s="396">
        <f>'2017'!AT34</f>
        <v>0</v>
      </c>
      <c r="D86" s="396">
        <f>'2018'!AT34</f>
        <v>0</v>
      </c>
      <c r="E86" s="396">
        <f>'2019'!AT34</f>
        <v>0</v>
      </c>
      <c r="F86" s="396">
        <f>'2020'!CI34</f>
        <v>0</v>
      </c>
      <c r="G86" s="396" cm="1">
        <f t="array" ref="G86:H86">LINEST(B86:F86,B81:F81)</f>
        <v>0</v>
      </c>
      <c r="H86" s="71">
        <v>0</v>
      </c>
    </row>
    <row r="87" spans="1:8" ht="13.5" thickBot="1">
      <c r="A87" s="463" t="str">
        <f>Populations!S8</f>
        <v>Other</v>
      </c>
      <c r="B87" s="461">
        <f>'2016'!AV34</f>
        <v>0</v>
      </c>
      <c r="C87" s="461">
        <f>'2017'!AU34</f>
        <v>0</v>
      </c>
      <c r="D87" s="461">
        <f>'2018'!AU34</f>
        <v>0</v>
      </c>
      <c r="E87" s="461">
        <f>'2019'!AU34</f>
        <v>0</v>
      </c>
      <c r="F87" s="461">
        <f>'2020'!CJ34</f>
        <v>0</v>
      </c>
      <c r="G87" s="461" cm="1">
        <f t="array" ref="G87:H87">LINEST(B87:F87,B81:F81)</f>
        <v>0</v>
      </c>
      <c r="H87" s="462">
        <v>0</v>
      </c>
    </row>
    <row r="88" spans="1:8">
      <c r="A88" s="41" t="s">
        <v>88</v>
      </c>
      <c r="B88" s="398">
        <f>'2016'!AO34</f>
        <v>0</v>
      </c>
      <c r="C88" s="398">
        <f>'2017'!AN34</f>
        <v>0</v>
      </c>
      <c r="D88" s="398">
        <f>'2018'!AN34</f>
        <v>0</v>
      </c>
      <c r="E88" s="398">
        <f>'2019'!AN34</f>
        <v>0</v>
      </c>
      <c r="F88" s="398">
        <f>'2020'!CC34</f>
        <v>0</v>
      </c>
      <c r="G88" s="398" cm="1">
        <f t="array" ref="G88:H88">LINEST(B88:F88,B81:F81)</f>
        <v>0</v>
      </c>
      <c r="H88" s="31">
        <v>0</v>
      </c>
    </row>
    <row r="89" spans="1:8" ht="13.5" thickBot="1">
      <c r="A89" s="82" t="s">
        <v>89</v>
      </c>
      <c r="B89" s="397">
        <f>'2016'!AP34</f>
        <v>0</v>
      </c>
      <c r="C89" s="397">
        <f>'2017'!AO34</f>
        <v>0</v>
      </c>
      <c r="D89" s="397">
        <f>'2018'!AO34</f>
        <v>0</v>
      </c>
      <c r="E89" s="397">
        <f>'2019'!AO34</f>
        <v>0</v>
      </c>
      <c r="F89" s="397">
        <f>'2020'!CD34</f>
        <v>0</v>
      </c>
      <c r="G89" s="397" cm="1">
        <f t="array" ref="G89:H89">LINEST(B89:F89,B81:F81)</f>
        <v>0</v>
      </c>
      <c r="H89" s="76">
        <v>0</v>
      </c>
    </row>
    <row r="91" spans="1:8" ht="13.5" thickBot="1"/>
    <row r="92" spans="1:8">
      <c r="A92" s="38"/>
      <c r="B92" s="515" t="s">
        <v>221</v>
      </c>
      <c r="C92" s="516"/>
      <c r="D92" s="516"/>
      <c r="E92" s="516"/>
      <c r="F92" s="516"/>
      <c r="G92" s="517"/>
      <c r="H92" s="31"/>
    </row>
    <row r="93" spans="1:8" ht="51">
      <c r="A93" s="79"/>
      <c r="B93" s="77">
        <f>A11</f>
        <v>2016</v>
      </c>
      <c r="C93" s="77">
        <f>A12</f>
        <v>2017</v>
      </c>
      <c r="D93" s="77">
        <f>A13</f>
        <v>2018</v>
      </c>
      <c r="E93" s="77">
        <f>A14</f>
        <v>2019</v>
      </c>
      <c r="F93" s="77">
        <f>Populations!E4</f>
        <v>2020</v>
      </c>
      <c r="G93" s="70" t="s">
        <v>216</v>
      </c>
      <c r="H93" s="71"/>
    </row>
    <row r="94" spans="1:8">
      <c r="A94" s="80" t="str">
        <f>Populations!I8</f>
        <v>White-Not Hispanic</v>
      </c>
      <c r="B94" s="396">
        <f>'2016'!AQ51</f>
        <v>0</v>
      </c>
      <c r="C94" s="396">
        <f>'2017'!AP51</f>
        <v>0</v>
      </c>
      <c r="D94" s="396">
        <f>'2018'!AP51</f>
        <v>0</v>
      </c>
      <c r="E94" s="396">
        <f>'2019'!AP51</f>
        <v>0</v>
      </c>
      <c r="F94" s="396">
        <f>'2020'!CE51</f>
        <v>0</v>
      </c>
      <c r="G94" s="396" cm="1">
        <f t="array" ref="G94:H94">LINEST(B94:F94,B93:F93)</f>
        <v>0</v>
      </c>
      <c r="H94" s="71">
        <v>0</v>
      </c>
    </row>
    <row r="95" spans="1:8">
      <c r="A95" s="80" t="str">
        <f>Populations!K8</f>
        <v>Hispanic</v>
      </c>
      <c r="B95" s="396">
        <f>'2016'!AR51</f>
        <v>0</v>
      </c>
      <c r="C95" s="396">
        <f>'2017'!AQ51</f>
        <v>0</v>
      </c>
      <c r="D95" s="396">
        <f>'2018'!AQ51</f>
        <v>0</v>
      </c>
      <c r="E95" s="396">
        <f>'2019'!AQ51</f>
        <v>0</v>
      </c>
      <c r="F95" s="396">
        <f>'2020'!CF51</f>
        <v>0</v>
      </c>
      <c r="G95" s="396" cm="1">
        <f t="array" ref="G95:H95">LINEST(B95:F95,B93:F93)</f>
        <v>0</v>
      </c>
      <c r="H95" s="71">
        <v>0</v>
      </c>
    </row>
    <row r="96" spans="1:8">
      <c r="A96" s="80" t="str">
        <f>Populations!M8</f>
        <v>Black-Not Hispanic</v>
      </c>
      <c r="B96" s="396">
        <f>'2016'!AS51</f>
        <v>0</v>
      </c>
      <c r="C96" s="396">
        <f>'2017'!AR51</f>
        <v>0</v>
      </c>
      <c r="D96" s="396">
        <f>'2018'!AR51</f>
        <v>0</v>
      </c>
      <c r="E96" s="396">
        <f>'2019'!AR51</f>
        <v>0</v>
      </c>
      <c r="F96" s="396">
        <f>'2020'!CG51</f>
        <v>0</v>
      </c>
      <c r="G96" s="396" cm="1">
        <f t="array" ref="G96:H96">LINEST(B96:F96,B93:F93)</f>
        <v>0</v>
      </c>
      <c r="H96" s="71">
        <v>0</v>
      </c>
    </row>
    <row r="97" spans="1:8">
      <c r="A97" s="80" t="str">
        <f>Populations!O8</f>
        <v>Asian</v>
      </c>
      <c r="B97" s="396">
        <f>'2016'!AT51</f>
        <v>0</v>
      </c>
      <c r="C97" s="396">
        <f>'2017'!AS51</f>
        <v>0</v>
      </c>
      <c r="D97" s="396">
        <f>'2018'!AS51</f>
        <v>0</v>
      </c>
      <c r="E97" s="396">
        <f>'2019'!AS51</f>
        <v>0</v>
      </c>
      <c r="F97" s="396">
        <f>'2020'!CH51</f>
        <v>0</v>
      </c>
      <c r="G97" s="396" cm="1">
        <f t="array" ref="G97:H97">LINEST(B97:F97,B93:F93)</f>
        <v>0</v>
      </c>
      <c r="H97" s="71">
        <v>0</v>
      </c>
    </row>
    <row r="98" spans="1:8" ht="38.25">
      <c r="A98" s="80" t="str">
        <f>Populations!Q8</f>
        <v>American Indian/Alaska Native</v>
      </c>
      <c r="B98" s="396">
        <f>'2016'!AU51</f>
        <v>0</v>
      </c>
      <c r="C98" s="396">
        <f>'2017'!AT51</f>
        <v>0</v>
      </c>
      <c r="D98" s="396">
        <f>'2018'!AT51</f>
        <v>0</v>
      </c>
      <c r="E98" s="396">
        <f>'2019'!AT51</f>
        <v>0</v>
      </c>
      <c r="F98" s="396">
        <f>'2020'!CI51</f>
        <v>0</v>
      </c>
      <c r="G98" s="396" cm="1">
        <f t="array" ref="G98:H98">LINEST(B98:F98,B93:F93)</f>
        <v>0</v>
      </c>
      <c r="H98" s="71">
        <v>0</v>
      </c>
    </row>
    <row r="99" spans="1:8" ht="13.5" thickBot="1">
      <c r="A99" s="463" t="str">
        <f>Populations!S8</f>
        <v>Other</v>
      </c>
      <c r="B99" s="461">
        <f>'2016'!AV51</f>
        <v>0</v>
      </c>
      <c r="C99" s="461">
        <f>'2017'!AU51</f>
        <v>0</v>
      </c>
      <c r="D99" s="461">
        <f>'2018'!AU51</f>
        <v>0</v>
      </c>
      <c r="E99" s="461">
        <f>'2019'!AU51</f>
        <v>0</v>
      </c>
      <c r="F99" s="461">
        <f>'2020'!CJ51</f>
        <v>0</v>
      </c>
      <c r="G99" s="461" cm="1">
        <f t="array" ref="G99:H99">LINEST(B99:F99,B93:F93)</f>
        <v>0</v>
      </c>
      <c r="H99" s="462">
        <v>0</v>
      </c>
    </row>
    <row r="100" spans="1:8">
      <c r="A100" s="41" t="s">
        <v>88</v>
      </c>
      <c r="B100" s="398">
        <f>'2016'!AO51</f>
        <v>0</v>
      </c>
      <c r="C100" s="398">
        <f>'2017'!AN51</f>
        <v>0</v>
      </c>
      <c r="D100" s="398">
        <f>'2018'!AN51</f>
        <v>0</v>
      </c>
      <c r="E100" s="398">
        <f>'2019'!AN51</f>
        <v>0</v>
      </c>
      <c r="F100" s="398">
        <f>'2020'!CC51</f>
        <v>0</v>
      </c>
      <c r="G100" s="398" cm="1">
        <f t="array" ref="G100:H100">LINEST(B100:F100,B93:F93)</f>
        <v>0</v>
      </c>
      <c r="H100" s="31">
        <v>0</v>
      </c>
    </row>
    <row r="101" spans="1:8" ht="13.5" thickBot="1">
      <c r="A101" s="82" t="s">
        <v>89</v>
      </c>
      <c r="B101" s="397">
        <f>'2016'!AP51</f>
        <v>0</v>
      </c>
      <c r="C101" s="397">
        <f>'2017'!AO51</f>
        <v>0</v>
      </c>
      <c r="D101" s="397">
        <f>'2018'!AO51</f>
        <v>0</v>
      </c>
      <c r="E101" s="397">
        <f>'2019'!AO51</f>
        <v>0</v>
      </c>
      <c r="F101" s="397">
        <f>'2020'!CD51</f>
        <v>0</v>
      </c>
      <c r="G101" s="397" cm="1">
        <f t="array" ref="G101:H101">LINEST(B101:F101,B93:F93)</f>
        <v>0</v>
      </c>
      <c r="H101" s="76">
        <v>0</v>
      </c>
    </row>
  </sheetData>
  <mergeCells count="9">
    <mergeCell ref="A1:E2"/>
    <mergeCell ref="A4:E4"/>
    <mergeCell ref="B68:G68"/>
    <mergeCell ref="B80:G80"/>
    <mergeCell ref="B92:G92"/>
    <mergeCell ref="B9:D9"/>
    <mergeCell ref="B17:G17"/>
    <mergeCell ref="B34:G34"/>
    <mergeCell ref="B51:G51"/>
  </mergeCells>
  <conditionalFormatting sqref="G19:G31">
    <cfRule type="cellIs" dxfId="11" priority="9" operator="greaterThan">
      <formula>0</formula>
    </cfRule>
    <cfRule type="cellIs" dxfId="10" priority="12" operator="lessThan">
      <formula>0</formula>
    </cfRule>
  </conditionalFormatting>
  <conditionalFormatting sqref="G36:G48">
    <cfRule type="cellIs" dxfId="9" priority="8" operator="greaterThan">
      <formula>0</formula>
    </cfRule>
    <cfRule type="cellIs" dxfId="8" priority="11" operator="lessThan">
      <formula>0</formula>
    </cfRule>
  </conditionalFormatting>
  <conditionalFormatting sqref="G53:G65">
    <cfRule type="cellIs" dxfId="7" priority="7" operator="greaterThan">
      <formula>0</formula>
    </cfRule>
    <cfRule type="cellIs" dxfId="6" priority="10" operator="lessThan">
      <formula>0</formula>
    </cfRule>
  </conditionalFormatting>
  <conditionalFormatting sqref="G70:G77">
    <cfRule type="cellIs" dxfId="5" priority="5" operator="lessThan">
      <formula>0</formula>
    </cfRule>
    <cfRule type="cellIs" dxfId="4" priority="6" operator="greaterThan">
      <formula>0</formula>
    </cfRule>
  </conditionalFormatting>
  <conditionalFormatting sqref="G82:G89">
    <cfRule type="cellIs" dxfId="3" priority="3" operator="lessThan">
      <formula>0</formula>
    </cfRule>
    <cfRule type="cellIs" dxfId="2" priority="4" operator="greaterThan">
      <formula>0</formula>
    </cfRule>
  </conditionalFormatting>
  <conditionalFormatting sqref="G94:G101">
    <cfRule type="cellIs" dxfId="1" priority="1" operator="lessThan">
      <formula>0</formula>
    </cfRule>
    <cfRule type="cellIs" dxfId="0" priority="2" operator="greaterThan">
      <formula>0</formula>
    </cfRule>
  </conditionalFormatting>
  <pageMargins left="0.7" right="0.7" top="0.75" bottom="0.75" header="0.3" footer="0.3"/>
  <pageSetup orientation="portrait" r:id="rId1"/>
  <drawing r:id="rId2"/>
  <extLst>
    <ext xmlns:x15="http://schemas.microsoft.com/office/spreadsheetml/2010/11/main" uri="{F7C9EE02-42E1-4005-9D12-6889AFFD525C}">
      <x15:webExtensions xmlns:xm="http://schemas.microsoft.com/office/excel/2006/main">
        <x15:webExtension appRef="{A52F3B8B-934F-49C3-A5FF-B39229F13BF5}">
          <xm:f>'Optional - 2016-2020 rates'!1:1048576</xm:f>
        </x15:webExtension>
        <x15:webExtension appRef="{68F9B829-D5D5-489C-9164-A00D8780744C}">
          <xm:f>'Optional - 2016-2020 rates'!$B$18:$F$31</xm:f>
        </x15:webExtension>
        <x15:webExtension appRef="{ED12F5ED-1FDC-40EB-AD15-4572AFECB31E}">
          <xm:f>'Optional - 2016-2020 rates'!$I$35:$P$52</xm:f>
        </x15:webExtension>
      </x15:webExtens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
  <sheetViews>
    <sheetView workbookViewId="0">
      <selection activeCell="C6" sqref="C6"/>
    </sheetView>
  </sheetViews>
  <sheetFormatPr defaultColWidth="8.7109375" defaultRowHeight="15"/>
  <cols>
    <col min="1" max="2" width="8.7109375" style="451"/>
    <col min="3" max="5" width="14.28515625" style="451" customWidth="1"/>
    <col min="6" max="16384" width="8.7109375" style="451"/>
  </cols>
  <sheetData>
    <row r="1" spans="1:5" ht="14.65" customHeight="1">
      <c r="A1" s="527" t="s">
        <v>222</v>
      </c>
      <c r="B1" s="527"/>
      <c r="C1" s="527"/>
      <c r="D1" s="527"/>
      <c r="E1" s="527"/>
    </row>
    <row r="2" spans="1:5">
      <c r="A2" s="527"/>
      <c r="B2" s="527"/>
      <c r="C2" s="527"/>
      <c r="D2" s="527"/>
      <c r="E2" s="527"/>
    </row>
    <row r="3" spans="1:5">
      <c r="A3" s="527"/>
      <c r="B3" s="527"/>
      <c r="C3" s="527"/>
      <c r="D3" s="527"/>
      <c r="E3" s="527"/>
    </row>
    <row r="5" spans="1:5">
      <c r="B5" s="452"/>
      <c r="C5" s="453" t="s">
        <v>198</v>
      </c>
      <c r="D5" s="454" t="s">
        <v>197</v>
      </c>
      <c r="E5" s="455" t="s">
        <v>223</v>
      </c>
    </row>
    <row r="6" spans="1:5">
      <c r="B6" s="452" t="s">
        <v>224</v>
      </c>
      <c r="C6" s="452">
        <v>58000</v>
      </c>
      <c r="D6" s="452">
        <v>22315</v>
      </c>
      <c r="E6" s="452">
        <v>32000</v>
      </c>
    </row>
  </sheetData>
  <mergeCells count="1">
    <mergeCell ref="A1:E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2"/>
  <sheetViews>
    <sheetView zoomScale="90" zoomScaleNormal="90" workbookViewId="0">
      <selection activeCell="C2" sqref="C2"/>
    </sheetView>
  </sheetViews>
  <sheetFormatPr defaultRowHeight="12.75"/>
  <cols>
    <col min="1" max="1" width="7.42578125" customWidth="1"/>
    <col min="2" max="2" width="23.7109375" customWidth="1"/>
    <col min="3" max="3" width="27.7109375" style="36" customWidth="1"/>
    <col min="4" max="4" width="3.28515625" customWidth="1"/>
  </cols>
  <sheetData>
    <row r="1" spans="1:4" ht="63" customHeight="1">
      <c r="A1" s="528" t="s">
        <v>225</v>
      </c>
      <c r="B1" s="528"/>
      <c r="C1" s="528"/>
      <c r="D1" s="89"/>
    </row>
    <row r="2" spans="1:4" ht="81" customHeight="1">
      <c r="A2" s="88" t="s">
        <v>226</v>
      </c>
      <c r="B2" s="88" t="s">
        <v>227</v>
      </c>
      <c r="C2" s="88" t="s">
        <v>228</v>
      </c>
      <c r="D2" s="90" t="s">
        <v>229</v>
      </c>
    </row>
    <row r="3" spans="1:4" ht="13.5" customHeight="1">
      <c r="A3" s="283">
        <v>1</v>
      </c>
      <c r="B3" s="283">
        <v>2009</v>
      </c>
      <c r="C3" s="284"/>
      <c r="D3" s="91">
        <v>0</v>
      </c>
    </row>
    <row r="4" spans="1:4">
      <c r="A4" s="83">
        <v>2</v>
      </c>
      <c r="B4" s="83">
        <v>2010</v>
      </c>
      <c r="C4" s="83"/>
      <c r="D4" s="91">
        <v>0</v>
      </c>
    </row>
    <row r="5" spans="1:4">
      <c r="A5" s="284">
        <v>3</v>
      </c>
      <c r="B5" s="284">
        <v>2011</v>
      </c>
      <c r="C5" s="284"/>
      <c r="D5" s="91">
        <v>0</v>
      </c>
    </row>
    <row r="6" spans="1:4">
      <c r="A6" s="83">
        <v>4</v>
      </c>
      <c r="B6" s="83">
        <v>2012</v>
      </c>
      <c r="C6" s="83"/>
      <c r="D6" s="91">
        <v>0</v>
      </c>
    </row>
    <row r="7" spans="1:4">
      <c r="A7" s="284">
        <v>5</v>
      </c>
      <c r="B7" s="284">
        <v>2013</v>
      </c>
      <c r="C7" s="284"/>
      <c r="D7" s="91">
        <v>0</v>
      </c>
    </row>
    <row r="8" spans="1:4">
      <c r="A8" s="83">
        <v>6</v>
      </c>
      <c r="B8" s="83">
        <v>2014</v>
      </c>
      <c r="C8" s="83"/>
      <c r="D8" s="91">
        <v>0</v>
      </c>
    </row>
    <row r="9" spans="1:4">
      <c r="A9" s="284">
        <v>7</v>
      </c>
      <c r="B9" s="284">
        <v>2015</v>
      </c>
      <c r="C9" s="284"/>
      <c r="D9" s="91">
        <v>0</v>
      </c>
    </row>
    <row r="10" spans="1:4">
      <c r="A10" s="83">
        <v>8</v>
      </c>
      <c r="B10" s="83">
        <f>Populations!A81</f>
        <v>2016</v>
      </c>
      <c r="C10" s="282"/>
      <c r="D10" s="91">
        <v>0</v>
      </c>
    </row>
    <row r="11" spans="1:4">
      <c r="A11" s="284">
        <v>9</v>
      </c>
      <c r="B11" s="284">
        <f>Populations!A63</f>
        <v>2017</v>
      </c>
      <c r="C11" s="285"/>
      <c r="D11" s="91">
        <v>0</v>
      </c>
    </row>
    <row r="12" spans="1:4">
      <c r="A12" s="83">
        <v>10</v>
      </c>
      <c r="B12" s="83">
        <f>Populations!A45</f>
        <v>2018</v>
      </c>
      <c r="C12" s="282"/>
      <c r="D12" s="91">
        <v>0</v>
      </c>
    </row>
    <row r="13" spans="1:4">
      <c r="A13" s="284">
        <v>11</v>
      </c>
      <c r="B13" s="284">
        <f>Populations!A27</f>
        <v>2019</v>
      </c>
      <c r="C13" s="285"/>
      <c r="D13" s="91">
        <v>0</v>
      </c>
    </row>
    <row r="14" spans="1:4">
      <c r="A14" s="281">
        <v>12</v>
      </c>
      <c r="B14" s="281">
        <f>Populations!A9</f>
        <v>2020</v>
      </c>
      <c r="C14" s="282"/>
      <c r="D14" s="91">
        <v>0</v>
      </c>
    </row>
    <row r="15" spans="1:4">
      <c r="A15" s="42"/>
      <c r="B15" s="42"/>
      <c r="D15" s="42"/>
    </row>
    <row r="16" spans="1:4">
      <c r="A16" s="42"/>
      <c r="B16" s="42"/>
      <c r="D16" s="42"/>
    </row>
    <row r="17" spans="1:4">
      <c r="A17" s="42"/>
      <c r="B17" s="42"/>
      <c r="D17" s="42"/>
    </row>
    <row r="18" spans="1:4">
      <c r="A18" s="42"/>
      <c r="B18" s="42"/>
      <c r="D18" s="42"/>
    </row>
    <row r="19" spans="1:4">
      <c r="A19" s="42"/>
      <c r="B19" s="42"/>
      <c r="D19" s="42"/>
    </row>
    <row r="20" spans="1:4">
      <c r="A20" s="42"/>
      <c r="B20" s="42"/>
      <c r="D20" s="42"/>
    </row>
    <row r="21" spans="1:4">
      <c r="A21" s="42"/>
      <c r="B21" s="42"/>
      <c r="D21" s="42"/>
    </row>
    <row r="22" spans="1:4">
      <c r="A22" s="42"/>
      <c r="B22" s="42"/>
      <c r="D22" s="42"/>
    </row>
  </sheetData>
  <mergeCells count="1">
    <mergeCell ref="A1:C1"/>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29"/>
  <sheetViews>
    <sheetView topLeftCell="A4" zoomScale="95" zoomScaleNormal="95" workbookViewId="0">
      <selection activeCell="N17" sqref="N17"/>
    </sheetView>
  </sheetViews>
  <sheetFormatPr defaultColWidth="11.7109375" defaultRowHeight="12.75"/>
  <cols>
    <col min="1" max="1" width="19.7109375" style="20" customWidth="1"/>
    <col min="2" max="2" width="11" style="20" customWidth="1"/>
    <col min="3" max="3" width="14.7109375" style="20" customWidth="1"/>
    <col min="4" max="4" width="11.28515625" style="20" customWidth="1"/>
    <col min="5" max="16384" width="11.7109375" style="20"/>
  </cols>
  <sheetData>
    <row r="1" spans="1:4">
      <c r="A1" s="22" t="s">
        <v>230</v>
      </c>
    </row>
    <row r="2" spans="1:4" ht="60" customHeight="1">
      <c r="A2" s="450" t="s">
        <v>231</v>
      </c>
      <c r="C2" s="450" t="s">
        <v>232</v>
      </c>
    </row>
    <row r="3" spans="1:4" s="25" customFormat="1" ht="15.75" customHeight="1">
      <c r="A3" s="23" t="s">
        <v>233</v>
      </c>
      <c r="B3" s="24"/>
      <c r="C3" s="24"/>
      <c r="D3" s="24"/>
    </row>
    <row r="5" spans="1:4">
      <c r="A5" s="26"/>
      <c r="B5" s="27" t="s">
        <v>234</v>
      </c>
      <c r="C5" s="27" t="s">
        <v>197</v>
      </c>
      <c r="D5" s="27" t="s">
        <v>198</v>
      </c>
    </row>
    <row r="6" spans="1:4" ht="14.65" customHeight="1">
      <c r="A6" s="315" t="s">
        <v>235</v>
      </c>
      <c r="B6" s="20">
        <v>2</v>
      </c>
      <c r="C6" s="20">
        <v>6</v>
      </c>
      <c r="D6" s="20">
        <v>5</v>
      </c>
    </row>
    <row r="7" spans="1:4">
      <c r="A7" s="237" t="s">
        <v>47</v>
      </c>
      <c r="B7" s="20">
        <v>3</v>
      </c>
      <c r="C7" s="20">
        <v>9</v>
      </c>
      <c r="D7" s="20">
        <v>15</v>
      </c>
    </row>
    <row r="8" spans="1:4">
      <c r="A8" s="239" t="s">
        <v>45</v>
      </c>
      <c r="B8" s="20">
        <v>12</v>
      </c>
      <c r="C8" s="20">
        <v>14</v>
      </c>
      <c r="D8" s="20">
        <v>13</v>
      </c>
    </row>
    <row r="9" spans="1:4">
      <c r="A9" s="238" t="s">
        <v>46</v>
      </c>
      <c r="B9" s="20">
        <v>5</v>
      </c>
      <c r="C9" s="20">
        <v>6</v>
      </c>
      <c r="D9" s="20">
        <v>7</v>
      </c>
    </row>
    <row r="10" spans="1:4">
      <c r="A10" s="240" t="s">
        <v>49</v>
      </c>
      <c r="B10" s="26">
        <v>11</v>
      </c>
      <c r="C10" s="26">
        <v>13</v>
      </c>
      <c r="D10" s="26">
        <v>9</v>
      </c>
    </row>
    <row r="11" spans="1:4">
      <c r="A11" s="20" t="s">
        <v>141</v>
      </c>
      <c r="B11" s="44">
        <f>SUM(B6:B10)</f>
        <v>33</v>
      </c>
      <c r="C11" s="44">
        <f>SUM(C6:C10)</f>
        <v>48</v>
      </c>
      <c r="D11" s="44">
        <f>SUM(D6:D10)</f>
        <v>49</v>
      </c>
    </row>
    <row r="12" spans="1:4">
      <c r="B12" s="28"/>
      <c r="C12" s="28"/>
      <c r="D12" s="28"/>
    </row>
    <row r="14" spans="1:4" s="25" customFormat="1" ht="16.5" customHeight="1">
      <c r="A14" s="23" t="s">
        <v>236</v>
      </c>
      <c r="B14" s="24"/>
      <c r="C14" s="24"/>
      <c r="D14" s="24"/>
    </row>
    <row r="16" spans="1:4">
      <c r="A16" s="26"/>
      <c r="B16" s="27" t="s">
        <v>234</v>
      </c>
      <c r="C16" s="27" t="s">
        <v>197</v>
      </c>
      <c r="D16" s="27" t="s">
        <v>198</v>
      </c>
    </row>
    <row r="17" spans="1:6">
      <c r="A17" s="20" t="str">
        <f>A6</f>
        <v>Occupant / Unspecified</v>
      </c>
      <c r="B17" s="45">
        <f>B6/B11*100</f>
        <v>6.0606060606060606</v>
      </c>
      <c r="C17" s="45">
        <f>C6/C11*100</f>
        <v>12.5</v>
      </c>
      <c r="D17" s="43">
        <f>D6/D11*100</f>
        <v>10.204081632653061</v>
      </c>
    </row>
    <row r="18" spans="1:6">
      <c r="A18" s="20" t="str">
        <f>A7</f>
        <v>Motorcyclist</v>
      </c>
      <c r="B18" s="45">
        <f>B7/B11*100</f>
        <v>9.0909090909090917</v>
      </c>
      <c r="C18" s="45">
        <f>C7/C11*100</f>
        <v>18.75</v>
      </c>
      <c r="D18" s="43">
        <f>D7/D11*100</f>
        <v>30.612244897959183</v>
      </c>
    </row>
    <row r="19" spans="1:6">
      <c r="A19" s="20" t="str">
        <f>A8</f>
        <v>Pedestrian</v>
      </c>
      <c r="B19" s="45">
        <f>B8/B11*100</f>
        <v>36.363636363636367</v>
      </c>
      <c r="C19" s="45">
        <f>C8/C11*100</f>
        <v>29.166666666666668</v>
      </c>
      <c r="D19" s="43">
        <f>D8/D11*100</f>
        <v>26.530612244897959</v>
      </c>
    </row>
    <row r="20" spans="1:6">
      <c r="A20" s="20" t="str">
        <f>A9</f>
        <v>Pedal cyclist</v>
      </c>
      <c r="B20" s="45">
        <f>B9/B11*100</f>
        <v>15.151515151515152</v>
      </c>
      <c r="C20" s="46">
        <f>C9/C11*100</f>
        <v>12.5</v>
      </c>
      <c r="D20" s="43">
        <f>D9/D11*100</f>
        <v>14.285714285714285</v>
      </c>
    </row>
    <row r="21" spans="1:6">
      <c r="A21" s="26" t="str">
        <f>A10</f>
        <v>Other</v>
      </c>
      <c r="B21" s="46">
        <f>B10/B11*100</f>
        <v>33.333333333333329</v>
      </c>
      <c r="C21" s="46">
        <f>C10/C11*100</f>
        <v>27.083333333333332</v>
      </c>
      <c r="D21" s="47">
        <f>D10/D11*100</f>
        <v>18.367346938775512</v>
      </c>
    </row>
    <row r="22" spans="1:6">
      <c r="A22" s="20" t="s">
        <v>141</v>
      </c>
      <c r="B22" s="29">
        <v>1</v>
      </c>
      <c r="C22" s="29">
        <v>1</v>
      </c>
      <c r="D22" s="29">
        <v>1</v>
      </c>
    </row>
    <row r="25" spans="1:6" ht="28.5" customHeight="1">
      <c r="A25" s="529" t="s">
        <v>237</v>
      </c>
      <c r="B25" s="529"/>
      <c r="C25" s="529"/>
      <c r="D25" s="529"/>
      <c r="E25" s="529"/>
      <c r="F25" s="529"/>
    </row>
    <row r="26" spans="1:6" ht="25.5">
      <c r="A26" s="320" t="s">
        <v>238</v>
      </c>
      <c r="B26" s="314" t="str">
        <f>A6</f>
        <v>Occupant / Unspecified</v>
      </c>
      <c r="C26" s="269" t="str">
        <f>A7</f>
        <v>Motorcyclist</v>
      </c>
      <c r="D26" s="269" t="str">
        <f>A8</f>
        <v>Pedestrian</v>
      </c>
      <c r="E26" s="269" t="str">
        <f>A9</f>
        <v>Pedal cyclist</v>
      </c>
      <c r="F26" s="269" t="str">
        <f>A10</f>
        <v>Other</v>
      </c>
    </row>
    <row r="27" spans="1:6">
      <c r="A27" s="268" t="s">
        <v>198</v>
      </c>
      <c r="B27" s="280">
        <f>D17</f>
        <v>10.204081632653061</v>
      </c>
      <c r="C27" s="280">
        <f>D18</f>
        <v>30.612244897959183</v>
      </c>
      <c r="D27" s="280">
        <f>D19</f>
        <v>26.530612244897959</v>
      </c>
      <c r="E27" s="280">
        <f>D20</f>
        <v>14.285714285714285</v>
      </c>
      <c r="F27" s="280">
        <f>D21</f>
        <v>18.367346938775512</v>
      </c>
    </row>
    <row r="28" spans="1:6">
      <c r="A28" s="268" t="s">
        <v>197</v>
      </c>
      <c r="B28" s="280">
        <f>C17</f>
        <v>12.5</v>
      </c>
      <c r="C28" s="280">
        <f>C18</f>
        <v>18.75</v>
      </c>
      <c r="D28" s="280">
        <f>C19</f>
        <v>29.166666666666668</v>
      </c>
      <c r="E28" s="280">
        <f>C20</f>
        <v>12.5</v>
      </c>
      <c r="F28" s="280">
        <f>C21</f>
        <v>27.083333333333332</v>
      </c>
    </row>
    <row r="29" spans="1:6">
      <c r="A29" s="268" t="s">
        <v>223</v>
      </c>
      <c r="B29" s="280">
        <f>B17</f>
        <v>6.0606060606060606</v>
      </c>
      <c r="C29" s="280">
        <f>B18</f>
        <v>9.0909090909090917</v>
      </c>
      <c r="D29" s="280">
        <f>B19</f>
        <v>36.363636363636367</v>
      </c>
      <c r="E29" s="280">
        <f>B20</f>
        <v>15.151515151515152</v>
      </c>
      <c r="F29" s="280">
        <f>B21</f>
        <v>33.333333333333329</v>
      </c>
    </row>
  </sheetData>
  <mergeCells count="1">
    <mergeCell ref="A25:F25"/>
  </mergeCells>
  <pageMargins left="0.78749999999999998" right="0.78749999999999998" top="1.05277777777778" bottom="1.05277777777778" header="0.78749999999999998" footer="0.78749999999999998"/>
  <pageSetup firstPageNumber="0" orientation="portrait" horizontalDpi="300" verticalDpi="300"/>
  <headerFooter>
    <oddHeader>&amp;C&amp;"Times New Roman,Regular"&amp;12&amp;A</oddHeader>
    <oddFooter>&amp;C&amp;"Times New Roman,Regular"&amp;12Page &amp;P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42"/>
  <sheetViews>
    <sheetView topLeftCell="A13" zoomScale="68" zoomScaleNormal="68" workbookViewId="0">
      <selection activeCell="E43" sqref="E43"/>
    </sheetView>
  </sheetViews>
  <sheetFormatPr defaultColWidth="9.28515625" defaultRowHeight="12.75"/>
  <cols>
    <col min="1" max="1" width="18.28515625" style="191" customWidth="1"/>
    <col min="2" max="2" width="15.28515625" style="20" customWidth="1"/>
    <col min="3" max="3" width="16.7109375" style="20" customWidth="1"/>
    <col min="4" max="4" width="16.5703125" style="20" customWidth="1"/>
    <col min="5" max="5" width="21" style="20" customWidth="1"/>
    <col min="6" max="6" width="16.28515625" style="20" customWidth="1"/>
    <col min="7" max="7" width="16.7109375" style="20" customWidth="1"/>
    <col min="8" max="8" width="17.28515625" style="20" customWidth="1"/>
    <col min="9" max="9" width="10.28515625" style="20" customWidth="1"/>
    <col min="10" max="10" width="16.28515625" style="20" customWidth="1"/>
    <col min="11" max="11" width="16.5703125" style="20" customWidth="1"/>
    <col min="12" max="12" width="17.7109375" style="20" customWidth="1"/>
    <col min="13" max="13" width="9.5703125" style="20" customWidth="1"/>
    <col min="14" max="15" width="15.28515625" style="20" customWidth="1"/>
    <col min="16" max="16" width="16.5703125" style="20" customWidth="1"/>
    <col min="17" max="17" width="9.28515625" style="20" customWidth="1"/>
    <col min="18" max="18" width="16.5703125" style="20" customWidth="1"/>
    <col min="19" max="19" width="15.28515625" style="20" customWidth="1"/>
    <col min="20" max="20" width="19.28515625" style="20" customWidth="1"/>
    <col min="21" max="21" width="13.28515625" style="20" customWidth="1"/>
    <col min="22" max="48" width="11.28515625" style="20" customWidth="1"/>
    <col min="49" max="49" width="9.28515625" style="20"/>
    <col min="50" max="50" width="12.7109375" style="20" customWidth="1"/>
    <col min="51" max="51" width="11.28515625" style="20" customWidth="1"/>
    <col min="52" max="54" width="12.7109375" style="20" customWidth="1"/>
    <col min="55" max="55" width="11.28515625" style="20" customWidth="1"/>
    <col min="56" max="58" width="12.7109375" style="20" customWidth="1"/>
    <col min="59" max="59" width="11.42578125" style="20" customWidth="1"/>
    <col min="60" max="62" width="12.7109375" style="20" customWidth="1"/>
    <col min="63" max="63" width="10.5703125" style="20" customWidth="1"/>
    <col min="64" max="66" width="12.7109375" style="20" customWidth="1"/>
    <col min="67" max="67" width="11.42578125" style="20" customWidth="1"/>
    <col min="68" max="70" width="12.7109375" style="20" customWidth="1"/>
    <col min="71" max="71" width="11.42578125" style="20" customWidth="1"/>
    <col min="72" max="74" width="12.7109375" style="20" customWidth="1"/>
    <col min="75" max="75" width="11.28515625" style="20" customWidth="1"/>
    <col min="76" max="78" width="12.7109375" style="20" customWidth="1"/>
    <col min="79" max="79" width="11.5703125" style="20" customWidth="1"/>
    <col min="80" max="82" width="12.7109375" style="20" customWidth="1"/>
    <col min="83" max="83" width="12.28515625" style="20" customWidth="1"/>
    <col min="84" max="84" width="12.7109375" style="20" customWidth="1"/>
    <col min="85" max="16384" width="9.28515625" style="20"/>
  </cols>
  <sheetData>
    <row r="1" spans="1:17" ht="53.65" customHeight="1">
      <c r="A1" s="530" t="s">
        <v>239</v>
      </c>
      <c r="B1" s="530"/>
      <c r="C1" s="530"/>
      <c r="D1" s="530"/>
    </row>
    <row r="2" spans="1:17" ht="12.6" customHeight="1">
      <c r="N2" s="191"/>
    </row>
    <row r="3" spans="1:17" ht="12.6" customHeight="1">
      <c r="B3" s="191"/>
      <c r="N3" s="191"/>
      <c r="O3" s="191"/>
      <c r="P3" s="191"/>
      <c r="Q3" s="191"/>
    </row>
    <row r="4" spans="1:17" ht="12.6" customHeight="1">
      <c r="A4" s="507" t="s">
        <v>240</v>
      </c>
      <c r="B4" s="507"/>
      <c r="C4" s="507"/>
      <c r="D4" s="507"/>
      <c r="N4" s="191"/>
      <c r="O4" s="191"/>
      <c r="P4" s="191"/>
      <c r="Q4" s="191"/>
    </row>
    <row r="5" spans="1:17" ht="12.6" customHeight="1">
      <c r="A5" s="507"/>
      <c r="B5" s="507"/>
      <c r="C5" s="507"/>
      <c r="D5" s="507"/>
      <c r="N5" s="191"/>
      <c r="O5" s="191"/>
      <c r="P5" s="191"/>
      <c r="Q5" s="191"/>
    </row>
    <row r="6" spans="1:17" ht="13.15" customHeight="1" thickBot="1">
      <c r="A6" s="531"/>
      <c r="B6" s="531"/>
      <c r="C6" s="531"/>
      <c r="D6" s="531"/>
    </row>
    <row r="7" spans="1:17">
      <c r="A7" s="363" t="s">
        <v>241</v>
      </c>
      <c r="B7" s="364" t="s">
        <v>178</v>
      </c>
      <c r="C7" s="364" t="s">
        <v>242</v>
      </c>
      <c r="D7" s="365" t="s">
        <v>243</v>
      </c>
    </row>
    <row r="8" spans="1:17">
      <c r="A8" s="358">
        <v>2000</v>
      </c>
      <c r="B8" s="399"/>
      <c r="C8" s="399"/>
      <c r="D8" s="400"/>
      <c r="I8" s="55"/>
    </row>
    <row r="9" spans="1:17">
      <c r="A9" s="358">
        <v>2001</v>
      </c>
      <c r="B9" s="401"/>
      <c r="C9" s="401"/>
      <c r="D9" s="402"/>
    </row>
    <row r="10" spans="1:17">
      <c r="A10" s="358">
        <v>2002</v>
      </c>
      <c r="B10" s="401"/>
      <c r="C10" s="401"/>
      <c r="D10" s="402"/>
    </row>
    <row r="11" spans="1:17">
      <c r="A11" s="358">
        <v>2003</v>
      </c>
      <c r="B11" s="401"/>
      <c r="C11" s="401"/>
      <c r="D11" s="402"/>
    </row>
    <row r="12" spans="1:17">
      <c r="A12" s="358">
        <v>2004</v>
      </c>
      <c r="B12" s="401"/>
      <c r="C12" s="401"/>
      <c r="D12" s="402"/>
    </row>
    <row r="13" spans="1:17">
      <c r="A13" s="358">
        <v>2005</v>
      </c>
      <c r="B13" s="401"/>
      <c r="C13" s="401"/>
      <c r="D13" s="402"/>
    </row>
    <row r="14" spans="1:17">
      <c r="A14" s="358">
        <v>2006</v>
      </c>
      <c r="B14" s="401"/>
      <c r="C14" s="401"/>
      <c r="D14" s="402"/>
    </row>
    <row r="15" spans="1:17">
      <c r="A15" s="358">
        <v>2007</v>
      </c>
      <c r="B15" s="401"/>
      <c r="C15" s="401"/>
      <c r="D15" s="402"/>
    </row>
    <row r="16" spans="1:17">
      <c r="A16" s="358">
        <v>2008</v>
      </c>
      <c r="B16" s="401"/>
      <c r="C16" s="401"/>
      <c r="D16" s="402"/>
    </row>
    <row r="17" spans="1:5">
      <c r="A17" s="358">
        <v>2009</v>
      </c>
      <c r="B17" s="401"/>
      <c r="C17" s="401"/>
      <c r="D17" s="402"/>
    </row>
    <row r="18" spans="1:5">
      <c r="A18" s="358">
        <v>2010</v>
      </c>
      <c r="B18" s="401"/>
      <c r="C18" s="401"/>
      <c r="D18" s="402"/>
    </row>
    <row r="19" spans="1:5">
      <c r="A19" s="358">
        <v>2011</v>
      </c>
      <c r="B19" s="401"/>
      <c r="C19" s="401"/>
      <c r="D19" s="402"/>
    </row>
    <row r="20" spans="1:5">
      <c r="A20" s="358">
        <v>2012</v>
      </c>
      <c r="B20" s="401"/>
      <c r="C20" s="401"/>
      <c r="D20" s="402"/>
    </row>
    <row r="21" spans="1:5">
      <c r="A21" s="358">
        <v>2013</v>
      </c>
      <c r="B21" s="401"/>
      <c r="C21" s="401"/>
      <c r="D21" s="402"/>
    </row>
    <row r="22" spans="1:5">
      <c r="A22" s="358">
        <v>2014</v>
      </c>
      <c r="B22" s="401"/>
      <c r="C22" s="401"/>
      <c r="D22" s="402"/>
    </row>
    <row r="23" spans="1:5" ht="12.6" customHeight="1">
      <c r="A23" s="358">
        <v>2015</v>
      </c>
      <c r="B23" s="401"/>
      <c r="C23" s="401"/>
      <c r="D23" s="402"/>
    </row>
    <row r="24" spans="1:5" ht="12.6" customHeight="1">
      <c r="A24" s="358">
        <f>Populations!A81</f>
        <v>2016</v>
      </c>
      <c r="B24" s="401"/>
      <c r="C24" s="401"/>
      <c r="D24" s="402"/>
    </row>
    <row r="25" spans="1:5" ht="12.6" customHeight="1">
      <c r="A25" s="358">
        <f>Populations!A63</f>
        <v>2017</v>
      </c>
      <c r="B25" s="401"/>
      <c r="C25" s="401"/>
      <c r="D25" s="402"/>
    </row>
    <row r="26" spans="1:5" ht="12.6" customHeight="1">
      <c r="A26" s="358">
        <f>Populations!A45</f>
        <v>2018</v>
      </c>
      <c r="B26" s="401"/>
      <c r="C26" s="401"/>
      <c r="D26" s="402"/>
      <c r="E26" s="510" t="s">
        <v>244</v>
      </c>
    </row>
    <row r="27" spans="1:5" ht="12.6" customHeight="1">
      <c r="A27" s="358">
        <f>Populations!A27</f>
        <v>2019</v>
      </c>
      <c r="B27" s="401"/>
      <c r="C27" s="401"/>
      <c r="D27" s="402"/>
      <c r="E27" s="510"/>
    </row>
    <row r="28" spans="1:5" ht="13.15" customHeight="1" thickBot="1">
      <c r="A28" s="359">
        <f>Populations!A9</f>
        <v>2020</v>
      </c>
      <c r="B28" s="403"/>
      <c r="C28" s="403"/>
      <c r="D28" s="404"/>
      <c r="E28" s="510"/>
    </row>
    <row r="29" spans="1:5" ht="13.15" customHeight="1" thickBot="1">
      <c r="E29" s="510"/>
    </row>
    <row r="30" spans="1:5" ht="26.1" customHeight="1">
      <c r="A30" s="355" t="s">
        <v>245</v>
      </c>
      <c r="B30" s="356" t="s">
        <v>178</v>
      </c>
      <c r="C30" s="356" t="s">
        <v>242</v>
      </c>
      <c r="D30" s="357" t="s">
        <v>243</v>
      </c>
      <c r="E30" s="510"/>
    </row>
    <row r="31" spans="1:5" ht="12.6" customHeight="1">
      <c r="A31" s="358">
        <f>Populations!A81</f>
        <v>2016</v>
      </c>
      <c r="B31" s="401"/>
      <c r="C31" s="401"/>
      <c r="D31" s="402"/>
      <c r="E31" s="510"/>
    </row>
    <row r="32" spans="1:5" ht="12.6" customHeight="1">
      <c r="A32" s="358">
        <f>Populations!A63</f>
        <v>2017</v>
      </c>
      <c r="B32" s="401"/>
      <c r="C32" s="401"/>
      <c r="D32" s="402"/>
      <c r="E32" s="510"/>
    </row>
    <row r="33" spans="1:5" ht="12.6" customHeight="1">
      <c r="A33" s="358">
        <f>Populations!A45</f>
        <v>2018</v>
      </c>
      <c r="B33" s="401"/>
      <c r="C33" s="401"/>
      <c r="D33" s="402"/>
      <c r="E33" s="510"/>
    </row>
    <row r="34" spans="1:5" ht="12.6" customHeight="1">
      <c r="A34" s="358">
        <f>Populations!A27</f>
        <v>2019</v>
      </c>
      <c r="B34" s="401"/>
      <c r="C34" s="401"/>
      <c r="D34" s="402"/>
      <c r="E34" s="510"/>
    </row>
    <row r="35" spans="1:5" ht="13.15" customHeight="1" thickBot="1">
      <c r="A35" s="359">
        <f>Populations!A9</f>
        <v>2020</v>
      </c>
      <c r="B35" s="403"/>
      <c r="C35" s="403"/>
      <c r="D35" s="404"/>
      <c r="E35" s="510"/>
    </row>
    <row r="36" spans="1:5" ht="13.15" customHeight="1" thickBot="1">
      <c r="E36" s="510"/>
    </row>
    <row r="37" spans="1:5">
      <c r="A37" s="360" t="s">
        <v>246</v>
      </c>
      <c r="B37" s="361" t="s">
        <v>178</v>
      </c>
      <c r="C37" s="361" t="s">
        <v>242</v>
      </c>
      <c r="D37" s="362" t="s">
        <v>243</v>
      </c>
      <c r="E37" s="510"/>
    </row>
    <row r="38" spans="1:5" ht="12.6" customHeight="1">
      <c r="A38" s="358">
        <f>Populations!A81</f>
        <v>2016</v>
      </c>
      <c r="B38" s="401"/>
      <c r="C38" s="401"/>
      <c r="D38" s="402"/>
    </row>
    <row r="39" spans="1:5" ht="12.6" customHeight="1">
      <c r="A39" s="358">
        <f>Populations!A63</f>
        <v>2017</v>
      </c>
      <c r="B39" s="401"/>
      <c r="C39" s="401"/>
      <c r="D39" s="402"/>
    </row>
    <row r="40" spans="1:5" ht="12.6" customHeight="1">
      <c r="A40" s="358">
        <f>Populations!A45</f>
        <v>2018</v>
      </c>
      <c r="B40" s="401"/>
      <c r="C40" s="401"/>
      <c r="D40" s="402"/>
    </row>
    <row r="41" spans="1:5" ht="12.6" customHeight="1">
      <c r="A41" s="358">
        <f>Populations!A27</f>
        <v>2019</v>
      </c>
      <c r="B41" s="401"/>
      <c r="C41" s="401"/>
      <c r="D41" s="402"/>
    </row>
    <row r="42" spans="1:5" ht="13.5" thickBot="1">
      <c r="A42" s="359">
        <f>Populations!A9</f>
        <v>2020</v>
      </c>
      <c r="B42" s="403"/>
      <c r="C42" s="403"/>
      <c r="D42" s="404"/>
    </row>
  </sheetData>
  <mergeCells count="3">
    <mergeCell ref="A1:D1"/>
    <mergeCell ref="A4:D6"/>
    <mergeCell ref="E26:E37"/>
  </mergeCells>
  <pageMargins left="0" right="0" top="0.75" bottom="0.75" header="0.51180555555555496" footer="0.51180555555555496"/>
  <pageSetup firstPageNumber="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9"/>
  <sheetViews>
    <sheetView workbookViewId="0">
      <selection activeCell="D14" sqref="D14"/>
    </sheetView>
  </sheetViews>
  <sheetFormatPr defaultRowHeight="12.75"/>
  <cols>
    <col min="1" max="6" width="14.28515625" customWidth="1"/>
  </cols>
  <sheetData>
    <row r="1" spans="1:6">
      <c r="A1" s="532" t="s">
        <v>247</v>
      </c>
      <c r="B1" s="532"/>
      <c r="C1" s="532"/>
      <c r="D1" s="532"/>
      <c r="E1" s="532"/>
      <c r="F1" s="532"/>
    </row>
    <row r="2" spans="1:6" ht="39.6" customHeight="1" thickBot="1">
      <c r="A2" s="532"/>
      <c r="B2" s="532"/>
      <c r="C2" s="532"/>
      <c r="D2" s="532"/>
      <c r="E2" s="532"/>
      <c r="F2" s="532"/>
    </row>
    <row r="3" spans="1:6">
      <c r="A3" s="197" t="s">
        <v>215</v>
      </c>
      <c r="B3" s="198">
        <f>Populations!A81</f>
        <v>2016</v>
      </c>
      <c r="C3" s="198">
        <f>Populations!A63</f>
        <v>2017</v>
      </c>
      <c r="D3" s="198">
        <f>Populations!A45</f>
        <v>2018</v>
      </c>
      <c r="E3" s="198">
        <f>Populations!A27</f>
        <v>2019</v>
      </c>
      <c r="F3" s="354">
        <f>Populations!A9</f>
        <v>2020</v>
      </c>
    </row>
    <row r="4" spans="1:6">
      <c r="A4" s="72" t="s">
        <v>248</v>
      </c>
      <c r="B4" s="73"/>
      <c r="C4" s="73"/>
      <c r="D4" s="73"/>
      <c r="E4" s="73"/>
      <c r="F4" s="71"/>
    </row>
    <row r="5" spans="1:6">
      <c r="A5" s="74" t="s">
        <v>102</v>
      </c>
      <c r="B5" s="73"/>
      <c r="C5" s="73"/>
      <c r="D5" s="73"/>
      <c r="E5" s="73"/>
      <c r="F5" s="71"/>
    </row>
    <row r="6" spans="1:6">
      <c r="A6" s="72" t="s">
        <v>103</v>
      </c>
      <c r="B6" s="73"/>
      <c r="C6" s="73"/>
      <c r="D6" s="73"/>
      <c r="E6" s="73"/>
      <c r="F6" s="71"/>
    </row>
    <row r="7" spans="1:6">
      <c r="A7" s="72" t="s">
        <v>249</v>
      </c>
      <c r="B7" s="73"/>
      <c r="C7" s="73"/>
      <c r="D7" s="73"/>
      <c r="E7" s="73"/>
      <c r="F7" s="71"/>
    </row>
    <row r="8" spans="1:6">
      <c r="A8" s="72" t="s">
        <v>250</v>
      </c>
      <c r="B8" s="73"/>
      <c r="C8" s="73"/>
      <c r="D8" s="73"/>
      <c r="E8" s="73"/>
      <c r="F8" s="71"/>
    </row>
    <row r="9" spans="1:6">
      <c r="A9" s="72" t="s">
        <v>251</v>
      </c>
      <c r="B9" s="73"/>
      <c r="C9" s="73"/>
      <c r="D9" s="73"/>
      <c r="E9" s="73"/>
      <c r="F9" s="71"/>
    </row>
  </sheetData>
  <mergeCells count="1">
    <mergeCell ref="A1:F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3"/>
  <sheetViews>
    <sheetView workbookViewId="0">
      <selection activeCell="A5" sqref="A5"/>
    </sheetView>
  </sheetViews>
  <sheetFormatPr defaultRowHeight="12.75"/>
  <cols>
    <col min="1" max="1" width="12.7109375" customWidth="1"/>
    <col min="2" max="2" width="5.7109375" style="36" customWidth="1"/>
    <col min="3" max="3" width="0.7109375" customWidth="1"/>
    <col min="4" max="4" width="23.28515625" customWidth="1"/>
  </cols>
  <sheetData>
    <row r="1" spans="1:7" ht="62.1" customHeight="1">
      <c r="A1" s="533" t="s">
        <v>252</v>
      </c>
      <c r="B1" s="533"/>
      <c r="C1" s="375"/>
      <c r="D1" s="374" t="s">
        <v>253</v>
      </c>
      <c r="G1" s="49"/>
    </row>
    <row r="2" spans="1:7" ht="25.5">
      <c r="A2" s="349" t="s">
        <v>90</v>
      </c>
      <c r="B2" s="351">
        <v>1</v>
      </c>
      <c r="C2" s="375"/>
      <c r="D2" s="377"/>
      <c r="G2" s="49"/>
    </row>
    <row r="3" spans="1:7">
      <c r="A3" s="92" t="s">
        <v>91</v>
      </c>
      <c r="B3" s="351">
        <v>2</v>
      </c>
      <c r="C3" s="375"/>
      <c r="D3" s="377"/>
      <c r="G3" s="49"/>
    </row>
    <row r="4" spans="1:7" ht="25.5">
      <c r="A4" s="92" t="s">
        <v>92</v>
      </c>
      <c r="B4" s="351">
        <v>3</v>
      </c>
      <c r="C4" s="375"/>
      <c r="D4" s="377"/>
      <c r="G4" s="49"/>
    </row>
    <row r="5" spans="1:7">
      <c r="A5" s="464" t="s">
        <v>93</v>
      </c>
      <c r="B5" s="465">
        <v>4</v>
      </c>
      <c r="C5" s="375"/>
      <c r="D5" s="466"/>
    </row>
    <row r="6" spans="1:7" ht="38.25">
      <c r="A6" s="92" t="s">
        <v>94</v>
      </c>
      <c r="B6" s="351">
        <v>5</v>
      </c>
      <c r="C6" s="376"/>
      <c r="D6" s="377"/>
      <c r="G6" s="49"/>
    </row>
    <row r="7" spans="1:7">
      <c r="A7" s="92" t="s">
        <v>49</v>
      </c>
      <c r="B7" s="351">
        <v>6</v>
      </c>
      <c r="C7" s="376"/>
      <c r="D7" s="377"/>
      <c r="G7" s="49"/>
    </row>
    <row r="8" spans="1:7">
      <c r="A8" s="92" t="s">
        <v>49</v>
      </c>
      <c r="B8" s="351">
        <v>7</v>
      </c>
      <c r="C8" s="376"/>
      <c r="D8" s="377"/>
      <c r="G8" s="49"/>
    </row>
    <row r="9" spans="1:7">
      <c r="A9" s="49"/>
      <c r="B9" s="350"/>
      <c r="C9" s="49"/>
      <c r="D9" s="241"/>
      <c r="G9" s="49"/>
    </row>
    <row r="10" spans="1:7">
      <c r="A10" s="105"/>
      <c r="B10" s="350"/>
      <c r="C10" s="49"/>
      <c r="G10" s="49"/>
    </row>
    <row r="11" spans="1:7">
      <c r="A11" s="105"/>
      <c r="B11" s="350"/>
      <c r="C11" s="49"/>
      <c r="G11" s="49"/>
    </row>
    <row r="12" spans="1:7">
      <c r="A12" s="105"/>
      <c r="B12" s="350"/>
      <c r="C12" s="49"/>
      <c r="G12" s="49"/>
    </row>
    <row r="13" spans="1:7">
      <c r="A13" s="105"/>
      <c r="B13" s="350"/>
      <c r="C13" s="49"/>
      <c r="G13" s="49"/>
    </row>
  </sheetData>
  <mergeCells count="1">
    <mergeCell ref="A1:B1"/>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I21"/>
  <sheetViews>
    <sheetView topLeftCell="A8" zoomScaleNormal="100" workbookViewId="0">
      <selection activeCell="A13" sqref="A13"/>
    </sheetView>
  </sheetViews>
  <sheetFormatPr defaultColWidth="11.5703125" defaultRowHeight="14.25"/>
  <cols>
    <col min="1" max="1" width="74.7109375" style="51" customWidth="1"/>
    <col min="2" max="2" width="2.7109375" style="51" customWidth="1"/>
    <col min="3" max="3" width="41" style="51" customWidth="1"/>
    <col min="4" max="4" width="53.7109375" style="51" customWidth="1"/>
    <col min="5" max="5" width="38.42578125" style="51" customWidth="1"/>
    <col min="6" max="6" width="45" style="51" customWidth="1"/>
    <col min="7" max="7" width="21.5703125" style="50" customWidth="1"/>
    <col min="8" max="1023" width="11.5703125" style="50"/>
    <col min="1024" max="16384" width="11.5703125" style="20"/>
  </cols>
  <sheetData>
    <row r="1" spans="1:1023" ht="39" customHeight="1">
      <c r="A1" s="449" t="s">
        <v>254</v>
      </c>
    </row>
    <row r="2" spans="1:1023" s="61" customFormat="1" ht="16.5" customHeight="1">
      <c r="A2" s="62" t="s">
        <v>255</v>
      </c>
      <c r="B2" s="64"/>
      <c r="C2" s="62" t="s">
        <v>256</v>
      </c>
      <c r="D2" s="62" t="s">
        <v>257</v>
      </c>
      <c r="E2" s="62" t="s">
        <v>258</v>
      </c>
      <c r="F2" s="63" t="s">
        <v>259</v>
      </c>
      <c r="G2" s="62" t="s">
        <v>260</v>
      </c>
    </row>
    <row r="3" spans="1:1023" s="50" customFormat="1" ht="28.35" customHeight="1">
      <c r="A3" s="50" t="s">
        <v>261</v>
      </c>
      <c r="B3" s="51"/>
      <c r="C3" s="59" t="s">
        <v>262</v>
      </c>
      <c r="D3" s="58" t="s">
        <v>263</v>
      </c>
      <c r="E3" s="54" t="s">
        <v>264</v>
      </c>
      <c r="F3" s="54" t="s">
        <v>265</v>
      </c>
      <c r="G3" s="54" t="s">
        <v>266</v>
      </c>
    </row>
    <row r="4" spans="1:1023" s="50" customFormat="1" ht="26.1" customHeight="1">
      <c r="A4" s="50" t="s">
        <v>267</v>
      </c>
      <c r="B4" s="51"/>
      <c r="C4" s="59" t="s">
        <v>262</v>
      </c>
      <c r="D4" s="58" t="s">
        <v>268</v>
      </c>
      <c r="E4" s="54" t="s">
        <v>269</v>
      </c>
      <c r="F4" s="54" t="s">
        <v>270</v>
      </c>
      <c r="G4" s="54" t="s">
        <v>271</v>
      </c>
      <c r="H4" s="20"/>
    </row>
    <row r="5" spans="1:1023" s="50" customFormat="1" ht="40.35" customHeight="1">
      <c r="A5" s="60" t="s">
        <v>272</v>
      </c>
      <c r="B5" s="51"/>
      <c r="C5" s="59" t="s">
        <v>262</v>
      </c>
      <c r="D5" s="58" t="s">
        <v>263</v>
      </c>
      <c r="E5" s="54" t="s">
        <v>264</v>
      </c>
      <c r="F5" s="54" t="s">
        <v>273</v>
      </c>
      <c r="H5" s="20"/>
    </row>
    <row r="6" spans="1:1023" s="50" customFormat="1" ht="20.100000000000001" customHeight="1">
      <c r="A6" s="50" t="s">
        <v>274</v>
      </c>
      <c r="B6" s="51"/>
      <c r="C6" s="59" t="s">
        <v>262</v>
      </c>
      <c r="D6" s="58" t="s">
        <v>263</v>
      </c>
      <c r="E6" s="54" t="s">
        <v>264</v>
      </c>
      <c r="F6" s="54" t="s">
        <v>275</v>
      </c>
    </row>
    <row r="7" spans="1:1023" s="50" customFormat="1" ht="17.850000000000001" customHeight="1">
      <c r="A7" s="50" t="s">
        <v>276</v>
      </c>
      <c r="B7" s="51"/>
      <c r="C7" s="51" t="s">
        <v>277</v>
      </c>
      <c r="D7" s="58" t="s">
        <v>278</v>
      </c>
      <c r="E7" s="51" t="s">
        <v>279</v>
      </c>
      <c r="F7" s="51"/>
      <c r="G7" s="534" t="s">
        <v>280</v>
      </c>
    </row>
    <row r="8" spans="1:1023" s="50" customFormat="1" ht="16.5" customHeight="1">
      <c r="A8" s="50" t="s">
        <v>281</v>
      </c>
      <c r="B8" s="51"/>
      <c r="C8" s="51" t="s">
        <v>277</v>
      </c>
      <c r="D8" s="58" t="s">
        <v>278</v>
      </c>
      <c r="E8" s="51" t="s">
        <v>279</v>
      </c>
      <c r="F8" s="51"/>
      <c r="G8" s="534"/>
    </row>
    <row r="9" spans="1:1023" s="50" customFormat="1" ht="16.5" customHeight="1">
      <c r="A9" s="50" t="s">
        <v>282</v>
      </c>
      <c r="B9" s="51"/>
      <c r="C9" s="51" t="s">
        <v>277</v>
      </c>
      <c r="D9" s="58" t="s">
        <v>278</v>
      </c>
      <c r="E9" s="51" t="s">
        <v>279</v>
      </c>
      <c r="F9" s="51"/>
      <c r="G9" s="534"/>
    </row>
    <row r="10" spans="1:1023" s="50" customFormat="1" ht="16.5" customHeight="1">
      <c r="A10" s="50" t="s">
        <v>283</v>
      </c>
      <c r="B10" s="51"/>
      <c r="C10" s="51" t="s">
        <v>284</v>
      </c>
      <c r="D10" s="58" t="s">
        <v>285</v>
      </c>
      <c r="E10" s="51" t="s">
        <v>286</v>
      </c>
      <c r="F10" s="51"/>
    </row>
    <row r="11" spans="1:1023" ht="41.1" customHeight="1">
      <c r="A11" s="57" t="s">
        <v>287</v>
      </c>
      <c r="B11" s="20"/>
      <c r="C11" s="54" t="s">
        <v>288</v>
      </c>
      <c r="D11" s="56" t="s">
        <v>289</v>
      </c>
      <c r="E11" s="54" t="s">
        <v>290</v>
      </c>
      <c r="F11" s="20"/>
      <c r="G11" s="55" t="s">
        <v>291</v>
      </c>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row>
    <row r="12" spans="1:1023" ht="16.5" customHeight="1">
      <c r="C12" s="55"/>
      <c r="D12" s="55"/>
      <c r="E12" s="20"/>
      <c r="F12" s="55"/>
    </row>
    <row r="13" spans="1:1023" ht="32.1" customHeight="1">
      <c r="A13" s="53" t="s">
        <v>292</v>
      </c>
      <c r="D13" s="20"/>
      <c r="E13" s="54"/>
    </row>
    <row r="14" spans="1:1023" ht="16.5" customHeight="1">
      <c r="A14" s="51" t="s">
        <v>293</v>
      </c>
      <c r="E14" s="20"/>
    </row>
    <row r="15" spans="1:1023" ht="16.5" customHeight="1">
      <c r="A15" s="316" t="s">
        <v>294</v>
      </c>
      <c r="E15" s="20"/>
    </row>
    <row r="16" spans="1:1023" ht="16.5" customHeight="1">
      <c r="A16" s="51" t="s">
        <v>295</v>
      </c>
    </row>
    <row r="17" spans="1:1" ht="16.5" customHeight="1">
      <c r="A17" s="52" t="s">
        <v>296</v>
      </c>
    </row>
    <row r="18" spans="1:1" ht="16.5" customHeight="1">
      <c r="A18" s="53" t="s">
        <v>297</v>
      </c>
    </row>
    <row r="19" spans="1:1" ht="16.5" customHeight="1">
      <c r="A19" s="52" t="s">
        <v>298</v>
      </c>
    </row>
    <row r="20" spans="1:1" ht="16.5" customHeight="1">
      <c r="A20" s="51" t="s">
        <v>299</v>
      </c>
    </row>
    <row r="21" spans="1:1" ht="16.5" customHeight="1">
      <c r="A21" s="52" t="s">
        <v>300</v>
      </c>
    </row>
  </sheetData>
  <mergeCells count="1">
    <mergeCell ref="G7:G9"/>
  </mergeCells>
  <hyperlinks>
    <hyperlink ref="D3" r:id="rId1" xr:uid="{00000000-0004-0000-1200-000000000000}"/>
    <hyperlink ref="D4" r:id="rId2" xr:uid="{00000000-0004-0000-1200-000001000000}"/>
    <hyperlink ref="D5" r:id="rId3" xr:uid="{00000000-0004-0000-1200-000002000000}"/>
    <hyperlink ref="D6" r:id="rId4" xr:uid="{00000000-0004-0000-1200-000003000000}"/>
    <hyperlink ref="D7" r:id="rId5" xr:uid="{00000000-0004-0000-1200-000004000000}"/>
    <hyperlink ref="D8" r:id="rId6" xr:uid="{00000000-0004-0000-1200-000005000000}"/>
    <hyperlink ref="D9" r:id="rId7" xr:uid="{00000000-0004-0000-1200-000006000000}"/>
    <hyperlink ref="D10" r:id="rId8" xr:uid="{00000000-0004-0000-1200-000007000000}"/>
    <hyperlink ref="D11" r:id="rId9" xr:uid="{00000000-0004-0000-1200-000008000000}"/>
  </hyperlinks>
  <pageMargins left="0.78749999999999998" right="0.78749999999999998" top="1.05277777777778" bottom="1.05277777777778" header="0.78749999999999998" footer="0.78749999999999998"/>
  <pageSetup firstPageNumber="0" orientation="portrait" horizontalDpi="300" verticalDpi="300" r:id="rId1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112"/>
  <sheetViews>
    <sheetView zoomScale="70" zoomScaleNormal="70" workbookViewId="0">
      <selection activeCell="E97" sqref="E97"/>
    </sheetView>
  </sheetViews>
  <sheetFormatPr defaultColWidth="9.28515625" defaultRowHeight="12.75"/>
  <cols>
    <col min="1" max="1" width="22.42578125" style="1" customWidth="1"/>
    <col min="2" max="2" width="12.7109375" style="1" customWidth="1"/>
    <col min="3" max="3" width="10.7109375" style="1" customWidth="1"/>
    <col min="4" max="4" width="5.28515625" style="1" customWidth="1"/>
    <col min="5" max="5" width="11.28515625" style="1" customWidth="1"/>
    <col min="6" max="6" width="8.5703125" style="1" customWidth="1"/>
    <col min="7" max="7" width="11.28515625" style="1" customWidth="1"/>
    <col min="8" max="8" width="5.28515625" style="1" customWidth="1"/>
    <col min="9" max="9" width="12.28515625" style="1" customWidth="1"/>
    <col min="10" max="10" width="6.7109375" style="1" customWidth="1"/>
    <col min="11" max="11" width="11.28515625" style="1" customWidth="1"/>
    <col min="12" max="12" width="9" style="1" customWidth="1"/>
    <col min="13" max="13" width="11.42578125" style="1" customWidth="1"/>
    <col min="14" max="14" width="7.7109375" style="1" customWidth="1"/>
    <col min="15" max="15" width="11.42578125" style="1" customWidth="1"/>
    <col min="16" max="16" width="8.5703125" style="1" customWidth="1"/>
    <col min="17" max="17" width="12.7109375" style="1" customWidth="1"/>
    <col min="18" max="18" width="9.28515625" style="1"/>
    <col min="19" max="19" width="11.7109375" style="1" customWidth="1"/>
    <col min="20" max="20" width="9.28515625" style="1"/>
    <col min="21" max="21" width="11.7109375" style="1" customWidth="1"/>
    <col min="22" max="22" width="9.28515625" style="1"/>
    <col min="23" max="23" width="10.7109375" style="1" customWidth="1"/>
    <col min="24" max="24" width="9.28515625" style="1"/>
    <col min="25" max="25" width="10.28515625" style="1" customWidth="1"/>
    <col min="26" max="26" width="9.28515625" style="1"/>
    <col min="27" max="27" width="10.7109375" style="1" customWidth="1"/>
    <col min="28" max="28" width="9.28515625" style="1"/>
    <col min="29" max="29" width="10.28515625" style="1" customWidth="1"/>
    <col min="30" max="16384" width="9.28515625" style="1"/>
  </cols>
  <sheetData>
    <row r="1" spans="1:22" ht="50.65" customHeight="1">
      <c r="A1" s="497" t="s">
        <v>73</v>
      </c>
      <c r="B1" s="4" t="s">
        <v>74</v>
      </c>
    </row>
    <row r="2" spans="1:22">
      <c r="A2" s="497"/>
      <c r="B2" s="2" t="s">
        <v>75</v>
      </c>
    </row>
    <row r="3" spans="1:22">
      <c r="A3" s="497"/>
      <c r="B3" s="1" t="s">
        <v>76</v>
      </c>
      <c r="D3" s="5"/>
      <c r="E3" s="1" t="s">
        <v>77</v>
      </c>
    </row>
    <row r="4" spans="1:22" ht="60">
      <c r="A4" s="497"/>
      <c r="B4" s="420"/>
      <c r="C4" s="16" t="s">
        <v>78</v>
      </c>
      <c r="E4" s="420">
        <v>2020</v>
      </c>
      <c r="F4" s="16" t="s">
        <v>79</v>
      </c>
      <c r="I4" s="498" t="s">
        <v>80</v>
      </c>
      <c r="J4" s="498"/>
      <c r="K4" s="498"/>
      <c r="L4" s="498"/>
      <c r="M4" s="498"/>
      <c r="N4" s="498"/>
      <c r="O4" s="498"/>
      <c r="P4" s="498"/>
      <c r="Q4" s="498"/>
      <c r="R4" s="498"/>
      <c r="S4" s="498"/>
    </row>
    <row r="7" spans="1:22" ht="60">
      <c r="C7" s="16" t="s">
        <v>81</v>
      </c>
      <c r="E7" s="16" t="s">
        <v>82</v>
      </c>
      <c r="G7" s="16" t="s">
        <v>83</v>
      </c>
      <c r="H7" s="5"/>
      <c r="I7" s="16" t="s">
        <v>84</v>
      </c>
      <c r="J7" s="2"/>
      <c r="K7" s="16" t="s">
        <v>84</v>
      </c>
      <c r="L7" s="6"/>
      <c r="M7" s="16" t="s">
        <v>84</v>
      </c>
      <c r="N7" s="6"/>
      <c r="O7" s="16" t="s">
        <v>84</v>
      </c>
      <c r="P7" s="6"/>
      <c r="Q7" s="16" t="s">
        <v>84</v>
      </c>
      <c r="S7" s="16" t="s">
        <v>84</v>
      </c>
      <c r="U7" s="16" t="s">
        <v>84</v>
      </c>
    </row>
    <row r="8" spans="1:22" ht="60">
      <c r="A8" s="309" t="s">
        <v>85</v>
      </c>
      <c r="B8" s="204" t="s">
        <v>86</v>
      </c>
      <c r="C8" s="204" t="s">
        <v>87</v>
      </c>
      <c r="D8" s="204"/>
      <c r="E8" s="204" t="s">
        <v>88</v>
      </c>
      <c r="F8" s="204"/>
      <c r="G8" s="204" t="s">
        <v>89</v>
      </c>
      <c r="H8" s="205"/>
      <c r="I8" s="212" t="s">
        <v>90</v>
      </c>
      <c r="J8" s="204"/>
      <c r="K8" s="212" t="s">
        <v>91</v>
      </c>
      <c r="L8" s="204"/>
      <c r="M8" s="212" t="s">
        <v>92</v>
      </c>
      <c r="N8" s="204"/>
      <c r="O8" s="212" t="s">
        <v>93</v>
      </c>
      <c r="P8" s="204"/>
      <c r="Q8" s="212" t="s">
        <v>94</v>
      </c>
      <c r="R8" s="213"/>
      <c r="S8" s="212" t="s">
        <v>49</v>
      </c>
      <c r="T8" s="219" t="s">
        <v>95</v>
      </c>
      <c r="U8" s="212" t="s">
        <v>49</v>
      </c>
      <c r="V8" s="16" t="s">
        <v>96</v>
      </c>
    </row>
    <row r="9" spans="1:22" s="183" customFormat="1" ht="12.6" customHeight="1">
      <c r="A9" s="310">
        <f>E4</f>
        <v>2020</v>
      </c>
      <c r="B9" s="215" t="s">
        <v>97</v>
      </c>
      <c r="C9" s="421"/>
      <c r="D9" s="206"/>
      <c r="E9" s="422"/>
      <c r="F9" s="206"/>
      <c r="G9" s="422"/>
      <c r="H9" s="205"/>
      <c r="I9" s="422"/>
      <c r="J9" s="208"/>
      <c r="K9" s="422"/>
      <c r="L9" s="208"/>
      <c r="M9" s="422"/>
      <c r="N9" s="208"/>
      <c r="O9" s="422"/>
      <c r="P9" s="209"/>
      <c r="Q9" s="422"/>
      <c r="R9" s="205"/>
      <c r="S9" s="423"/>
      <c r="T9" s="205"/>
      <c r="U9" s="207"/>
    </row>
    <row r="10" spans="1:22" s="183" customFormat="1" ht="12.6" customHeight="1">
      <c r="A10" s="494" t="s">
        <v>98</v>
      </c>
      <c r="B10" s="216" t="s">
        <v>99</v>
      </c>
      <c r="C10" s="421"/>
      <c r="D10" s="210"/>
      <c r="E10" s="422"/>
      <c r="F10" s="210"/>
      <c r="G10" s="422"/>
      <c r="H10" s="205"/>
      <c r="I10" s="422"/>
      <c r="J10" s="208"/>
      <c r="K10" s="424"/>
      <c r="L10" s="208"/>
      <c r="M10" s="424"/>
      <c r="N10" s="208"/>
      <c r="O10" s="422"/>
      <c r="P10" s="205"/>
      <c r="Q10" s="422"/>
      <c r="R10" s="205"/>
      <c r="S10" s="423"/>
      <c r="T10" s="205"/>
      <c r="U10" s="424"/>
    </row>
    <row r="11" spans="1:22" s="183" customFormat="1" ht="12.6" customHeight="1">
      <c r="A11" s="494"/>
      <c r="B11" s="216" t="s">
        <v>100</v>
      </c>
      <c r="C11" s="421"/>
      <c r="D11" s="206"/>
      <c r="E11" s="422"/>
      <c r="F11" s="206"/>
      <c r="G11" s="422"/>
      <c r="H11" s="205"/>
      <c r="I11" s="422"/>
      <c r="J11" s="208"/>
      <c r="K11" s="424"/>
      <c r="L11" s="208"/>
      <c r="M11" s="424"/>
      <c r="N11" s="208"/>
      <c r="O11" s="422"/>
      <c r="P11" s="205"/>
      <c r="Q11" s="422"/>
      <c r="R11" s="205"/>
      <c r="S11" s="423"/>
      <c r="T11" s="205"/>
      <c r="U11" s="424"/>
    </row>
    <row r="12" spans="1:22" s="183" customFormat="1" ht="12.6" customHeight="1">
      <c r="A12" s="494"/>
      <c r="B12" s="216" t="s">
        <v>101</v>
      </c>
      <c r="C12" s="421"/>
      <c r="D12" s="206"/>
      <c r="E12" s="422"/>
      <c r="F12" s="206"/>
      <c r="G12" s="422"/>
      <c r="H12" s="205"/>
      <c r="I12" s="422"/>
      <c r="J12" s="208"/>
      <c r="K12" s="424"/>
      <c r="L12" s="208"/>
      <c r="M12" s="424"/>
      <c r="N12" s="208"/>
      <c r="O12" s="422"/>
      <c r="P12" s="205"/>
      <c r="Q12" s="422"/>
      <c r="R12" s="205"/>
      <c r="S12" s="423"/>
      <c r="T12" s="205"/>
      <c r="U12" s="424"/>
    </row>
    <row r="13" spans="1:22" s="183" customFormat="1" ht="12.6" customHeight="1">
      <c r="A13" s="494"/>
      <c r="B13" s="216" t="s">
        <v>102</v>
      </c>
      <c r="C13" s="421"/>
      <c r="D13" s="206"/>
      <c r="E13" s="422"/>
      <c r="F13" s="206"/>
      <c r="G13" s="422"/>
      <c r="H13" s="205"/>
      <c r="I13" s="422"/>
      <c r="J13" s="208"/>
      <c r="K13" s="424"/>
      <c r="L13" s="208"/>
      <c r="M13" s="424"/>
      <c r="N13" s="208"/>
      <c r="O13" s="422"/>
      <c r="P13" s="205"/>
      <c r="Q13" s="422"/>
      <c r="R13" s="205"/>
      <c r="S13" s="423"/>
      <c r="T13" s="205"/>
      <c r="U13" s="424"/>
    </row>
    <row r="14" spans="1:22" s="183" customFormat="1" ht="12.6" customHeight="1">
      <c r="A14" s="494"/>
      <c r="B14" s="216" t="s">
        <v>103</v>
      </c>
      <c r="C14" s="421"/>
      <c r="D14" s="206"/>
      <c r="E14" s="422"/>
      <c r="F14" s="206"/>
      <c r="G14" s="422"/>
      <c r="H14" s="205"/>
      <c r="I14" s="422"/>
      <c r="J14" s="208"/>
      <c r="K14" s="424"/>
      <c r="L14" s="208"/>
      <c r="M14" s="424"/>
      <c r="N14" s="208"/>
      <c r="O14" s="422"/>
      <c r="P14" s="205"/>
      <c r="Q14" s="422"/>
      <c r="R14" s="205"/>
      <c r="S14" s="423"/>
      <c r="T14" s="205"/>
      <c r="U14" s="424"/>
    </row>
    <row r="15" spans="1:22" s="183" customFormat="1" ht="12.6" customHeight="1">
      <c r="A15" s="494"/>
      <c r="B15" s="216" t="s">
        <v>104</v>
      </c>
      <c r="C15" s="421"/>
      <c r="D15" s="206"/>
      <c r="E15" s="422"/>
      <c r="F15" s="206"/>
      <c r="G15" s="422"/>
      <c r="H15" s="205"/>
      <c r="I15" s="422"/>
      <c r="J15" s="208"/>
      <c r="K15" s="424"/>
      <c r="L15" s="208"/>
      <c r="M15" s="424"/>
      <c r="N15" s="208"/>
      <c r="O15" s="422"/>
      <c r="P15" s="205"/>
      <c r="Q15" s="422"/>
      <c r="R15" s="205"/>
      <c r="S15" s="423"/>
      <c r="T15" s="205"/>
      <c r="U15" s="424"/>
    </row>
    <row r="16" spans="1:22" s="183" customFormat="1" ht="12.6" customHeight="1">
      <c r="A16" s="494"/>
      <c r="B16" s="216" t="s">
        <v>105</v>
      </c>
      <c r="C16" s="421"/>
      <c r="D16" s="206"/>
      <c r="E16" s="422"/>
      <c r="F16" s="206"/>
      <c r="G16" s="422"/>
      <c r="H16" s="205"/>
      <c r="I16" s="422"/>
      <c r="J16" s="208"/>
      <c r="K16" s="424"/>
      <c r="L16" s="208"/>
      <c r="M16" s="424"/>
      <c r="N16" s="208"/>
      <c r="O16" s="422"/>
      <c r="P16" s="205"/>
      <c r="Q16" s="422"/>
      <c r="R16" s="205"/>
      <c r="S16" s="423"/>
      <c r="T16" s="205"/>
      <c r="U16" s="424"/>
    </row>
    <row r="17" spans="1:22" s="183" customFormat="1" ht="12.6" customHeight="1">
      <c r="A17" s="494"/>
      <c r="B17" s="216" t="s">
        <v>106</v>
      </c>
      <c r="C17" s="421"/>
      <c r="D17" s="206"/>
      <c r="E17" s="422"/>
      <c r="F17" s="206"/>
      <c r="G17" s="422"/>
      <c r="H17" s="205"/>
      <c r="I17" s="422"/>
      <c r="J17" s="208"/>
      <c r="K17" s="424"/>
      <c r="L17" s="208"/>
      <c r="M17" s="424"/>
      <c r="N17" s="208"/>
      <c r="O17" s="422"/>
      <c r="P17" s="205"/>
      <c r="Q17" s="422"/>
      <c r="R17" s="205"/>
      <c r="S17" s="423"/>
      <c r="T17" s="205"/>
      <c r="U17" s="424"/>
    </row>
    <row r="18" spans="1:22" s="183" customFormat="1" ht="12.6" customHeight="1">
      <c r="A18" s="494"/>
      <c r="B18" s="216" t="s">
        <v>107</v>
      </c>
      <c r="C18" s="421"/>
      <c r="D18" s="206"/>
      <c r="E18" s="422"/>
      <c r="F18" s="206"/>
      <c r="G18" s="422"/>
      <c r="H18" s="205"/>
      <c r="I18" s="422"/>
      <c r="J18" s="208"/>
      <c r="K18" s="424"/>
      <c r="L18" s="208"/>
      <c r="M18" s="424"/>
      <c r="N18" s="208"/>
      <c r="O18" s="422"/>
      <c r="P18" s="205"/>
      <c r="Q18" s="422"/>
      <c r="R18" s="205"/>
      <c r="S18" s="423"/>
      <c r="T18" s="205"/>
      <c r="U18" s="424"/>
    </row>
    <row r="19" spans="1:22" s="183" customFormat="1" ht="12.6" customHeight="1">
      <c r="A19" s="494"/>
      <c r="B19" s="216" t="s">
        <v>108</v>
      </c>
      <c r="C19" s="421"/>
      <c r="D19" s="206"/>
      <c r="E19" s="422"/>
      <c r="F19" s="206"/>
      <c r="G19" s="422"/>
      <c r="H19" s="205"/>
      <c r="I19" s="422"/>
      <c r="J19" s="208"/>
      <c r="K19" s="424"/>
      <c r="L19" s="208"/>
      <c r="M19" s="424"/>
      <c r="N19" s="208"/>
      <c r="O19" s="422"/>
      <c r="P19" s="205"/>
      <c r="Q19" s="422"/>
      <c r="R19" s="205"/>
      <c r="S19" s="423"/>
      <c r="T19" s="205"/>
      <c r="U19" s="424"/>
    </row>
    <row r="20" spans="1:22" s="183" customFormat="1" ht="12.6" customHeight="1">
      <c r="A20" s="494"/>
      <c r="B20" s="216" t="s">
        <v>109</v>
      </c>
      <c r="C20" s="421"/>
      <c r="D20" s="206"/>
      <c r="E20" s="422"/>
      <c r="F20" s="206"/>
      <c r="G20" s="422"/>
      <c r="H20" s="205"/>
      <c r="I20" s="422"/>
      <c r="J20" s="208"/>
      <c r="K20" s="424"/>
      <c r="L20" s="208"/>
      <c r="M20" s="424"/>
      <c r="N20" s="208"/>
      <c r="O20" s="422"/>
      <c r="P20" s="205"/>
      <c r="Q20" s="422"/>
      <c r="R20" s="205"/>
      <c r="S20" s="423"/>
      <c r="T20" s="205"/>
      <c r="U20" s="424"/>
    </row>
    <row r="21" spans="1:22" s="183" customFormat="1" ht="12.6" customHeight="1">
      <c r="A21" s="494"/>
      <c r="B21" s="215" t="s">
        <v>110</v>
      </c>
      <c r="C21" s="421"/>
      <c r="D21" s="206"/>
      <c r="E21" s="422"/>
      <c r="F21" s="206"/>
      <c r="G21" s="422"/>
      <c r="H21" s="205"/>
      <c r="I21" s="422"/>
      <c r="J21" s="208"/>
      <c r="K21" s="424"/>
      <c r="L21" s="208"/>
      <c r="M21" s="424"/>
      <c r="N21" s="208"/>
      <c r="O21" s="422"/>
      <c r="P21" s="205"/>
      <c r="Q21" s="422"/>
      <c r="R21" s="205"/>
      <c r="S21" s="423"/>
      <c r="T21" s="205"/>
      <c r="U21" s="424"/>
    </row>
    <row r="22" spans="1:22" s="183" customFormat="1">
      <c r="A22" s="214"/>
      <c r="B22" s="217" t="s">
        <v>87</v>
      </c>
      <c r="C22" s="218">
        <f>SUM(C9:C21)</f>
        <v>0</v>
      </c>
      <c r="D22" s="211"/>
      <c r="E22" s="218">
        <f>SUM(E9:E21)</f>
        <v>0</v>
      </c>
      <c r="F22" s="211"/>
      <c r="G22" s="218">
        <f>SUM(G9:G21)</f>
        <v>0</v>
      </c>
      <c r="H22" s="205"/>
      <c r="I22" s="218">
        <f>SUM(I9:I21)</f>
        <v>0</v>
      </c>
      <c r="J22" s="218"/>
      <c r="K22" s="218">
        <f t="shared" ref="K22:U22" si="0">SUM(K9:K21)</f>
        <v>0</v>
      </c>
      <c r="L22" s="218"/>
      <c r="M22" s="218">
        <f t="shared" si="0"/>
        <v>0</v>
      </c>
      <c r="N22" s="218"/>
      <c r="O22" s="218">
        <f t="shared" si="0"/>
        <v>0</v>
      </c>
      <c r="P22" s="218"/>
      <c r="Q22" s="218">
        <f t="shared" si="0"/>
        <v>0</v>
      </c>
      <c r="R22" s="218"/>
      <c r="S22" s="218">
        <f t="shared" si="0"/>
        <v>0</v>
      </c>
      <c r="T22" s="218"/>
      <c r="U22" s="218">
        <f t="shared" si="0"/>
        <v>0</v>
      </c>
    </row>
    <row r="23" spans="1:22" s="183" customFormat="1">
      <c r="A23" s="179"/>
      <c r="B23" s="180"/>
      <c r="C23" s="181"/>
      <c r="D23" s="182"/>
      <c r="E23" s="181"/>
      <c r="F23" s="182"/>
      <c r="G23" s="181"/>
      <c r="I23" s="181"/>
      <c r="J23" s="181"/>
      <c r="K23" s="181"/>
      <c r="L23" s="181"/>
      <c r="M23" s="181"/>
      <c r="N23" s="181"/>
      <c r="O23" s="181"/>
      <c r="P23" s="181"/>
      <c r="Q23" s="181"/>
      <c r="R23" s="181"/>
      <c r="S23" s="181"/>
      <c r="T23" s="181"/>
      <c r="U23" s="181"/>
    </row>
    <row r="24" spans="1:22" s="183" customFormat="1">
      <c r="A24" s="179"/>
      <c r="B24" s="180"/>
      <c r="C24" s="181"/>
      <c r="D24" s="182"/>
      <c r="E24" s="181"/>
      <c r="F24" s="182"/>
      <c r="G24" s="181"/>
      <c r="I24" s="181"/>
      <c r="J24" s="181"/>
      <c r="K24" s="181"/>
      <c r="L24" s="181"/>
      <c r="M24" s="181"/>
      <c r="N24" s="181"/>
      <c r="O24" s="181"/>
      <c r="P24" s="181"/>
      <c r="Q24" s="181"/>
      <c r="R24" s="181"/>
      <c r="S24" s="181"/>
      <c r="T24" s="181"/>
      <c r="U24" s="181"/>
    </row>
    <row r="25" spans="1:22" ht="60">
      <c r="C25" s="16" t="s">
        <v>81</v>
      </c>
      <c r="E25" s="16" t="s">
        <v>82</v>
      </c>
      <c r="G25" s="16" t="s">
        <v>83</v>
      </c>
      <c r="H25" s="5"/>
      <c r="I25" s="16" t="s">
        <v>84</v>
      </c>
      <c r="J25" s="2"/>
      <c r="K25" s="16" t="s">
        <v>84</v>
      </c>
      <c r="L25" s="6"/>
      <c r="M25" s="16" t="s">
        <v>84</v>
      </c>
      <c r="N25" s="6"/>
      <c r="O25" s="16" t="s">
        <v>84</v>
      </c>
      <c r="P25" s="6"/>
      <c r="Q25" s="16" t="s">
        <v>84</v>
      </c>
      <c r="S25" s="16" t="s">
        <v>84</v>
      </c>
      <c r="U25" s="16" t="s">
        <v>84</v>
      </c>
    </row>
    <row r="26" spans="1:22" ht="60">
      <c r="A26" s="309" t="s">
        <v>111</v>
      </c>
      <c r="B26" s="3" t="s">
        <v>86</v>
      </c>
      <c r="C26" s="3" t="s">
        <v>87</v>
      </c>
      <c r="D26" s="3"/>
      <c r="E26" s="3" t="s">
        <v>88</v>
      </c>
      <c r="F26" s="3"/>
      <c r="G26" s="3" t="s">
        <v>89</v>
      </c>
      <c r="I26" s="14" t="s">
        <v>90</v>
      </c>
      <c r="J26" s="3"/>
      <c r="K26" s="14" t="s">
        <v>91</v>
      </c>
      <c r="L26" s="3"/>
      <c r="M26" s="14" t="s">
        <v>92</v>
      </c>
      <c r="N26" s="3"/>
      <c r="O26" s="14" t="s">
        <v>93</v>
      </c>
      <c r="P26" s="3"/>
      <c r="Q26" s="14" t="s">
        <v>94</v>
      </c>
      <c r="R26" s="13"/>
      <c r="S26" s="14" t="s">
        <v>49</v>
      </c>
      <c r="T26" s="16" t="s">
        <v>95</v>
      </c>
      <c r="U26" s="14" t="s">
        <v>49</v>
      </c>
      <c r="V26" s="16" t="s">
        <v>96</v>
      </c>
    </row>
    <row r="27" spans="1:22" s="183" customFormat="1" ht="12.6" customHeight="1">
      <c r="A27" s="312">
        <v>2019</v>
      </c>
      <c r="B27" s="185" t="s">
        <v>97</v>
      </c>
      <c r="C27" s="425"/>
      <c r="D27" s="186"/>
      <c r="E27" s="426"/>
      <c r="F27" s="186"/>
      <c r="G27" s="426"/>
      <c r="I27" s="426"/>
      <c r="J27" s="9"/>
      <c r="K27" s="426"/>
      <c r="L27" s="9"/>
      <c r="M27" s="426"/>
      <c r="N27" s="9"/>
      <c r="O27" s="426"/>
      <c r="P27" s="187"/>
      <c r="Q27" s="426"/>
      <c r="S27" s="427"/>
      <c r="U27" s="188"/>
    </row>
    <row r="28" spans="1:22" s="183" customFormat="1" ht="12.6" customHeight="1">
      <c r="A28" s="306"/>
      <c r="B28" s="189" t="s">
        <v>99</v>
      </c>
      <c r="C28" s="425"/>
      <c r="D28" s="190"/>
      <c r="E28" s="426"/>
      <c r="F28" s="190"/>
      <c r="G28" s="426"/>
      <c r="I28" s="426"/>
      <c r="J28" s="9"/>
      <c r="K28" s="428"/>
      <c r="L28" s="9"/>
      <c r="M28" s="428"/>
      <c r="N28" s="9"/>
      <c r="O28" s="426"/>
      <c r="Q28" s="426"/>
      <c r="S28" s="427"/>
      <c r="U28" s="428"/>
    </row>
    <row r="29" spans="1:22" s="183" customFormat="1" ht="12.6" customHeight="1">
      <c r="A29" s="306"/>
      <c r="B29" s="189" t="s">
        <v>100</v>
      </c>
      <c r="C29" s="425"/>
      <c r="D29" s="186"/>
      <c r="E29" s="426"/>
      <c r="F29" s="186"/>
      <c r="G29" s="426"/>
      <c r="I29" s="426"/>
      <c r="J29" s="9"/>
      <c r="K29" s="428"/>
      <c r="L29" s="9"/>
      <c r="M29" s="428"/>
      <c r="N29" s="9"/>
      <c r="O29" s="426"/>
      <c r="Q29" s="426"/>
      <c r="S29" s="427"/>
      <c r="U29" s="428"/>
    </row>
    <row r="30" spans="1:22" s="183" customFormat="1" ht="12.6" customHeight="1">
      <c r="A30" s="306"/>
      <c r="B30" s="189" t="s">
        <v>101</v>
      </c>
      <c r="C30" s="425"/>
      <c r="D30" s="186"/>
      <c r="E30" s="426"/>
      <c r="F30" s="186"/>
      <c r="G30" s="426"/>
      <c r="I30" s="426"/>
      <c r="J30" s="9"/>
      <c r="K30" s="428"/>
      <c r="L30" s="9"/>
      <c r="M30" s="428"/>
      <c r="N30" s="9"/>
      <c r="O30" s="426"/>
      <c r="Q30" s="426"/>
      <c r="S30" s="427"/>
      <c r="U30" s="428"/>
    </row>
    <row r="31" spans="1:22" s="183" customFormat="1" ht="12.6" customHeight="1">
      <c r="A31" s="306"/>
      <c r="B31" s="189" t="s">
        <v>102</v>
      </c>
      <c r="C31" s="425"/>
      <c r="D31" s="186"/>
      <c r="E31" s="426"/>
      <c r="F31" s="186"/>
      <c r="G31" s="426"/>
      <c r="I31" s="426"/>
      <c r="J31" s="9"/>
      <c r="K31" s="428"/>
      <c r="L31" s="9"/>
      <c r="M31" s="428"/>
      <c r="N31" s="9"/>
      <c r="O31" s="426"/>
      <c r="Q31" s="426"/>
      <c r="S31" s="427"/>
      <c r="U31" s="428"/>
    </row>
    <row r="32" spans="1:22" ht="12.6" customHeight="1">
      <c r="A32" s="306"/>
      <c r="B32" s="189" t="s">
        <v>103</v>
      </c>
      <c r="C32" s="425"/>
      <c r="D32" s="186"/>
      <c r="E32" s="426"/>
      <c r="F32" s="186"/>
      <c r="G32" s="426"/>
      <c r="H32" s="183"/>
      <c r="I32" s="426"/>
      <c r="J32" s="9"/>
      <c r="K32" s="428"/>
      <c r="L32" s="9"/>
      <c r="M32" s="428"/>
      <c r="N32" s="9"/>
      <c r="O32" s="426"/>
      <c r="P32" s="183"/>
      <c r="Q32" s="426"/>
      <c r="R32" s="183"/>
      <c r="S32" s="427"/>
      <c r="T32" s="183"/>
      <c r="U32" s="428"/>
    </row>
    <row r="33" spans="1:22" ht="12.6" customHeight="1">
      <c r="A33" s="306"/>
      <c r="B33" s="189" t="s">
        <v>104</v>
      </c>
      <c r="C33" s="425"/>
      <c r="D33" s="186"/>
      <c r="E33" s="426"/>
      <c r="F33" s="186"/>
      <c r="G33" s="426"/>
      <c r="H33" s="183"/>
      <c r="I33" s="426"/>
      <c r="J33" s="9"/>
      <c r="K33" s="428"/>
      <c r="L33" s="9"/>
      <c r="M33" s="428"/>
      <c r="N33" s="9"/>
      <c r="O33" s="426"/>
      <c r="P33" s="183"/>
      <c r="Q33" s="426"/>
      <c r="R33" s="183"/>
      <c r="S33" s="427"/>
      <c r="T33" s="183"/>
      <c r="U33" s="428"/>
    </row>
    <row r="34" spans="1:22" ht="12.6" customHeight="1">
      <c r="A34" s="306"/>
      <c r="B34" s="189" t="s">
        <v>105</v>
      </c>
      <c r="C34" s="425"/>
      <c r="D34" s="186"/>
      <c r="E34" s="426"/>
      <c r="F34" s="186"/>
      <c r="G34" s="426"/>
      <c r="H34" s="183"/>
      <c r="I34" s="426"/>
      <c r="J34" s="9"/>
      <c r="K34" s="428"/>
      <c r="L34" s="9"/>
      <c r="M34" s="428"/>
      <c r="N34" s="9"/>
      <c r="O34" s="426"/>
      <c r="P34" s="183"/>
      <c r="Q34" s="426"/>
      <c r="R34" s="183"/>
      <c r="S34" s="427"/>
      <c r="T34" s="183"/>
      <c r="U34" s="428"/>
    </row>
    <row r="35" spans="1:22" ht="12.6" customHeight="1">
      <c r="A35" s="306"/>
      <c r="B35" s="189" t="s">
        <v>106</v>
      </c>
      <c r="C35" s="425"/>
      <c r="D35" s="186"/>
      <c r="E35" s="426"/>
      <c r="F35" s="186"/>
      <c r="G35" s="426"/>
      <c r="H35" s="183"/>
      <c r="I35" s="426"/>
      <c r="J35" s="9"/>
      <c r="K35" s="428"/>
      <c r="L35" s="9"/>
      <c r="M35" s="428"/>
      <c r="N35" s="9"/>
      <c r="O35" s="426"/>
      <c r="P35" s="183"/>
      <c r="Q35" s="426"/>
      <c r="R35" s="183"/>
      <c r="S35" s="427"/>
      <c r="T35" s="183"/>
      <c r="U35" s="428"/>
    </row>
    <row r="36" spans="1:22" ht="12.6" customHeight="1">
      <c r="A36" s="306"/>
      <c r="B36" s="189" t="s">
        <v>107</v>
      </c>
      <c r="C36" s="425"/>
      <c r="D36" s="186"/>
      <c r="E36" s="426"/>
      <c r="F36" s="186"/>
      <c r="G36" s="426"/>
      <c r="H36" s="183"/>
      <c r="I36" s="426"/>
      <c r="J36" s="9"/>
      <c r="K36" s="428"/>
      <c r="L36" s="9"/>
      <c r="M36" s="428"/>
      <c r="N36" s="9"/>
      <c r="O36" s="426"/>
      <c r="P36" s="183"/>
      <c r="Q36" s="426"/>
      <c r="R36" s="183"/>
      <c r="S36" s="427"/>
      <c r="T36" s="183"/>
      <c r="U36" s="428"/>
    </row>
    <row r="37" spans="1:22" ht="12.6" customHeight="1">
      <c r="A37" s="306"/>
      <c r="B37" s="189" t="s">
        <v>108</v>
      </c>
      <c r="C37" s="425"/>
      <c r="D37" s="186"/>
      <c r="E37" s="426"/>
      <c r="F37" s="186"/>
      <c r="G37" s="426"/>
      <c r="H37" s="183"/>
      <c r="I37" s="426"/>
      <c r="J37" s="9"/>
      <c r="K37" s="428"/>
      <c r="L37" s="9"/>
      <c r="M37" s="428"/>
      <c r="N37" s="9"/>
      <c r="O37" s="426"/>
      <c r="P37" s="183"/>
      <c r="Q37" s="426"/>
      <c r="R37" s="183"/>
      <c r="S37" s="427"/>
      <c r="T37" s="183"/>
      <c r="U37" s="428"/>
    </row>
    <row r="38" spans="1:22" ht="12.6" customHeight="1">
      <c r="A38" s="306"/>
      <c r="B38" s="189" t="s">
        <v>109</v>
      </c>
      <c r="C38" s="425"/>
      <c r="D38" s="186"/>
      <c r="E38" s="426"/>
      <c r="F38" s="186"/>
      <c r="G38" s="426"/>
      <c r="H38" s="183"/>
      <c r="I38" s="426"/>
      <c r="J38" s="9"/>
      <c r="K38" s="428"/>
      <c r="L38" s="9"/>
      <c r="M38" s="428"/>
      <c r="N38" s="9"/>
      <c r="O38" s="426"/>
      <c r="P38" s="183"/>
      <c r="Q38" s="426"/>
      <c r="R38" s="183"/>
      <c r="S38" s="427"/>
      <c r="T38" s="183"/>
      <c r="U38" s="428"/>
    </row>
    <row r="39" spans="1:22" ht="12.6" customHeight="1">
      <c r="A39" s="306"/>
      <c r="B39" s="185" t="s">
        <v>110</v>
      </c>
      <c r="C39" s="425"/>
      <c r="D39" s="186"/>
      <c r="E39" s="426"/>
      <c r="F39" s="186"/>
      <c r="G39" s="426"/>
      <c r="H39" s="183"/>
      <c r="I39" s="426"/>
      <c r="J39" s="9"/>
      <c r="K39" s="428"/>
      <c r="L39" s="9"/>
      <c r="M39" s="428"/>
      <c r="N39" s="9"/>
      <c r="O39" s="426"/>
      <c r="P39" s="183"/>
      <c r="Q39" s="426"/>
      <c r="R39" s="183"/>
      <c r="S39" s="427"/>
      <c r="T39" s="183"/>
      <c r="U39" s="428"/>
    </row>
    <row r="40" spans="1:22" ht="12.6" customHeight="1">
      <c r="A40" s="306"/>
      <c r="B40" s="193" t="s">
        <v>87</v>
      </c>
      <c r="C40" s="181">
        <f>SUM(C27:C39)</f>
        <v>0</v>
      </c>
      <c r="D40" s="182"/>
      <c r="E40" s="181">
        <f>SUM(E27:E39)</f>
        <v>0</v>
      </c>
      <c r="F40" s="182"/>
      <c r="G40" s="181">
        <f>SUM(G27:G39)</f>
        <v>0</v>
      </c>
      <c r="H40" s="183"/>
      <c r="I40" s="181">
        <f>SUM(I27:I39)</f>
        <v>0</v>
      </c>
      <c r="J40" s="181"/>
      <c r="K40" s="181">
        <f t="shared" ref="K40" si="1">SUM(K27:K39)</f>
        <v>0</v>
      </c>
      <c r="L40" s="181"/>
      <c r="M40" s="181">
        <f t="shared" ref="M40" si="2">SUM(M27:M39)</f>
        <v>0</v>
      </c>
      <c r="N40" s="181"/>
      <c r="O40" s="181">
        <f t="shared" ref="O40" si="3">SUM(O27:O39)</f>
        <v>0</v>
      </c>
      <c r="P40" s="181"/>
      <c r="Q40" s="181">
        <f t="shared" ref="Q40" si="4">SUM(Q27:Q39)</f>
        <v>0</v>
      </c>
      <c r="R40" s="181"/>
      <c r="S40" s="181">
        <f t="shared" ref="S40" si="5">SUM(S27:S39)</f>
        <v>0</v>
      </c>
      <c r="T40" s="181"/>
      <c r="U40" s="181">
        <f t="shared" ref="U40" si="6">SUM(U27:U39)</f>
        <v>0</v>
      </c>
    </row>
    <row r="41" spans="1:22" ht="12.6" customHeight="1">
      <c r="A41" s="307"/>
    </row>
    <row r="42" spans="1:22" ht="12.6" customHeight="1">
      <c r="A42" s="307"/>
    </row>
    <row r="43" spans="1:22" ht="60">
      <c r="A43" s="308"/>
      <c r="C43" s="16" t="s">
        <v>81</v>
      </c>
      <c r="E43" s="16" t="s">
        <v>82</v>
      </c>
      <c r="G43" s="16" t="s">
        <v>83</v>
      </c>
      <c r="H43" s="5"/>
      <c r="I43" s="16" t="s">
        <v>84</v>
      </c>
      <c r="J43" s="2"/>
      <c r="K43" s="16" t="s">
        <v>84</v>
      </c>
      <c r="L43" s="6"/>
      <c r="M43" s="16" t="s">
        <v>84</v>
      </c>
      <c r="N43" s="6"/>
      <c r="O43" s="16" t="s">
        <v>84</v>
      </c>
      <c r="P43" s="6"/>
      <c r="Q43" s="16" t="s">
        <v>84</v>
      </c>
      <c r="S43" s="16" t="s">
        <v>84</v>
      </c>
      <c r="U43" s="16" t="s">
        <v>84</v>
      </c>
    </row>
    <row r="44" spans="1:22" ht="60">
      <c r="A44" s="309" t="s">
        <v>112</v>
      </c>
      <c r="B44" s="204" t="s">
        <v>86</v>
      </c>
      <c r="C44" s="204" t="s">
        <v>87</v>
      </c>
      <c r="D44" s="204"/>
      <c r="E44" s="204" t="s">
        <v>88</v>
      </c>
      <c r="F44" s="204"/>
      <c r="G44" s="204" t="s">
        <v>89</v>
      </c>
      <c r="H44" s="205"/>
      <c r="I44" s="212" t="s">
        <v>90</v>
      </c>
      <c r="J44" s="204"/>
      <c r="K44" s="212" t="s">
        <v>91</v>
      </c>
      <c r="L44" s="204"/>
      <c r="M44" s="212" t="s">
        <v>92</v>
      </c>
      <c r="N44" s="204"/>
      <c r="O44" s="212" t="s">
        <v>93</v>
      </c>
      <c r="P44" s="204"/>
      <c r="Q44" s="212" t="s">
        <v>94</v>
      </c>
      <c r="R44" s="213"/>
      <c r="S44" s="212" t="s">
        <v>49</v>
      </c>
      <c r="T44" s="219" t="s">
        <v>95</v>
      </c>
      <c r="U44" s="212" t="s">
        <v>49</v>
      </c>
      <c r="V44" s="16" t="s">
        <v>96</v>
      </c>
    </row>
    <row r="45" spans="1:22" s="183" customFormat="1" ht="12.6" customHeight="1">
      <c r="A45" s="310">
        <v>2018</v>
      </c>
      <c r="B45" s="215" t="s">
        <v>97</v>
      </c>
      <c r="C45" s="421"/>
      <c r="D45" s="206"/>
      <c r="E45" s="422"/>
      <c r="F45" s="206"/>
      <c r="G45" s="422"/>
      <c r="H45" s="205"/>
      <c r="I45" s="422"/>
      <c r="J45" s="208"/>
      <c r="K45" s="422"/>
      <c r="L45" s="208"/>
      <c r="M45" s="422"/>
      <c r="N45" s="208"/>
      <c r="O45" s="422"/>
      <c r="P45" s="209"/>
      <c r="Q45" s="422"/>
      <c r="R45" s="205"/>
      <c r="S45" s="423"/>
      <c r="T45" s="205"/>
      <c r="U45" s="207"/>
    </row>
    <row r="46" spans="1:22" s="183" customFormat="1" ht="12.6" customHeight="1">
      <c r="A46" s="310"/>
      <c r="B46" s="216" t="s">
        <v>99</v>
      </c>
      <c r="C46" s="421"/>
      <c r="D46" s="210"/>
      <c r="E46" s="422"/>
      <c r="F46" s="210"/>
      <c r="G46" s="422"/>
      <c r="H46" s="205"/>
      <c r="I46" s="422"/>
      <c r="J46" s="208"/>
      <c r="K46" s="424"/>
      <c r="L46" s="208"/>
      <c r="M46" s="424"/>
      <c r="N46" s="208"/>
      <c r="O46" s="422"/>
      <c r="P46" s="205"/>
      <c r="Q46" s="422"/>
      <c r="R46" s="205"/>
      <c r="S46" s="423"/>
      <c r="T46" s="205"/>
      <c r="U46" s="424"/>
    </row>
    <row r="47" spans="1:22" s="183" customFormat="1" ht="12.6" customHeight="1">
      <c r="A47" s="310"/>
      <c r="B47" s="216" t="s">
        <v>100</v>
      </c>
      <c r="C47" s="421"/>
      <c r="D47" s="206"/>
      <c r="E47" s="422"/>
      <c r="F47" s="206"/>
      <c r="G47" s="422"/>
      <c r="H47" s="205"/>
      <c r="I47" s="422"/>
      <c r="J47" s="208"/>
      <c r="K47" s="424"/>
      <c r="L47" s="208"/>
      <c r="M47" s="424"/>
      <c r="N47" s="208"/>
      <c r="O47" s="422"/>
      <c r="P47" s="205"/>
      <c r="Q47" s="422"/>
      <c r="R47" s="205"/>
      <c r="S47" s="423"/>
      <c r="T47" s="205"/>
      <c r="U47" s="424"/>
    </row>
    <row r="48" spans="1:22" s="183" customFormat="1" ht="12.6" customHeight="1">
      <c r="A48" s="310"/>
      <c r="B48" s="216" t="s">
        <v>101</v>
      </c>
      <c r="C48" s="421"/>
      <c r="D48" s="206"/>
      <c r="E48" s="422"/>
      <c r="F48" s="206"/>
      <c r="G48" s="422"/>
      <c r="H48" s="205"/>
      <c r="I48" s="422"/>
      <c r="J48" s="208"/>
      <c r="K48" s="424"/>
      <c r="L48" s="208"/>
      <c r="M48" s="424"/>
      <c r="N48" s="208"/>
      <c r="O48" s="422"/>
      <c r="P48" s="205"/>
      <c r="Q48" s="422"/>
      <c r="R48" s="205"/>
      <c r="S48" s="423"/>
      <c r="T48" s="205"/>
      <c r="U48" s="424"/>
    </row>
    <row r="49" spans="1:22" s="183" customFormat="1" ht="12.6" customHeight="1">
      <c r="A49" s="310"/>
      <c r="B49" s="216" t="s">
        <v>102</v>
      </c>
      <c r="C49" s="421"/>
      <c r="D49" s="206"/>
      <c r="E49" s="422"/>
      <c r="F49" s="206"/>
      <c r="G49" s="422"/>
      <c r="H49" s="205"/>
      <c r="I49" s="422"/>
      <c r="J49" s="208"/>
      <c r="K49" s="424"/>
      <c r="L49" s="208"/>
      <c r="M49" s="424"/>
      <c r="N49" s="208"/>
      <c r="O49" s="422"/>
      <c r="P49" s="205"/>
      <c r="Q49" s="422"/>
      <c r="R49" s="205"/>
      <c r="S49" s="423"/>
      <c r="T49" s="205"/>
      <c r="U49" s="424"/>
    </row>
    <row r="50" spans="1:22" ht="12.6" customHeight="1">
      <c r="A50" s="310"/>
      <c r="B50" s="216" t="s">
        <v>103</v>
      </c>
      <c r="C50" s="421"/>
      <c r="D50" s="206"/>
      <c r="E50" s="422"/>
      <c r="F50" s="206"/>
      <c r="G50" s="422"/>
      <c r="H50" s="205"/>
      <c r="I50" s="422"/>
      <c r="J50" s="208"/>
      <c r="K50" s="424"/>
      <c r="L50" s="208"/>
      <c r="M50" s="424"/>
      <c r="N50" s="208"/>
      <c r="O50" s="422"/>
      <c r="P50" s="205"/>
      <c r="Q50" s="422"/>
      <c r="R50" s="205"/>
      <c r="S50" s="423"/>
      <c r="T50" s="205"/>
      <c r="U50" s="424"/>
    </row>
    <row r="51" spans="1:22" ht="12.6" customHeight="1">
      <c r="A51" s="310"/>
      <c r="B51" s="216" t="s">
        <v>104</v>
      </c>
      <c r="C51" s="421"/>
      <c r="D51" s="206"/>
      <c r="E51" s="422"/>
      <c r="F51" s="206"/>
      <c r="G51" s="422"/>
      <c r="H51" s="205"/>
      <c r="I51" s="422"/>
      <c r="J51" s="208"/>
      <c r="K51" s="424"/>
      <c r="L51" s="208"/>
      <c r="M51" s="424"/>
      <c r="N51" s="208"/>
      <c r="O51" s="422"/>
      <c r="P51" s="205"/>
      <c r="Q51" s="422"/>
      <c r="R51" s="205"/>
      <c r="S51" s="423"/>
      <c r="T51" s="205"/>
      <c r="U51" s="424"/>
    </row>
    <row r="52" spans="1:22" ht="12.6" customHeight="1">
      <c r="A52" s="310"/>
      <c r="B52" s="216" t="s">
        <v>105</v>
      </c>
      <c r="C52" s="421"/>
      <c r="D52" s="206"/>
      <c r="E52" s="422"/>
      <c r="F52" s="206"/>
      <c r="G52" s="422"/>
      <c r="H52" s="205"/>
      <c r="I52" s="422"/>
      <c r="J52" s="208"/>
      <c r="K52" s="424"/>
      <c r="L52" s="208"/>
      <c r="M52" s="424"/>
      <c r="N52" s="208"/>
      <c r="O52" s="422"/>
      <c r="P52" s="205"/>
      <c r="Q52" s="422"/>
      <c r="R52" s="205"/>
      <c r="S52" s="423"/>
      <c r="T52" s="205"/>
      <c r="U52" s="424"/>
    </row>
    <row r="53" spans="1:22" ht="12.6" customHeight="1">
      <c r="A53" s="310"/>
      <c r="B53" s="216" t="s">
        <v>106</v>
      </c>
      <c r="C53" s="421"/>
      <c r="D53" s="206"/>
      <c r="E53" s="422"/>
      <c r="F53" s="206"/>
      <c r="G53" s="422"/>
      <c r="H53" s="205"/>
      <c r="I53" s="422"/>
      <c r="J53" s="208"/>
      <c r="K53" s="424"/>
      <c r="L53" s="208"/>
      <c r="M53" s="424"/>
      <c r="N53" s="208"/>
      <c r="O53" s="422"/>
      <c r="P53" s="205"/>
      <c r="Q53" s="422"/>
      <c r="R53" s="205"/>
      <c r="S53" s="423"/>
      <c r="T53" s="205"/>
      <c r="U53" s="424"/>
    </row>
    <row r="54" spans="1:22" ht="12.6" customHeight="1">
      <c r="A54" s="310"/>
      <c r="B54" s="216" t="s">
        <v>107</v>
      </c>
      <c r="C54" s="421"/>
      <c r="D54" s="206"/>
      <c r="E54" s="422"/>
      <c r="F54" s="206"/>
      <c r="G54" s="422"/>
      <c r="H54" s="205"/>
      <c r="I54" s="422"/>
      <c r="J54" s="208"/>
      <c r="K54" s="424"/>
      <c r="L54" s="208"/>
      <c r="M54" s="424"/>
      <c r="N54" s="208"/>
      <c r="O54" s="422"/>
      <c r="P54" s="205"/>
      <c r="Q54" s="422"/>
      <c r="R54" s="205"/>
      <c r="S54" s="423"/>
      <c r="T54" s="205"/>
      <c r="U54" s="424"/>
    </row>
    <row r="55" spans="1:22" ht="12.6" customHeight="1">
      <c r="A55" s="310"/>
      <c r="B55" s="216" t="s">
        <v>108</v>
      </c>
      <c r="C55" s="421"/>
      <c r="D55" s="206"/>
      <c r="E55" s="422"/>
      <c r="F55" s="206"/>
      <c r="G55" s="422"/>
      <c r="H55" s="205"/>
      <c r="I55" s="422"/>
      <c r="J55" s="208"/>
      <c r="K55" s="424"/>
      <c r="L55" s="208"/>
      <c r="M55" s="424"/>
      <c r="N55" s="208"/>
      <c r="O55" s="422"/>
      <c r="P55" s="205"/>
      <c r="Q55" s="422"/>
      <c r="R55" s="205"/>
      <c r="S55" s="423"/>
      <c r="T55" s="205"/>
      <c r="U55" s="424"/>
    </row>
    <row r="56" spans="1:22" ht="12.6" customHeight="1">
      <c r="A56" s="310"/>
      <c r="B56" s="216" t="s">
        <v>109</v>
      </c>
      <c r="C56" s="421"/>
      <c r="D56" s="206"/>
      <c r="E56" s="422"/>
      <c r="F56" s="206"/>
      <c r="G56" s="422"/>
      <c r="H56" s="205"/>
      <c r="I56" s="422"/>
      <c r="J56" s="208"/>
      <c r="K56" s="424"/>
      <c r="L56" s="208"/>
      <c r="M56" s="424"/>
      <c r="N56" s="208"/>
      <c r="O56" s="422"/>
      <c r="P56" s="205"/>
      <c r="Q56" s="422"/>
      <c r="R56" s="205"/>
      <c r="S56" s="423"/>
      <c r="T56" s="205"/>
      <c r="U56" s="424"/>
    </row>
    <row r="57" spans="1:22" ht="12.6" customHeight="1">
      <c r="A57" s="310"/>
      <c r="B57" s="215" t="s">
        <v>110</v>
      </c>
      <c r="C57" s="421"/>
      <c r="D57" s="206"/>
      <c r="E57" s="422"/>
      <c r="F57" s="206"/>
      <c r="G57" s="422"/>
      <c r="H57" s="205"/>
      <c r="I57" s="422"/>
      <c r="J57" s="208"/>
      <c r="K57" s="424"/>
      <c r="L57" s="208"/>
      <c r="M57" s="424"/>
      <c r="N57" s="208"/>
      <c r="O57" s="422"/>
      <c r="P57" s="205"/>
      <c r="Q57" s="422"/>
      <c r="R57" s="205"/>
      <c r="S57" s="423"/>
      <c r="T57" s="205"/>
      <c r="U57" s="424"/>
    </row>
    <row r="58" spans="1:22" ht="12.6" customHeight="1">
      <c r="A58" s="310"/>
      <c r="B58" s="217" t="s">
        <v>87</v>
      </c>
      <c r="C58" s="218">
        <f>SUM(C45:C57)</f>
        <v>0</v>
      </c>
      <c r="D58" s="211"/>
      <c r="E58" s="218">
        <f>SUM(E45:E57)</f>
        <v>0</v>
      </c>
      <c r="F58" s="211"/>
      <c r="G58" s="218">
        <f>SUM(G45:G57)</f>
        <v>0</v>
      </c>
      <c r="H58" s="205"/>
      <c r="I58" s="218">
        <f>SUM(I45:I57)</f>
        <v>0</v>
      </c>
      <c r="J58" s="218"/>
      <c r="K58" s="218">
        <f t="shared" ref="K58" si="7">SUM(K45:K57)</f>
        <v>0</v>
      </c>
      <c r="L58" s="218"/>
      <c r="M58" s="218">
        <f t="shared" ref="M58" si="8">SUM(M45:M57)</f>
        <v>0</v>
      </c>
      <c r="N58" s="218"/>
      <c r="O58" s="218">
        <f t="shared" ref="O58" si="9">SUM(O45:O57)</f>
        <v>0</v>
      </c>
      <c r="P58" s="218"/>
      <c r="Q58" s="218">
        <f t="shared" ref="Q58" si="10">SUM(Q45:Q57)</f>
        <v>0</v>
      </c>
      <c r="R58" s="218"/>
      <c r="S58" s="218">
        <f t="shared" ref="S58" si="11">SUM(S45:S57)</f>
        <v>0</v>
      </c>
      <c r="T58" s="218"/>
      <c r="U58" s="218">
        <f t="shared" ref="U58" si="12">SUM(U45:U57)</f>
        <v>0</v>
      </c>
    </row>
    <row r="59" spans="1:22" ht="15">
      <c r="A59" s="311"/>
    </row>
    <row r="60" spans="1:22" ht="15">
      <c r="A60" s="311"/>
    </row>
    <row r="61" spans="1:22" ht="60">
      <c r="A61" s="311"/>
      <c r="C61" s="16" t="s">
        <v>81</v>
      </c>
      <c r="E61" s="16" t="s">
        <v>82</v>
      </c>
      <c r="G61" s="16" t="s">
        <v>83</v>
      </c>
      <c r="H61" s="5"/>
      <c r="I61" s="16" t="s">
        <v>84</v>
      </c>
      <c r="J61" s="2"/>
      <c r="K61" s="16" t="s">
        <v>84</v>
      </c>
      <c r="L61" s="6"/>
      <c r="M61" s="16" t="s">
        <v>84</v>
      </c>
      <c r="N61" s="6"/>
      <c r="O61" s="16" t="s">
        <v>84</v>
      </c>
      <c r="P61" s="6"/>
      <c r="Q61" s="16" t="s">
        <v>84</v>
      </c>
      <c r="S61" s="16" t="s">
        <v>84</v>
      </c>
      <c r="U61" s="16" t="s">
        <v>84</v>
      </c>
    </row>
    <row r="62" spans="1:22" ht="60">
      <c r="A62" s="309" t="s">
        <v>113</v>
      </c>
      <c r="B62" s="3" t="s">
        <v>86</v>
      </c>
      <c r="C62" s="3" t="s">
        <v>87</v>
      </c>
      <c r="D62" s="3"/>
      <c r="E62" s="3" t="s">
        <v>88</v>
      </c>
      <c r="F62" s="3"/>
      <c r="G62" s="3" t="s">
        <v>89</v>
      </c>
      <c r="I62" s="14" t="s">
        <v>90</v>
      </c>
      <c r="J62" s="3"/>
      <c r="K62" s="14" t="s">
        <v>91</v>
      </c>
      <c r="L62" s="3"/>
      <c r="M62" s="14" t="s">
        <v>92</v>
      </c>
      <c r="N62" s="3"/>
      <c r="O62" s="14" t="s">
        <v>93</v>
      </c>
      <c r="P62" s="3"/>
      <c r="Q62" s="14" t="s">
        <v>94</v>
      </c>
      <c r="R62" s="13"/>
      <c r="S62" s="14" t="s">
        <v>49</v>
      </c>
      <c r="T62" s="16" t="s">
        <v>95</v>
      </c>
      <c r="U62" s="14" t="s">
        <v>49</v>
      </c>
      <c r="V62" s="16" t="s">
        <v>96</v>
      </c>
    </row>
    <row r="63" spans="1:22" s="183" customFormat="1" ht="12.6" customHeight="1">
      <c r="A63" s="312">
        <v>2017</v>
      </c>
      <c r="B63" s="185" t="s">
        <v>97</v>
      </c>
      <c r="C63" s="425"/>
      <c r="D63" s="186"/>
      <c r="E63" s="426"/>
      <c r="F63" s="186"/>
      <c r="G63" s="426"/>
      <c r="I63" s="426"/>
      <c r="J63" s="9"/>
      <c r="K63" s="426"/>
      <c r="L63" s="9"/>
      <c r="M63" s="426"/>
      <c r="N63" s="9"/>
      <c r="O63" s="426"/>
      <c r="P63" s="187"/>
      <c r="Q63" s="426"/>
      <c r="S63" s="427"/>
      <c r="U63" s="188"/>
    </row>
    <row r="64" spans="1:22" s="183" customFormat="1" ht="12.6" customHeight="1">
      <c r="A64" s="312"/>
      <c r="B64" s="189" t="s">
        <v>99</v>
      </c>
      <c r="C64" s="425"/>
      <c r="D64" s="190"/>
      <c r="E64" s="426"/>
      <c r="F64" s="190"/>
      <c r="G64" s="426"/>
      <c r="I64" s="426"/>
      <c r="J64" s="9"/>
      <c r="K64" s="428"/>
      <c r="L64" s="9"/>
      <c r="M64" s="428"/>
      <c r="N64" s="9"/>
      <c r="O64" s="426"/>
      <c r="Q64" s="426"/>
      <c r="S64" s="427"/>
      <c r="U64" s="428"/>
    </row>
    <row r="65" spans="1:22" s="183" customFormat="1" ht="12.6" customHeight="1">
      <c r="A65" s="312"/>
      <c r="B65" s="189" t="s">
        <v>100</v>
      </c>
      <c r="C65" s="425"/>
      <c r="D65" s="186"/>
      <c r="E65" s="426"/>
      <c r="F65" s="186"/>
      <c r="G65" s="426"/>
      <c r="I65" s="426"/>
      <c r="J65" s="9"/>
      <c r="K65" s="428"/>
      <c r="L65" s="9"/>
      <c r="M65" s="428"/>
      <c r="N65" s="9"/>
      <c r="O65" s="426"/>
      <c r="Q65" s="426"/>
      <c r="S65" s="427"/>
      <c r="U65" s="428"/>
    </row>
    <row r="66" spans="1:22" s="183" customFormat="1" ht="12.6" customHeight="1">
      <c r="A66" s="312"/>
      <c r="B66" s="189" t="s">
        <v>101</v>
      </c>
      <c r="C66" s="425"/>
      <c r="D66" s="186"/>
      <c r="E66" s="426"/>
      <c r="F66" s="186"/>
      <c r="G66" s="426"/>
      <c r="I66" s="426"/>
      <c r="J66" s="9"/>
      <c r="K66" s="428"/>
      <c r="L66" s="9"/>
      <c r="M66" s="428"/>
      <c r="N66" s="9"/>
      <c r="O66" s="426"/>
      <c r="Q66" s="426"/>
      <c r="S66" s="427"/>
      <c r="U66" s="428"/>
    </row>
    <row r="67" spans="1:22" s="183" customFormat="1" ht="12.6" customHeight="1">
      <c r="A67" s="312"/>
      <c r="B67" s="189" t="s">
        <v>102</v>
      </c>
      <c r="C67" s="425"/>
      <c r="D67" s="186"/>
      <c r="E67" s="426"/>
      <c r="F67" s="186"/>
      <c r="G67" s="426"/>
      <c r="I67" s="426"/>
      <c r="J67" s="9"/>
      <c r="K67" s="428"/>
      <c r="L67" s="9"/>
      <c r="M67" s="428"/>
      <c r="N67" s="9"/>
      <c r="O67" s="426"/>
      <c r="Q67" s="426"/>
      <c r="S67" s="427"/>
      <c r="U67" s="428"/>
    </row>
    <row r="68" spans="1:22" ht="12.6" customHeight="1">
      <c r="A68" s="312"/>
      <c r="B68" s="189" t="s">
        <v>103</v>
      </c>
      <c r="C68" s="425"/>
      <c r="D68" s="186"/>
      <c r="E68" s="426"/>
      <c r="F68" s="186"/>
      <c r="G68" s="426"/>
      <c r="H68" s="183"/>
      <c r="I68" s="426"/>
      <c r="J68" s="9"/>
      <c r="K68" s="428"/>
      <c r="L68" s="9"/>
      <c r="M68" s="428"/>
      <c r="N68" s="9"/>
      <c r="O68" s="426"/>
      <c r="P68" s="183"/>
      <c r="Q68" s="426"/>
      <c r="R68" s="183"/>
      <c r="S68" s="427"/>
      <c r="T68" s="183"/>
      <c r="U68" s="428"/>
    </row>
    <row r="69" spans="1:22" ht="12.6" customHeight="1">
      <c r="A69" s="312"/>
      <c r="B69" s="189" t="s">
        <v>104</v>
      </c>
      <c r="C69" s="425"/>
      <c r="D69" s="186"/>
      <c r="E69" s="426"/>
      <c r="F69" s="186"/>
      <c r="G69" s="426"/>
      <c r="H69" s="183"/>
      <c r="I69" s="426"/>
      <c r="J69" s="9"/>
      <c r="K69" s="428"/>
      <c r="L69" s="9"/>
      <c r="M69" s="428"/>
      <c r="N69" s="9"/>
      <c r="O69" s="426"/>
      <c r="P69" s="183"/>
      <c r="Q69" s="426"/>
      <c r="R69" s="183"/>
      <c r="S69" s="427"/>
      <c r="T69" s="183"/>
      <c r="U69" s="428"/>
    </row>
    <row r="70" spans="1:22" ht="12.6" customHeight="1">
      <c r="A70" s="312"/>
      <c r="B70" s="189" t="s">
        <v>105</v>
      </c>
      <c r="C70" s="425"/>
      <c r="D70" s="186"/>
      <c r="E70" s="426"/>
      <c r="F70" s="186"/>
      <c r="G70" s="426"/>
      <c r="H70" s="183"/>
      <c r="I70" s="426"/>
      <c r="J70" s="9"/>
      <c r="K70" s="428"/>
      <c r="L70" s="9"/>
      <c r="M70" s="428"/>
      <c r="N70" s="9"/>
      <c r="O70" s="426"/>
      <c r="P70" s="183"/>
      <c r="Q70" s="426"/>
      <c r="R70" s="183"/>
      <c r="S70" s="427"/>
      <c r="T70" s="183"/>
      <c r="U70" s="428"/>
    </row>
    <row r="71" spans="1:22" ht="12.6" customHeight="1">
      <c r="A71" s="312"/>
      <c r="B71" s="189" t="s">
        <v>106</v>
      </c>
      <c r="C71" s="425"/>
      <c r="D71" s="186"/>
      <c r="E71" s="426"/>
      <c r="F71" s="186"/>
      <c r="G71" s="426"/>
      <c r="H71" s="183"/>
      <c r="I71" s="426"/>
      <c r="J71" s="9"/>
      <c r="K71" s="428"/>
      <c r="L71" s="9"/>
      <c r="M71" s="428"/>
      <c r="N71" s="9"/>
      <c r="O71" s="426"/>
      <c r="P71" s="183"/>
      <c r="Q71" s="426"/>
      <c r="R71" s="183"/>
      <c r="S71" s="427"/>
      <c r="T71" s="183"/>
      <c r="U71" s="428"/>
    </row>
    <row r="72" spans="1:22" ht="12.6" customHeight="1">
      <c r="A72" s="312"/>
      <c r="B72" s="189" t="s">
        <v>107</v>
      </c>
      <c r="C72" s="425"/>
      <c r="D72" s="186"/>
      <c r="E72" s="426"/>
      <c r="F72" s="186"/>
      <c r="G72" s="426"/>
      <c r="H72" s="183"/>
      <c r="I72" s="426"/>
      <c r="J72" s="9"/>
      <c r="K72" s="428"/>
      <c r="L72" s="9"/>
      <c r="M72" s="428"/>
      <c r="N72" s="9"/>
      <c r="O72" s="426"/>
      <c r="P72" s="183"/>
      <c r="Q72" s="426"/>
      <c r="R72" s="183"/>
      <c r="S72" s="427"/>
      <c r="T72" s="183"/>
      <c r="U72" s="428"/>
    </row>
    <row r="73" spans="1:22" ht="12.6" customHeight="1">
      <c r="A73" s="312"/>
      <c r="B73" s="189" t="s">
        <v>108</v>
      </c>
      <c r="C73" s="425"/>
      <c r="D73" s="186"/>
      <c r="E73" s="426"/>
      <c r="F73" s="186"/>
      <c r="G73" s="426"/>
      <c r="H73" s="183"/>
      <c r="I73" s="426"/>
      <c r="J73" s="9"/>
      <c r="K73" s="428"/>
      <c r="L73" s="9"/>
      <c r="M73" s="428"/>
      <c r="N73" s="9"/>
      <c r="O73" s="426"/>
      <c r="P73" s="183"/>
      <c r="Q73" s="426"/>
      <c r="R73" s="183"/>
      <c r="S73" s="427"/>
      <c r="T73" s="183"/>
      <c r="U73" s="428"/>
    </row>
    <row r="74" spans="1:22" ht="12.6" customHeight="1">
      <c r="A74" s="312"/>
      <c r="B74" s="189" t="s">
        <v>109</v>
      </c>
      <c r="C74" s="425"/>
      <c r="D74" s="186"/>
      <c r="E74" s="426"/>
      <c r="F74" s="186"/>
      <c r="G74" s="426"/>
      <c r="H74" s="183"/>
      <c r="I74" s="426"/>
      <c r="J74" s="9"/>
      <c r="K74" s="428"/>
      <c r="L74" s="9"/>
      <c r="M74" s="428"/>
      <c r="N74" s="9"/>
      <c r="O74" s="426"/>
      <c r="P74" s="183"/>
      <c r="Q74" s="426"/>
      <c r="R74" s="183"/>
      <c r="S74" s="427"/>
      <c r="T74" s="183"/>
      <c r="U74" s="428"/>
    </row>
    <row r="75" spans="1:22" ht="12.6" customHeight="1">
      <c r="A75" s="312"/>
      <c r="B75" s="185" t="s">
        <v>110</v>
      </c>
      <c r="C75" s="425"/>
      <c r="D75" s="186"/>
      <c r="E75" s="426"/>
      <c r="F75" s="186"/>
      <c r="G75" s="426"/>
      <c r="H75" s="183"/>
      <c r="I75" s="426"/>
      <c r="J75" s="9"/>
      <c r="K75" s="428"/>
      <c r="L75" s="9"/>
      <c r="M75" s="428"/>
      <c r="N75" s="9"/>
      <c r="O75" s="426"/>
      <c r="P75" s="183"/>
      <c r="Q75" s="426"/>
      <c r="R75" s="183"/>
      <c r="S75" s="427"/>
      <c r="T75" s="183"/>
      <c r="U75" s="428"/>
    </row>
    <row r="76" spans="1:22" ht="12.6" customHeight="1">
      <c r="A76" s="312"/>
      <c r="B76" s="193" t="s">
        <v>87</v>
      </c>
      <c r="C76" s="181">
        <f>SUM(C63:C75)</f>
        <v>0</v>
      </c>
      <c r="D76" s="182"/>
      <c r="E76" s="181">
        <f>SUM(E63:E75)</f>
        <v>0</v>
      </c>
      <c r="F76" s="182"/>
      <c r="G76" s="181">
        <f>SUM(G63:G75)</f>
        <v>0</v>
      </c>
      <c r="H76" s="183"/>
      <c r="I76" s="181">
        <f>SUM(I63:I75)</f>
        <v>0</v>
      </c>
      <c r="J76" s="181"/>
      <c r="K76" s="181">
        <f t="shared" ref="K76" si="13">SUM(K63:K75)</f>
        <v>0</v>
      </c>
      <c r="L76" s="181"/>
      <c r="M76" s="181">
        <f t="shared" ref="M76" si="14">SUM(M63:M75)</f>
        <v>0</v>
      </c>
      <c r="N76" s="181"/>
      <c r="O76" s="181">
        <f t="shared" ref="O76" si="15">SUM(O63:O75)</f>
        <v>0</v>
      </c>
      <c r="P76" s="181"/>
      <c r="Q76" s="181">
        <f t="shared" ref="Q76" si="16">SUM(Q63:Q75)</f>
        <v>0</v>
      </c>
      <c r="R76" s="181"/>
      <c r="S76" s="181">
        <f t="shared" ref="S76" si="17">SUM(S63:S75)</f>
        <v>0</v>
      </c>
      <c r="T76" s="181"/>
      <c r="U76" s="181">
        <f t="shared" ref="U76" si="18">SUM(U63:U75)</f>
        <v>0</v>
      </c>
    </row>
    <row r="77" spans="1:22" ht="15">
      <c r="A77" s="311"/>
    </row>
    <row r="78" spans="1:22" ht="15">
      <c r="A78" s="311"/>
    </row>
    <row r="79" spans="1:22" ht="60">
      <c r="A79" s="311"/>
      <c r="C79" s="16" t="s">
        <v>81</v>
      </c>
      <c r="E79" s="16" t="s">
        <v>82</v>
      </c>
      <c r="G79" s="16" t="s">
        <v>83</v>
      </c>
      <c r="H79" s="5"/>
      <c r="I79" s="16" t="s">
        <v>84</v>
      </c>
      <c r="J79" s="2"/>
      <c r="K79" s="16" t="s">
        <v>84</v>
      </c>
      <c r="L79" s="6"/>
      <c r="M79" s="16" t="s">
        <v>84</v>
      </c>
      <c r="N79" s="6"/>
      <c r="O79" s="16" t="s">
        <v>84</v>
      </c>
      <c r="P79" s="6"/>
      <c r="Q79" s="16" t="s">
        <v>84</v>
      </c>
      <c r="S79" s="16" t="s">
        <v>84</v>
      </c>
      <c r="U79" s="16" t="s">
        <v>84</v>
      </c>
    </row>
    <row r="80" spans="1:22" ht="60">
      <c r="A80" s="309" t="s">
        <v>114</v>
      </c>
      <c r="B80" s="204" t="s">
        <v>86</v>
      </c>
      <c r="C80" s="204" t="s">
        <v>87</v>
      </c>
      <c r="D80" s="204"/>
      <c r="E80" s="204" t="s">
        <v>88</v>
      </c>
      <c r="F80" s="204"/>
      <c r="G80" s="204" t="s">
        <v>89</v>
      </c>
      <c r="H80" s="205"/>
      <c r="I80" s="212" t="s">
        <v>90</v>
      </c>
      <c r="J80" s="204"/>
      <c r="K80" s="212" t="s">
        <v>91</v>
      </c>
      <c r="L80" s="204"/>
      <c r="M80" s="212" t="s">
        <v>92</v>
      </c>
      <c r="N80" s="204"/>
      <c r="O80" s="212" t="s">
        <v>93</v>
      </c>
      <c r="P80" s="204"/>
      <c r="Q80" s="212" t="s">
        <v>94</v>
      </c>
      <c r="R80" s="213"/>
      <c r="S80" s="212" t="s">
        <v>49</v>
      </c>
      <c r="T80" s="16" t="s">
        <v>115</v>
      </c>
      <c r="U80" s="212" t="s">
        <v>49</v>
      </c>
      <c r="V80" s="16" t="s">
        <v>116</v>
      </c>
    </row>
    <row r="81" spans="1:21" s="183" customFormat="1" ht="12.6" customHeight="1">
      <c r="A81" s="310">
        <v>2016</v>
      </c>
      <c r="B81" s="215" t="s">
        <v>97</v>
      </c>
      <c r="C81" s="421"/>
      <c r="D81" s="206"/>
      <c r="E81" s="422"/>
      <c r="F81" s="206"/>
      <c r="G81" s="422"/>
      <c r="H81" s="205"/>
      <c r="I81" s="422"/>
      <c r="J81" s="208"/>
      <c r="K81" s="422"/>
      <c r="L81" s="208"/>
      <c r="M81" s="422"/>
      <c r="N81" s="208"/>
      <c r="O81" s="422"/>
      <c r="P81" s="209"/>
      <c r="Q81" s="422"/>
      <c r="R81" s="205"/>
      <c r="S81" s="423"/>
      <c r="T81" s="205"/>
      <c r="U81" s="207"/>
    </row>
    <row r="82" spans="1:21" s="183" customFormat="1" ht="12.6" customHeight="1">
      <c r="A82" s="214"/>
      <c r="B82" s="216" t="s">
        <v>99</v>
      </c>
      <c r="C82" s="421"/>
      <c r="D82" s="210"/>
      <c r="E82" s="422"/>
      <c r="F82" s="210"/>
      <c r="G82" s="422"/>
      <c r="H82" s="205"/>
      <c r="I82" s="422"/>
      <c r="J82" s="208"/>
      <c r="K82" s="424"/>
      <c r="L82" s="208"/>
      <c r="M82" s="424"/>
      <c r="N82" s="208"/>
      <c r="O82" s="422"/>
      <c r="P82" s="205"/>
      <c r="Q82" s="422"/>
      <c r="R82" s="205"/>
      <c r="S82" s="423"/>
      <c r="T82" s="205"/>
      <c r="U82" s="424"/>
    </row>
    <row r="83" spans="1:21" s="183" customFormat="1" ht="12.6" customHeight="1">
      <c r="A83" s="214"/>
      <c r="B83" s="216" t="s">
        <v>100</v>
      </c>
      <c r="C83" s="421"/>
      <c r="D83" s="206"/>
      <c r="E83" s="422"/>
      <c r="F83" s="206"/>
      <c r="G83" s="422"/>
      <c r="H83" s="205"/>
      <c r="I83" s="422"/>
      <c r="J83" s="208"/>
      <c r="K83" s="424"/>
      <c r="L83" s="208"/>
      <c r="M83" s="424"/>
      <c r="N83" s="208"/>
      <c r="O83" s="422"/>
      <c r="P83" s="205"/>
      <c r="Q83" s="422"/>
      <c r="R83" s="205"/>
      <c r="S83" s="423"/>
      <c r="T83" s="205"/>
      <c r="U83" s="424"/>
    </row>
    <row r="84" spans="1:21" s="183" customFormat="1" ht="12.6" customHeight="1">
      <c r="A84" s="214"/>
      <c r="B84" s="216" t="s">
        <v>101</v>
      </c>
      <c r="C84" s="421"/>
      <c r="D84" s="206"/>
      <c r="E84" s="422"/>
      <c r="F84" s="206"/>
      <c r="G84" s="422"/>
      <c r="H84" s="205"/>
      <c r="I84" s="422"/>
      <c r="J84" s="208"/>
      <c r="K84" s="424"/>
      <c r="L84" s="208"/>
      <c r="M84" s="424"/>
      <c r="N84" s="208"/>
      <c r="O84" s="422"/>
      <c r="P84" s="205"/>
      <c r="Q84" s="422"/>
      <c r="R84" s="205"/>
      <c r="S84" s="423"/>
      <c r="T84" s="205"/>
      <c r="U84" s="424"/>
    </row>
    <row r="85" spans="1:21" s="183" customFormat="1" ht="12.6" customHeight="1">
      <c r="A85" s="214"/>
      <c r="B85" s="216" t="s">
        <v>102</v>
      </c>
      <c r="C85" s="421"/>
      <c r="D85" s="206"/>
      <c r="E85" s="422"/>
      <c r="F85" s="206"/>
      <c r="G85" s="422"/>
      <c r="H85" s="205"/>
      <c r="I85" s="422"/>
      <c r="J85" s="208"/>
      <c r="K85" s="424"/>
      <c r="L85" s="208"/>
      <c r="M85" s="424"/>
      <c r="N85" s="208"/>
      <c r="O85" s="422"/>
      <c r="P85" s="205"/>
      <c r="Q85" s="422"/>
      <c r="R85" s="205"/>
      <c r="S85" s="423"/>
      <c r="T85" s="205"/>
      <c r="U85" s="424"/>
    </row>
    <row r="86" spans="1:21" ht="12.6" customHeight="1">
      <c r="A86" s="214"/>
      <c r="B86" s="216" t="s">
        <v>103</v>
      </c>
      <c r="C86" s="421"/>
      <c r="D86" s="206"/>
      <c r="E86" s="422"/>
      <c r="F86" s="206"/>
      <c r="G86" s="422"/>
      <c r="H86" s="205"/>
      <c r="I86" s="422"/>
      <c r="J86" s="208"/>
      <c r="K86" s="424"/>
      <c r="L86" s="208"/>
      <c r="M86" s="424"/>
      <c r="N86" s="208"/>
      <c r="O86" s="422"/>
      <c r="P86" s="205"/>
      <c r="Q86" s="422"/>
      <c r="R86" s="205"/>
      <c r="S86" s="423"/>
      <c r="T86" s="205"/>
      <c r="U86" s="424"/>
    </row>
    <row r="87" spans="1:21" ht="12.6" customHeight="1">
      <c r="A87" s="214"/>
      <c r="B87" s="216" t="s">
        <v>104</v>
      </c>
      <c r="C87" s="421"/>
      <c r="D87" s="206"/>
      <c r="E87" s="422"/>
      <c r="F87" s="206"/>
      <c r="G87" s="422"/>
      <c r="H87" s="205"/>
      <c r="I87" s="422"/>
      <c r="J87" s="208"/>
      <c r="K87" s="424"/>
      <c r="L87" s="208"/>
      <c r="M87" s="424"/>
      <c r="N87" s="208"/>
      <c r="O87" s="422"/>
      <c r="P87" s="205"/>
      <c r="Q87" s="422"/>
      <c r="R87" s="205"/>
      <c r="S87" s="423"/>
      <c r="T87" s="205"/>
      <c r="U87" s="424"/>
    </row>
    <row r="88" spans="1:21" ht="12.6" customHeight="1">
      <c r="A88" s="214"/>
      <c r="B88" s="216" t="s">
        <v>105</v>
      </c>
      <c r="C88" s="421"/>
      <c r="D88" s="206"/>
      <c r="E88" s="422"/>
      <c r="F88" s="206"/>
      <c r="G88" s="422"/>
      <c r="H88" s="205"/>
      <c r="I88" s="422"/>
      <c r="J88" s="208"/>
      <c r="K88" s="424"/>
      <c r="L88" s="208"/>
      <c r="M88" s="424"/>
      <c r="N88" s="208"/>
      <c r="O88" s="422"/>
      <c r="P88" s="205"/>
      <c r="Q88" s="422"/>
      <c r="R88" s="205"/>
      <c r="S88" s="423"/>
      <c r="T88" s="205"/>
      <c r="U88" s="424"/>
    </row>
    <row r="89" spans="1:21" ht="12.6" customHeight="1">
      <c r="A89" s="214"/>
      <c r="B89" s="216" t="s">
        <v>106</v>
      </c>
      <c r="C89" s="421"/>
      <c r="D89" s="206"/>
      <c r="E89" s="422"/>
      <c r="F89" s="206"/>
      <c r="G89" s="422"/>
      <c r="H89" s="205"/>
      <c r="I89" s="422"/>
      <c r="J89" s="208"/>
      <c r="K89" s="424"/>
      <c r="L89" s="208"/>
      <c r="M89" s="424"/>
      <c r="N89" s="208"/>
      <c r="O89" s="422"/>
      <c r="P89" s="205"/>
      <c r="Q89" s="422"/>
      <c r="R89" s="205"/>
      <c r="S89" s="423"/>
      <c r="T89" s="205"/>
      <c r="U89" s="424"/>
    </row>
    <row r="90" spans="1:21" ht="12.6" customHeight="1">
      <c r="A90" s="214"/>
      <c r="B90" s="216" t="s">
        <v>107</v>
      </c>
      <c r="C90" s="421"/>
      <c r="D90" s="206"/>
      <c r="E90" s="422"/>
      <c r="F90" s="206"/>
      <c r="G90" s="422"/>
      <c r="H90" s="205"/>
      <c r="I90" s="422"/>
      <c r="J90" s="208"/>
      <c r="K90" s="424"/>
      <c r="L90" s="208"/>
      <c r="M90" s="424"/>
      <c r="N90" s="208"/>
      <c r="O90" s="422"/>
      <c r="P90" s="205"/>
      <c r="Q90" s="422"/>
      <c r="R90" s="205"/>
      <c r="S90" s="423"/>
      <c r="T90" s="205"/>
      <c r="U90" s="424"/>
    </row>
    <row r="91" spans="1:21" ht="12.6" customHeight="1">
      <c r="A91" s="214"/>
      <c r="B91" s="216" t="s">
        <v>108</v>
      </c>
      <c r="C91" s="421"/>
      <c r="D91" s="206"/>
      <c r="E91" s="422"/>
      <c r="F91" s="206"/>
      <c r="G91" s="422"/>
      <c r="H91" s="205"/>
      <c r="I91" s="422"/>
      <c r="J91" s="208"/>
      <c r="K91" s="424"/>
      <c r="L91" s="208"/>
      <c r="M91" s="424"/>
      <c r="N91" s="208"/>
      <c r="O91" s="422"/>
      <c r="P91" s="205"/>
      <c r="Q91" s="422"/>
      <c r="R91" s="205"/>
      <c r="S91" s="423"/>
      <c r="T91" s="205"/>
      <c r="U91" s="424"/>
    </row>
    <row r="92" spans="1:21" ht="12.6" customHeight="1">
      <c r="A92" s="214"/>
      <c r="B92" s="216" t="s">
        <v>109</v>
      </c>
      <c r="C92" s="421"/>
      <c r="D92" s="206"/>
      <c r="E92" s="422"/>
      <c r="F92" s="206"/>
      <c r="G92" s="422"/>
      <c r="H92" s="205"/>
      <c r="I92" s="422"/>
      <c r="J92" s="208"/>
      <c r="K92" s="424"/>
      <c r="L92" s="208"/>
      <c r="M92" s="424"/>
      <c r="N92" s="208"/>
      <c r="O92" s="422"/>
      <c r="P92" s="205"/>
      <c r="Q92" s="422"/>
      <c r="R92" s="205"/>
      <c r="S92" s="423"/>
      <c r="T92" s="205"/>
      <c r="U92" s="424"/>
    </row>
    <row r="93" spans="1:21" ht="12.6" customHeight="1">
      <c r="A93" s="214"/>
      <c r="B93" s="215" t="s">
        <v>110</v>
      </c>
      <c r="C93" s="421"/>
      <c r="D93" s="206"/>
      <c r="E93" s="422"/>
      <c r="F93" s="206"/>
      <c r="G93" s="422"/>
      <c r="H93" s="205"/>
      <c r="I93" s="422"/>
      <c r="J93" s="208"/>
      <c r="K93" s="424"/>
      <c r="L93" s="208"/>
      <c r="M93" s="424"/>
      <c r="N93" s="208"/>
      <c r="O93" s="422"/>
      <c r="P93" s="205"/>
      <c r="Q93" s="422"/>
      <c r="R93" s="205"/>
      <c r="S93" s="423"/>
      <c r="T93" s="205"/>
      <c r="U93" s="424"/>
    </row>
    <row r="94" spans="1:21" ht="12.6" customHeight="1">
      <c r="A94" s="214"/>
      <c r="B94" s="217" t="s">
        <v>87</v>
      </c>
      <c r="C94" s="218">
        <f>SUM(C81:C93)</f>
        <v>0</v>
      </c>
      <c r="D94" s="211"/>
      <c r="E94" s="218">
        <f>SUM(E81:E93)</f>
        <v>0</v>
      </c>
      <c r="F94" s="211"/>
      <c r="G94" s="218">
        <f>SUM(G81:G93)</f>
        <v>0</v>
      </c>
      <c r="H94" s="205"/>
      <c r="I94" s="218">
        <f>SUM(I81:I93)</f>
        <v>0</v>
      </c>
      <c r="J94" s="218"/>
      <c r="K94" s="218">
        <f t="shared" ref="K94" si="19">SUM(K81:K93)</f>
        <v>0</v>
      </c>
      <c r="L94" s="218"/>
      <c r="M94" s="218">
        <f t="shared" ref="M94" si="20">SUM(M81:M93)</f>
        <v>0</v>
      </c>
      <c r="N94" s="218"/>
      <c r="O94" s="218">
        <f t="shared" ref="O94" si="21">SUM(O81:O93)</f>
        <v>0</v>
      </c>
      <c r="P94" s="218"/>
      <c r="Q94" s="218">
        <f t="shared" ref="Q94" si="22">SUM(Q81:Q93)</f>
        <v>0</v>
      </c>
      <c r="R94" s="218"/>
      <c r="S94" s="218">
        <f t="shared" ref="S94" si="23">SUM(S81:S93)</f>
        <v>0</v>
      </c>
      <c r="T94" s="218"/>
      <c r="U94" s="218">
        <f t="shared" ref="U94" si="24">SUM(U81:U93)</f>
        <v>0</v>
      </c>
    </row>
    <row r="97" spans="1:5" ht="125.65" customHeight="1">
      <c r="A97" s="495" t="s">
        <v>117</v>
      </c>
      <c r="B97" s="496"/>
    </row>
    <row r="98" spans="1:5" ht="15.75">
      <c r="A98" s="368">
        <v>2000</v>
      </c>
      <c r="B98" s="369" t="s">
        <v>86</v>
      </c>
      <c r="C98" s="369" t="s">
        <v>87</v>
      </c>
      <c r="D98" s="183"/>
      <c r="E98" s="183"/>
    </row>
    <row r="99" spans="1:5">
      <c r="A99" s="367"/>
      <c r="B99" s="370" t="s">
        <v>97</v>
      </c>
      <c r="C99" s="429"/>
      <c r="D99" s="183"/>
      <c r="E99" s="183"/>
    </row>
    <row r="100" spans="1:5">
      <c r="A100" s="367"/>
      <c r="B100" s="371" t="s">
        <v>99</v>
      </c>
      <c r="C100" s="429"/>
      <c r="D100" s="183"/>
      <c r="E100" s="183"/>
    </row>
    <row r="101" spans="1:5">
      <c r="A101" s="367"/>
      <c r="B101" s="371" t="s">
        <v>100</v>
      </c>
      <c r="C101" s="429"/>
      <c r="D101" s="183"/>
      <c r="E101" s="183"/>
    </row>
    <row r="102" spans="1:5">
      <c r="A102" s="367"/>
      <c r="B102" s="371" t="s">
        <v>101</v>
      </c>
      <c r="C102" s="429"/>
      <c r="D102" s="183"/>
      <c r="E102" s="183"/>
    </row>
    <row r="103" spans="1:5">
      <c r="A103" s="367"/>
      <c r="B103" s="371" t="s">
        <v>102</v>
      </c>
      <c r="C103" s="429"/>
      <c r="D103" s="183"/>
      <c r="E103" s="183"/>
    </row>
    <row r="104" spans="1:5">
      <c r="A104" s="367"/>
      <c r="B104" s="371" t="s">
        <v>103</v>
      </c>
      <c r="C104" s="429"/>
      <c r="D104" s="183"/>
      <c r="E104" s="183"/>
    </row>
    <row r="105" spans="1:5">
      <c r="A105" s="367"/>
      <c r="B105" s="371" t="s">
        <v>104</v>
      </c>
      <c r="C105" s="429"/>
      <c r="D105" s="183"/>
      <c r="E105" s="183"/>
    </row>
    <row r="106" spans="1:5">
      <c r="A106" s="367"/>
      <c r="B106" s="371" t="s">
        <v>105</v>
      </c>
      <c r="C106" s="429"/>
      <c r="D106" s="183"/>
      <c r="E106" s="183"/>
    </row>
    <row r="107" spans="1:5">
      <c r="A107" s="367"/>
      <c r="B107" s="371" t="s">
        <v>106</v>
      </c>
      <c r="C107" s="429"/>
      <c r="D107" s="183"/>
      <c r="E107" s="183"/>
    </row>
    <row r="108" spans="1:5">
      <c r="A108" s="367"/>
      <c r="B108" s="371" t="s">
        <v>107</v>
      </c>
      <c r="C108" s="429"/>
      <c r="D108" s="183"/>
      <c r="E108" s="183"/>
    </row>
    <row r="109" spans="1:5">
      <c r="A109" s="367"/>
      <c r="B109" s="371" t="s">
        <v>108</v>
      </c>
      <c r="C109" s="429"/>
      <c r="D109" s="183"/>
      <c r="E109" s="183"/>
    </row>
    <row r="110" spans="1:5">
      <c r="A110" s="367"/>
      <c r="B110" s="371" t="s">
        <v>109</v>
      </c>
      <c r="C110" s="429"/>
      <c r="D110" s="183"/>
      <c r="E110" s="183"/>
    </row>
    <row r="111" spans="1:5">
      <c r="A111" s="367"/>
      <c r="B111" s="370" t="s">
        <v>110</v>
      </c>
      <c r="C111" s="429"/>
      <c r="D111" s="183"/>
      <c r="E111" s="183"/>
    </row>
    <row r="112" spans="1:5">
      <c r="A112" s="367"/>
      <c r="B112" s="372" t="s">
        <v>87</v>
      </c>
      <c r="C112" s="373">
        <f>SUM(C99:C111)</f>
        <v>0</v>
      </c>
      <c r="D112" s="183"/>
      <c r="E112" s="183"/>
    </row>
  </sheetData>
  <mergeCells count="4">
    <mergeCell ref="A10:A21"/>
    <mergeCell ref="A97:B97"/>
    <mergeCell ref="A1:A4"/>
    <mergeCell ref="I4:S4"/>
  </mergeCells>
  <phoneticPr fontId="0" type="noConversion"/>
  <pageMargins left="0" right="0" top="1" bottom="1" header="0.5" footer="0.5"/>
  <pageSetup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1:AA83"/>
  <sheetViews>
    <sheetView zoomScale="70" zoomScaleNormal="70" workbookViewId="0">
      <selection activeCell="J2" sqref="J2"/>
    </sheetView>
  </sheetViews>
  <sheetFormatPr defaultRowHeight="12.75"/>
  <cols>
    <col min="1" max="1" width="25" style="49" customWidth="1"/>
    <col min="16" max="16" width="11.7109375" customWidth="1"/>
    <col min="17" max="17" width="10.7109375" customWidth="1"/>
    <col min="18" max="18" width="12.28515625" customWidth="1"/>
    <col min="19" max="19" width="21.7109375" customWidth="1"/>
    <col min="20" max="20" width="14" customWidth="1"/>
    <col min="21" max="21" width="16.7109375" customWidth="1"/>
    <col min="22" max="22" width="18.5703125" customWidth="1"/>
    <col min="23" max="23" width="16.28515625" customWidth="1"/>
    <col min="24" max="24" width="11.7109375" customWidth="1"/>
    <col min="25" max="25" width="13.28515625" customWidth="1"/>
    <col min="27" max="27" width="10.7109375" customWidth="1"/>
  </cols>
  <sheetData>
    <row r="11" spans="1:24">
      <c r="A11" s="274"/>
      <c r="B11" s="11"/>
    </row>
    <row r="12" spans="1:24">
      <c r="A12" s="276" t="s">
        <v>301</v>
      </c>
      <c r="B12" s="278">
        <f>Populations!B4</f>
        <v>0</v>
      </c>
    </row>
    <row r="13" spans="1:24" ht="3.6" customHeight="1" thickBot="1">
      <c r="A13" s="275"/>
      <c r="B13" s="11"/>
    </row>
    <row r="14" spans="1:24" ht="31.5" customHeight="1">
      <c r="A14" s="277" t="s">
        <v>302</v>
      </c>
      <c r="B14" s="279">
        <f>Populations!E4</f>
        <v>2020</v>
      </c>
      <c r="Q14" s="11"/>
      <c r="R14" s="11"/>
      <c r="S14" s="270" t="s">
        <v>303</v>
      </c>
      <c r="T14" s="302">
        <f>'Figure 3'!$B$17</f>
        <v>6.0606060606060606</v>
      </c>
      <c r="U14" s="95"/>
      <c r="V14" s="32"/>
      <c r="W14" s="32"/>
      <c r="X14" s="32"/>
    </row>
    <row r="15" spans="1:24" ht="25.5">
      <c r="A15" s="456"/>
      <c r="B15" s="11"/>
      <c r="Q15" s="11"/>
      <c r="S15" s="271" t="s">
        <v>304</v>
      </c>
      <c r="T15" s="272">
        <f>'Figure 3'!$C$17</f>
        <v>12.5</v>
      </c>
      <c r="U15" s="30"/>
      <c r="V15" s="11"/>
      <c r="W15" s="11"/>
      <c r="X15" s="11"/>
    </row>
    <row r="16" spans="1:24" ht="26.25" thickBot="1">
      <c r="A16" s="97"/>
      <c r="B16" s="116"/>
      <c r="Q16" s="33"/>
      <c r="S16" s="273" t="s">
        <v>305</v>
      </c>
      <c r="T16" s="303">
        <f>'Figure 3'!$D$17</f>
        <v>10.204081632653061</v>
      </c>
      <c r="U16" s="15"/>
      <c r="V16" s="11"/>
      <c r="W16" s="11"/>
      <c r="X16" s="11"/>
    </row>
    <row r="17" spans="1:24">
      <c r="A17" s="98"/>
      <c r="B17" s="8"/>
      <c r="Q17" s="33"/>
      <c r="U17" s="15"/>
      <c r="V17" s="11"/>
      <c r="W17" s="11"/>
      <c r="X17" s="11"/>
    </row>
    <row r="18" spans="1:24">
      <c r="A18" s="97"/>
      <c r="B18" s="116"/>
      <c r="Q18" s="33"/>
      <c r="R18" s="15"/>
      <c r="S18" s="15"/>
      <c r="T18" s="15"/>
      <c r="U18" s="15"/>
      <c r="V18" s="11"/>
      <c r="W18" s="11"/>
      <c r="X18" s="11"/>
    </row>
    <row r="19" spans="1:24">
      <c r="A19" s="98"/>
      <c r="B19" s="8"/>
      <c r="Q19" s="33"/>
      <c r="R19" s="15"/>
      <c r="S19" s="15"/>
      <c r="T19" s="15"/>
      <c r="U19" s="15"/>
      <c r="V19" s="11"/>
      <c r="W19" s="11"/>
      <c r="X19" s="11"/>
    </row>
    <row r="20" spans="1:24">
      <c r="A20" s="97"/>
      <c r="B20" s="116"/>
      <c r="Q20" s="33"/>
      <c r="R20" s="15"/>
      <c r="S20" s="15"/>
      <c r="T20" s="15"/>
      <c r="U20" s="15"/>
      <c r="V20" s="11"/>
      <c r="W20" s="11"/>
      <c r="X20" s="11"/>
    </row>
    <row r="21" spans="1:24">
      <c r="A21" s="48"/>
      <c r="Q21" s="11"/>
      <c r="T21" s="11"/>
      <c r="U21" s="11"/>
      <c r="V21" s="11"/>
      <c r="W21" s="11"/>
      <c r="X21" s="11"/>
    </row>
    <row r="22" spans="1:24">
      <c r="Q22" s="11"/>
      <c r="T22" s="122"/>
      <c r="U22" s="32"/>
      <c r="V22" s="32"/>
      <c r="W22" s="32"/>
      <c r="X22" s="32"/>
    </row>
    <row r="23" spans="1:24" ht="13.5" thickBot="1">
      <c r="C23" s="11"/>
      <c r="Q23" s="12"/>
      <c r="T23" s="10"/>
      <c r="U23" s="10"/>
      <c r="V23" s="10"/>
      <c r="W23" s="10"/>
      <c r="X23" s="10"/>
    </row>
    <row r="24" spans="1:24" ht="153" customHeight="1" thickBot="1">
      <c r="A24" s="537" t="s">
        <v>306</v>
      </c>
      <c r="B24" s="538"/>
      <c r="C24" s="539"/>
      <c r="D24" s="11"/>
      <c r="Q24" s="34"/>
      <c r="R24" s="11"/>
      <c r="S24" s="11"/>
      <c r="T24" s="11"/>
      <c r="U24" s="11"/>
      <c r="V24" s="11"/>
      <c r="W24" s="11"/>
      <c r="X24" s="11"/>
    </row>
    <row r="25" spans="1:24">
      <c r="Q25" s="35"/>
      <c r="R25" s="11"/>
      <c r="S25" s="11"/>
      <c r="T25" s="11"/>
      <c r="U25" s="11"/>
      <c r="V25" s="11"/>
      <c r="W25" s="11"/>
      <c r="X25" s="11"/>
    </row>
    <row r="26" spans="1:24">
      <c r="Q26" s="34"/>
      <c r="R26" s="117"/>
      <c r="S26" s="39"/>
      <c r="T26" s="39"/>
      <c r="U26" s="39"/>
      <c r="V26" s="39"/>
      <c r="W26" s="39"/>
      <c r="X26" s="11"/>
    </row>
    <row r="27" spans="1:24">
      <c r="Q27" s="34"/>
      <c r="R27" s="98"/>
      <c r="S27" s="42"/>
      <c r="T27" s="42"/>
      <c r="U27" s="42"/>
      <c r="V27" s="42"/>
      <c r="W27" s="42"/>
      <c r="X27" s="11"/>
    </row>
    <row r="28" spans="1:24">
      <c r="Q28" s="34"/>
      <c r="R28" s="98"/>
      <c r="S28" s="42"/>
      <c r="T28" s="42"/>
      <c r="U28" s="42"/>
      <c r="V28" s="42"/>
      <c r="W28" s="42"/>
      <c r="X28" s="11"/>
    </row>
    <row r="29" spans="1:24">
      <c r="Q29" s="34"/>
      <c r="R29" s="98"/>
      <c r="S29" s="42"/>
      <c r="T29" s="42"/>
      <c r="U29" s="42"/>
      <c r="V29" s="42"/>
      <c r="W29" s="42"/>
      <c r="X29" s="11"/>
    </row>
    <row r="30" spans="1:24">
      <c r="Q30" s="34"/>
      <c r="R30" s="98"/>
      <c r="S30" s="42"/>
      <c r="T30" s="42"/>
      <c r="U30" s="42"/>
      <c r="V30" s="42"/>
      <c r="W30" s="42"/>
      <c r="X30" s="11"/>
    </row>
    <row r="31" spans="1:24">
      <c r="Q31" s="34"/>
      <c r="R31" s="11"/>
      <c r="S31" s="11"/>
      <c r="T31" s="11"/>
      <c r="U31" s="11"/>
      <c r="V31" s="11"/>
      <c r="W31" s="11"/>
      <c r="X31" s="11"/>
    </row>
    <row r="32" spans="1:24" ht="13.5" thickBot="1">
      <c r="Q32" s="34"/>
      <c r="R32" s="11"/>
      <c r="S32" s="11"/>
      <c r="T32" s="11"/>
      <c r="U32" s="11"/>
      <c r="V32" s="11"/>
      <c r="W32" s="11"/>
      <c r="X32" s="11"/>
    </row>
    <row r="33" spans="20:27" ht="76.5">
      <c r="T33" s="535" t="s">
        <v>307</v>
      </c>
      <c r="U33" s="536"/>
      <c r="V33" s="286" t="s">
        <v>308</v>
      </c>
      <c r="W33" s="287" t="s">
        <v>309</v>
      </c>
      <c r="X33" s="288" t="s">
        <v>310</v>
      </c>
      <c r="Y33" s="289" t="s">
        <v>311</v>
      </c>
      <c r="Z33" s="290" t="s">
        <v>312</v>
      </c>
      <c r="AA33" s="291" t="s">
        <v>207</v>
      </c>
    </row>
    <row r="34" spans="20:27">
      <c r="T34" s="34"/>
      <c r="V34" s="292" t="str">
        <f>'Table 1'!G49</f>
        <v>Region 1</v>
      </c>
      <c r="W34" s="84">
        <f>'Table 1'!H49</f>
        <v>0</v>
      </c>
      <c r="X34" s="234">
        <f>'Table 1'!I49</f>
        <v>0</v>
      </c>
      <c r="Y34" s="233" t="str">
        <f>'Table 1'!G72</f>
        <v>Region 1</v>
      </c>
      <c r="Z34" s="84">
        <f>'Table 1'!H72</f>
        <v>0</v>
      </c>
      <c r="AA34" s="293">
        <f>'Table 1'!I72</f>
        <v>0</v>
      </c>
    </row>
    <row r="35" spans="20:27">
      <c r="T35" s="34"/>
      <c r="V35" s="294" t="str">
        <f>'Table 1'!G50</f>
        <v>Region 2</v>
      </c>
      <c r="W35" s="123">
        <f>'Table 1'!H50</f>
        <v>0</v>
      </c>
      <c r="X35" s="236">
        <f>'Table 1'!I50</f>
        <v>0</v>
      </c>
      <c r="Y35" s="235" t="str">
        <f>'Table 1'!G73</f>
        <v>Region 2</v>
      </c>
      <c r="Z35" s="123">
        <f>'Table 1'!H73</f>
        <v>0</v>
      </c>
      <c r="AA35" s="295">
        <f>'Table 1'!I73</f>
        <v>0</v>
      </c>
    </row>
    <row r="36" spans="20:27" ht="12.6" customHeight="1">
      <c r="T36" s="34"/>
      <c r="V36" s="292" t="str">
        <f>'Table 1'!G51</f>
        <v>Region 3</v>
      </c>
      <c r="W36" s="84">
        <f>'Table 1'!H51</f>
        <v>0</v>
      </c>
      <c r="X36" s="234">
        <f>'Table 1'!I51</f>
        <v>0</v>
      </c>
      <c r="Y36" s="233" t="str">
        <f>'Table 1'!G74</f>
        <v>Region 3</v>
      </c>
      <c r="Z36" s="232">
        <f>'Table 1'!H74</f>
        <v>0</v>
      </c>
      <c r="AA36" s="293">
        <f>'Table 1'!I74</f>
        <v>0</v>
      </c>
    </row>
    <row r="37" spans="20:27" ht="12.6" customHeight="1">
      <c r="V37" s="294" t="str">
        <f>'Table 1'!G52</f>
        <v>Region 4</v>
      </c>
      <c r="W37" s="123">
        <f>'Table 1'!H52</f>
        <v>0</v>
      </c>
      <c r="X37" s="236">
        <f>'Table 1'!I52</f>
        <v>0</v>
      </c>
      <c r="Y37" s="235" t="str">
        <f>'Table 1'!G75</f>
        <v>Region 4</v>
      </c>
      <c r="Z37" s="123">
        <f>'Table 1'!H75</f>
        <v>0</v>
      </c>
      <c r="AA37" s="295">
        <f>'Table 1'!I75</f>
        <v>0</v>
      </c>
    </row>
    <row r="38" spans="20:27" ht="13.5" thickBot="1">
      <c r="V38" s="296" t="str">
        <f>'Table 1'!G53</f>
        <v>Region 5</v>
      </c>
      <c r="W38" s="297">
        <f>'Table 1'!H53</f>
        <v>0</v>
      </c>
      <c r="X38" s="298">
        <f>'Table 1'!I53</f>
        <v>0</v>
      </c>
      <c r="Y38" s="299" t="str">
        <f>'Table 1'!G76</f>
        <v>Region 5</v>
      </c>
      <c r="Z38" s="300">
        <f>'Table 1'!H76</f>
        <v>0</v>
      </c>
      <c r="AA38" s="301">
        <f>'Table 1'!I76</f>
        <v>0</v>
      </c>
    </row>
    <row r="45" spans="20:27">
      <c r="U45" s="114"/>
      <c r="V45" s="115"/>
      <c r="W45" s="115"/>
      <c r="X45" s="114"/>
    </row>
    <row r="46" spans="20:27">
      <c r="U46" s="114"/>
      <c r="V46" s="115"/>
      <c r="W46" s="115"/>
      <c r="X46" s="114"/>
    </row>
    <row r="47" spans="20:27">
      <c r="U47" s="114"/>
      <c r="V47" s="115"/>
      <c r="W47" s="115"/>
      <c r="X47" s="114"/>
    </row>
    <row r="48" spans="20:27">
      <c r="U48" s="114"/>
      <c r="V48" s="115"/>
      <c r="W48" s="115"/>
      <c r="X48" s="114"/>
    </row>
    <row r="49" spans="1:24">
      <c r="U49" s="114"/>
      <c r="V49" s="115"/>
      <c r="W49" s="115"/>
      <c r="X49" s="114"/>
    </row>
    <row r="50" spans="1:24">
      <c r="U50" s="114"/>
      <c r="V50" s="116"/>
      <c r="W50" s="116"/>
      <c r="X50" s="8"/>
    </row>
    <row r="51" spans="1:24">
      <c r="U51" s="114"/>
      <c r="V51" s="116"/>
      <c r="W51" s="116"/>
      <c r="X51" s="8"/>
    </row>
    <row r="52" spans="1:24">
      <c r="U52" s="114"/>
      <c r="V52" s="116"/>
      <c r="W52" s="116"/>
      <c r="X52" s="8"/>
    </row>
    <row r="53" spans="1:24">
      <c r="U53" s="114"/>
      <c r="V53" s="116"/>
      <c r="W53" s="116"/>
      <c r="X53" s="8"/>
    </row>
    <row r="54" spans="1:24">
      <c r="U54" s="114"/>
      <c r="V54" s="116"/>
      <c r="W54" s="116"/>
      <c r="X54" s="8"/>
    </row>
    <row r="55" spans="1:24">
      <c r="U55" s="114"/>
      <c r="V55" s="116"/>
      <c r="W55" s="116"/>
      <c r="X55" s="8"/>
    </row>
    <row r="56" spans="1:24">
      <c r="U56" s="114"/>
      <c r="V56" s="116"/>
      <c r="W56" s="116"/>
      <c r="X56" s="8"/>
    </row>
    <row r="57" spans="1:24">
      <c r="U57" s="114"/>
      <c r="V57" s="116"/>
      <c r="W57" s="116"/>
      <c r="X57" s="8"/>
    </row>
    <row r="58" spans="1:24">
      <c r="B58" s="93"/>
      <c r="U58" s="114"/>
      <c r="V58" s="116"/>
      <c r="W58" s="116"/>
      <c r="X58" s="8"/>
    </row>
    <row r="59" spans="1:24">
      <c r="U59" s="114"/>
      <c r="V59" s="116"/>
      <c r="W59" s="116"/>
      <c r="X59" s="8"/>
    </row>
    <row r="60" spans="1:24">
      <c r="A60" s="97"/>
      <c r="B60" s="39"/>
      <c r="C60" s="39"/>
      <c r="D60" s="39"/>
      <c r="E60" s="39"/>
      <c r="F60" s="39"/>
      <c r="U60" s="8"/>
      <c r="V60" s="8"/>
      <c r="W60" s="8"/>
      <c r="X60" s="8"/>
    </row>
    <row r="61" spans="1:24">
      <c r="A61" s="98"/>
      <c r="B61" s="99"/>
      <c r="C61" s="99"/>
      <c r="D61" s="99"/>
      <c r="E61" s="99"/>
      <c r="F61" s="99"/>
    </row>
    <row r="62" spans="1:24">
      <c r="A62" s="98"/>
      <c r="B62" s="99"/>
      <c r="C62" s="99"/>
      <c r="D62" s="99"/>
      <c r="E62" s="99"/>
      <c r="F62" s="99"/>
    </row>
    <row r="63" spans="1:24" ht="13.15" customHeight="1">
      <c r="A63" s="100"/>
      <c r="B63" s="99"/>
      <c r="C63" s="99"/>
      <c r="D63" s="99"/>
      <c r="E63" s="99"/>
      <c r="F63" s="99"/>
    </row>
    <row r="64" spans="1:24">
      <c r="A64" s="98"/>
      <c r="B64" s="99"/>
      <c r="C64" s="99"/>
      <c r="D64" s="99"/>
      <c r="E64" s="99"/>
      <c r="F64" s="99"/>
    </row>
    <row r="65" spans="1:23">
      <c r="A65" s="98"/>
      <c r="B65" s="99"/>
      <c r="C65" s="99"/>
      <c r="D65" s="99"/>
      <c r="E65" s="99"/>
      <c r="F65" s="99"/>
    </row>
    <row r="66" spans="1:23">
      <c r="A66" s="98"/>
      <c r="B66" s="99"/>
      <c r="C66" s="99"/>
      <c r="D66" s="99"/>
      <c r="E66" s="99"/>
      <c r="F66" s="99"/>
    </row>
    <row r="67" spans="1:23" ht="12.6" customHeight="1">
      <c r="U67" s="97"/>
      <c r="V67" s="97"/>
      <c r="W67" s="97"/>
    </row>
    <row r="68" spans="1:23" ht="12.6" customHeight="1">
      <c r="U68" s="97"/>
      <c r="V68" s="97"/>
      <c r="W68" s="97"/>
    </row>
    <row r="69" spans="1:23">
      <c r="U69" s="12"/>
      <c r="V69" s="113"/>
      <c r="W69" s="113"/>
    </row>
    <row r="70" spans="1:23">
      <c r="A70" s="97"/>
      <c r="B70" s="39"/>
      <c r="C70" s="39"/>
      <c r="D70" s="39"/>
      <c r="E70" s="39"/>
      <c r="F70" s="39"/>
      <c r="U70" s="12"/>
      <c r="V70" s="8"/>
      <c r="W70" s="8"/>
    </row>
    <row r="71" spans="1:23">
      <c r="A71" s="101"/>
      <c r="B71" s="12"/>
      <c r="C71" s="12"/>
      <c r="D71" s="12"/>
      <c r="E71" s="12"/>
      <c r="F71" s="12"/>
      <c r="U71" s="12"/>
      <c r="V71" s="8"/>
      <c r="W71" s="8"/>
    </row>
    <row r="72" spans="1:23">
      <c r="A72" s="102"/>
      <c r="B72" s="12"/>
      <c r="C72" s="12"/>
      <c r="D72" s="12"/>
      <c r="E72" s="12"/>
      <c r="F72" s="12"/>
      <c r="U72" s="12"/>
      <c r="V72" s="8"/>
      <c r="W72" s="8"/>
    </row>
    <row r="73" spans="1:23" ht="12.6" customHeight="1">
      <c r="A73" s="101"/>
      <c r="B73" s="12"/>
      <c r="C73" s="12"/>
      <c r="D73" s="12"/>
      <c r="E73" s="12"/>
      <c r="F73" s="12"/>
      <c r="H73" s="353"/>
      <c r="I73" s="353"/>
      <c r="J73" s="352"/>
    </row>
    <row r="74" spans="1:23">
      <c r="A74" s="101"/>
      <c r="B74" s="12"/>
      <c r="C74" s="12"/>
      <c r="D74" s="12"/>
      <c r="E74" s="12"/>
      <c r="F74" s="12"/>
      <c r="H74" s="353"/>
      <c r="I74" s="353"/>
      <c r="J74" s="352"/>
    </row>
    <row r="75" spans="1:23">
      <c r="A75" s="101"/>
      <c r="B75" s="12"/>
      <c r="C75" s="12"/>
      <c r="D75" s="12"/>
      <c r="E75" s="12"/>
      <c r="F75" s="12"/>
      <c r="H75" s="353"/>
      <c r="I75" s="353"/>
    </row>
    <row r="76" spans="1:23">
      <c r="A76" s="101"/>
      <c r="B76" s="12"/>
      <c r="C76" s="12"/>
      <c r="D76" s="12"/>
      <c r="E76" s="12"/>
      <c r="F76" s="12"/>
      <c r="H76" s="353"/>
      <c r="I76" s="353"/>
    </row>
    <row r="77" spans="1:23">
      <c r="A77" s="101"/>
      <c r="B77" s="12"/>
      <c r="C77" s="12"/>
      <c r="D77" s="12"/>
      <c r="E77" s="12"/>
      <c r="F77" s="12"/>
      <c r="H77" s="353"/>
      <c r="I77" s="353"/>
    </row>
    <row r="78" spans="1:23">
      <c r="A78" s="101"/>
      <c r="B78" s="12"/>
      <c r="C78" s="12"/>
      <c r="D78" s="12"/>
      <c r="E78" s="12"/>
      <c r="F78" s="12"/>
      <c r="H78" s="353"/>
      <c r="I78" s="353"/>
    </row>
    <row r="79" spans="1:23">
      <c r="A79" s="101"/>
      <c r="B79" s="12"/>
      <c r="C79" s="12"/>
      <c r="D79" s="12"/>
      <c r="E79" s="12"/>
      <c r="F79" s="12"/>
    </row>
    <row r="80" spans="1:23">
      <c r="A80" s="101"/>
      <c r="B80" s="12"/>
      <c r="C80" s="12"/>
      <c r="D80" s="12"/>
      <c r="E80" s="12"/>
      <c r="F80" s="12"/>
    </row>
    <row r="81" spans="1:6">
      <c r="A81" s="101"/>
      <c r="B81" s="12"/>
      <c r="C81" s="12"/>
      <c r="D81" s="12"/>
      <c r="E81" s="12"/>
      <c r="F81" s="12"/>
    </row>
    <row r="82" spans="1:6">
      <c r="A82" s="101"/>
      <c r="B82" s="12"/>
      <c r="C82" s="12"/>
      <c r="D82" s="12"/>
      <c r="E82" s="12"/>
      <c r="F82" s="12"/>
    </row>
    <row r="83" spans="1:6">
      <c r="A83" s="101"/>
      <c r="B83" s="12"/>
      <c r="C83" s="12"/>
      <c r="D83" s="12"/>
      <c r="E83" s="12"/>
      <c r="F83" s="12"/>
    </row>
  </sheetData>
  <sortState xmlns:xlrd2="http://schemas.microsoft.com/office/spreadsheetml/2017/richdata2" ref="S40:X59">
    <sortCondition descending="1" ref="X40:X59"/>
  </sortState>
  <mergeCells count="2">
    <mergeCell ref="T33:U33"/>
    <mergeCell ref="A24:C24"/>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O18"/>
  <sheetViews>
    <sheetView workbookViewId="0">
      <selection activeCell="G3" sqref="G3"/>
    </sheetView>
  </sheetViews>
  <sheetFormatPr defaultRowHeight="12.75"/>
  <cols>
    <col min="1" max="1" width="12.42578125" customWidth="1"/>
  </cols>
  <sheetData>
    <row r="1" spans="1:41" s="1" customFormat="1">
      <c r="A1" s="501" t="s">
        <v>118</v>
      </c>
      <c r="B1" s="4" t="s">
        <v>74</v>
      </c>
    </row>
    <row r="2" spans="1:41" s="1" customFormat="1">
      <c r="A2" s="501"/>
      <c r="B2" s="2" t="s">
        <v>119</v>
      </c>
    </row>
    <row r="3" spans="1:41" ht="48" customHeight="1">
      <c r="A3" s="501"/>
      <c r="C3" s="499" t="s">
        <v>120</v>
      </c>
      <c r="D3" s="500"/>
      <c r="E3" s="500"/>
    </row>
    <row r="4" spans="1:41" s="183" customFormat="1" ht="25.5">
      <c r="A4" s="6">
        <f>Populations!E4</f>
        <v>2020</v>
      </c>
      <c r="B4" s="220" t="s">
        <v>86</v>
      </c>
      <c r="C4" s="221" t="s">
        <v>121</v>
      </c>
      <c r="D4" s="184"/>
      <c r="E4" s="221" t="s">
        <v>122</v>
      </c>
      <c r="F4" s="184"/>
      <c r="G4" s="221" t="s">
        <v>123</v>
      </c>
      <c r="I4" s="221" t="s">
        <v>124</v>
      </c>
      <c r="J4" s="184"/>
      <c r="K4" s="221" t="s">
        <v>125</v>
      </c>
      <c r="L4" s="184"/>
      <c r="M4" s="221" t="s">
        <v>126</v>
      </c>
      <c r="N4" s="184"/>
      <c r="O4" s="221" t="s">
        <v>127</v>
      </c>
      <c r="P4" s="184"/>
      <c r="Q4" s="221" t="s">
        <v>128</v>
      </c>
      <c r="R4" s="222"/>
      <c r="S4" s="221" t="s">
        <v>129</v>
      </c>
      <c r="T4" s="222"/>
      <c r="U4" s="221" t="s">
        <v>130</v>
      </c>
      <c r="W4" s="221" t="s">
        <v>131</v>
      </c>
      <c r="Y4" s="221" t="s">
        <v>132</v>
      </c>
      <c r="AA4" s="221" t="s">
        <v>133</v>
      </c>
      <c r="AC4" s="221" t="s">
        <v>134</v>
      </c>
      <c r="AE4" s="221" t="s">
        <v>135</v>
      </c>
      <c r="AG4" s="221" t="s">
        <v>136</v>
      </c>
      <c r="AI4" s="221" t="s">
        <v>137</v>
      </c>
      <c r="AK4" s="221" t="s">
        <v>138</v>
      </c>
      <c r="AM4" s="221" t="s">
        <v>139</v>
      </c>
      <c r="AO4" s="221" t="s">
        <v>140</v>
      </c>
    </row>
    <row r="5" spans="1:41" s="183" customFormat="1">
      <c r="B5" s="186" t="str">
        <f>Populations!$B$9</f>
        <v>&lt;1</v>
      </c>
      <c r="C5" s="188"/>
      <c r="D5" s="186"/>
      <c r="E5" s="430"/>
      <c r="F5" s="186"/>
      <c r="G5" s="426"/>
      <c r="I5" s="188"/>
      <c r="J5" s="9"/>
      <c r="K5" s="430"/>
      <c r="L5" s="9"/>
      <c r="M5" s="188"/>
      <c r="N5" s="9"/>
      <c r="O5" s="426"/>
      <c r="P5" s="187"/>
      <c r="Q5" s="188"/>
      <c r="S5" s="430"/>
      <c r="U5" s="188"/>
      <c r="W5" s="426"/>
      <c r="Y5" s="430"/>
      <c r="AA5" s="426"/>
      <c r="AC5" s="430"/>
      <c r="AE5" s="430"/>
      <c r="AG5" s="430"/>
      <c r="AI5" s="430"/>
      <c r="AK5" s="430"/>
      <c r="AM5" s="430"/>
      <c r="AO5" s="430"/>
    </row>
    <row r="6" spans="1:41" s="183" customFormat="1">
      <c r="B6" s="190" t="str">
        <f>Populations!$B$10</f>
        <v>1-4</v>
      </c>
      <c r="C6" s="428"/>
      <c r="D6" s="190"/>
      <c r="E6" s="430"/>
      <c r="F6" s="190"/>
      <c r="G6" s="426"/>
      <c r="I6" s="428"/>
      <c r="J6" s="9"/>
      <c r="K6" s="430"/>
      <c r="L6" s="9"/>
      <c r="M6" s="428"/>
      <c r="N6" s="9"/>
      <c r="O6" s="426"/>
      <c r="Q6" s="428"/>
      <c r="S6" s="430"/>
      <c r="U6" s="428"/>
      <c r="W6" s="426"/>
      <c r="Y6" s="430"/>
      <c r="AA6" s="426"/>
      <c r="AC6" s="430"/>
      <c r="AE6" s="430"/>
      <c r="AG6" s="430"/>
      <c r="AI6" s="430"/>
      <c r="AK6" s="430"/>
      <c r="AM6" s="430"/>
      <c r="AO6" s="430"/>
    </row>
    <row r="7" spans="1:41" s="183" customFormat="1" ht="12.6" customHeight="1">
      <c r="B7" s="186" t="str">
        <f>Populations!$B$11</f>
        <v>5-9</v>
      </c>
      <c r="C7" s="428"/>
      <c r="D7" s="186"/>
      <c r="E7" s="430"/>
      <c r="F7" s="186"/>
      <c r="G7" s="426"/>
      <c r="I7" s="428"/>
      <c r="J7" s="9"/>
      <c r="K7" s="430"/>
      <c r="L7" s="9"/>
      <c r="M7" s="428"/>
      <c r="N7" s="9"/>
      <c r="O7" s="426"/>
      <c r="Q7" s="428"/>
      <c r="S7" s="430"/>
      <c r="U7" s="428"/>
      <c r="W7" s="426"/>
      <c r="Y7" s="430"/>
      <c r="AA7" s="426"/>
      <c r="AC7" s="430"/>
      <c r="AE7" s="430"/>
      <c r="AG7" s="430"/>
      <c r="AI7" s="430"/>
      <c r="AK7" s="430"/>
      <c r="AM7" s="430"/>
      <c r="AO7" s="430"/>
    </row>
    <row r="8" spans="1:41" s="183" customFormat="1">
      <c r="B8" s="186" t="str">
        <f>Populations!$B$12</f>
        <v>10-14</v>
      </c>
      <c r="C8" s="428"/>
      <c r="D8" s="186"/>
      <c r="E8" s="430"/>
      <c r="F8" s="186"/>
      <c r="G8" s="426"/>
      <c r="I8" s="428"/>
      <c r="J8" s="9"/>
      <c r="K8" s="430"/>
      <c r="L8" s="9"/>
      <c r="M8" s="428"/>
      <c r="N8" s="9"/>
      <c r="O8" s="426"/>
      <c r="Q8" s="428"/>
      <c r="S8" s="430"/>
      <c r="U8" s="428"/>
      <c r="W8" s="426"/>
      <c r="Y8" s="430"/>
      <c r="AA8" s="426"/>
      <c r="AC8" s="430"/>
      <c r="AE8" s="430"/>
      <c r="AG8" s="430"/>
      <c r="AI8" s="430"/>
      <c r="AK8" s="430"/>
      <c r="AM8" s="430"/>
      <c r="AO8" s="430"/>
    </row>
    <row r="9" spans="1:41" s="183" customFormat="1">
      <c r="B9" s="186" t="str">
        <f>Populations!$B$13</f>
        <v>15-19</v>
      </c>
      <c r="C9" s="428"/>
      <c r="D9" s="186"/>
      <c r="E9" s="430"/>
      <c r="F9" s="186"/>
      <c r="G9" s="426"/>
      <c r="I9" s="428"/>
      <c r="J9" s="9"/>
      <c r="K9" s="430"/>
      <c r="L9" s="9"/>
      <c r="M9" s="428"/>
      <c r="N9" s="9"/>
      <c r="O9" s="426"/>
      <c r="Q9" s="428"/>
      <c r="S9" s="430"/>
      <c r="U9" s="428"/>
      <c r="W9" s="426"/>
      <c r="Y9" s="430"/>
      <c r="AA9" s="426"/>
      <c r="AC9" s="430"/>
      <c r="AE9" s="430"/>
      <c r="AG9" s="430"/>
      <c r="AI9" s="430"/>
      <c r="AK9" s="430"/>
      <c r="AM9" s="430"/>
      <c r="AO9" s="430"/>
    </row>
    <row r="10" spans="1:41" s="183" customFormat="1">
      <c r="B10" s="186" t="str">
        <f>Populations!$B$14</f>
        <v>20-24</v>
      </c>
      <c r="C10" s="428"/>
      <c r="D10" s="186"/>
      <c r="E10" s="430"/>
      <c r="F10" s="186"/>
      <c r="G10" s="426"/>
      <c r="I10" s="428"/>
      <c r="J10" s="9"/>
      <c r="K10" s="430"/>
      <c r="L10" s="9"/>
      <c r="M10" s="428"/>
      <c r="N10" s="9"/>
      <c r="O10" s="426"/>
      <c r="Q10" s="428"/>
      <c r="S10" s="430"/>
      <c r="U10" s="428"/>
      <c r="W10" s="426"/>
      <c r="Y10" s="430"/>
      <c r="AA10" s="426"/>
      <c r="AC10" s="430"/>
      <c r="AE10" s="430"/>
      <c r="AG10" s="430"/>
      <c r="AI10" s="430"/>
      <c r="AK10" s="430"/>
      <c r="AM10" s="430"/>
      <c r="AO10" s="430"/>
    </row>
    <row r="11" spans="1:41" s="183" customFormat="1">
      <c r="B11" s="186" t="str">
        <f>Populations!$B$15</f>
        <v>25-34</v>
      </c>
      <c r="C11" s="428"/>
      <c r="D11" s="186"/>
      <c r="E11" s="430"/>
      <c r="F11" s="186"/>
      <c r="G11" s="426"/>
      <c r="I11" s="428"/>
      <c r="J11" s="9"/>
      <c r="K11" s="430"/>
      <c r="L11" s="9"/>
      <c r="M11" s="428"/>
      <c r="N11" s="9"/>
      <c r="O11" s="426"/>
      <c r="Q11" s="428"/>
      <c r="S11" s="430"/>
      <c r="U11" s="428"/>
      <c r="W11" s="426"/>
      <c r="Y11" s="430"/>
      <c r="AA11" s="426"/>
      <c r="AC11" s="430"/>
      <c r="AE11" s="430"/>
      <c r="AG11" s="430"/>
      <c r="AI11" s="430"/>
      <c r="AK11" s="430"/>
      <c r="AM11" s="430"/>
      <c r="AO11" s="430"/>
    </row>
    <row r="12" spans="1:41" s="183" customFormat="1">
      <c r="B12" s="186" t="str">
        <f>Populations!$B$16</f>
        <v>35-44</v>
      </c>
      <c r="C12" s="428"/>
      <c r="D12" s="186"/>
      <c r="E12" s="430"/>
      <c r="F12" s="186"/>
      <c r="G12" s="426"/>
      <c r="I12" s="428"/>
      <c r="J12" s="9"/>
      <c r="K12" s="430"/>
      <c r="L12" s="9"/>
      <c r="M12" s="428"/>
      <c r="N12" s="9"/>
      <c r="O12" s="426"/>
      <c r="Q12" s="428"/>
      <c r="S12" s="430"/>
      <c r="U12" s="428"/>
      <c r="W12" s="426"/>
      <c r="Y12" s="430"/>
      <c r="AA12" s="426"/>
      <c r="AC12" s="430"/>
      <c r="AE12" s="430"/>
      <c r="AG12" s="430"/>
      <c r="AI12" s="430"/>
      <c r="AK12" s="430"/>
      <c r="AM12" s="430"/>
      <c r="AO12" s="430"/>
    </row>
    <row r="13" spans="1:41" s="183" customFormat="1">
      <c r="B13" s="186" t="str">
        <f>Populations!$B$17</f>
        <v>45-54</v>
      </c>
      <c r="C13" s="428"/>
      <c r="D13" s="186"/>
      <c r="E13" s="430"/>
      <c r="F13" s="186"/>
      <c r="G13" s="426"/>
      <c r="I13" s="428"/>
      <c r="J13" s="9"/>
      <c r="K13" s="430"/>
      <c r="L13" s="9"/>
      <c r="M13" s="428"/>
      <c r="N13" s="9"/>
      <c r="O13" s="426"/>
      <c r="Q13" s="428"/>
      <c r="S13" s="430"/>
      <c r="U13" s="428"/>
      <c r="W13" s="426"/>
      <c r="Y13" s="430"/>
      <c r="AA13" s="426"/>
      <c r="AC13" s="430"/>
      <c r="AE13" s="430"/>
      <c r="AG13" s="430"/>
      <c r="AI13" s="430"/>
      <c r="AK13" s="430"/>
      <c r="AM13" s="430"/>
      <c r="AO13" s="430"/>
    </row>
    <row r="14" spans="1:41" s="183" customFormat="1">
      <c r="B14" s="186" t="str">
        <f>Populations!$B$18</f>
        <v>55-64</v>
      </c>
      <c r="C14" s="428"/>
      <c r="D14" s="186"/>
      <c r="E14" s="430"/>
      <c r="F14" s="186"/>
      <c r="G14" s="426"/>
      <c r="I14" s="428"/>
      <c r="J14" s="9"/>
      <c r="K14" s="430"/>
      <c r="L14" s="9"/>
      <c r="M14" s="428"/>
      <c r="N14" s="9"/>
      <c r="O14" s="426"/>
      <c r="Q14" s="428"/>
      <c r="S14" s="430"/>
      <c r="U14" s="428"/>
      <c r="W14" s="426"/>
      <c r="Y14" s="430"/>
      <c r="AA14" s="426"/>
      <c r="AC14" s="430"/>
      <c r="AE14" s="430"/>
      <c r="AG14" s="430"/>
      <c r="AI14" s="430"/>
      <c r="AK14" s="430"/>
      <c r="AM14" s="430"/>
      <c r="AO14" s="430"/>
    </row>
    <row r="15" spans="1:41" s="183" customFormat="1">
      <c r="B15" s="186" t="str">
        <f>Populations!$B$19</f>
        <v>65-74</v>
      </c>
      <c r="C15" s="428"/>
      <c r="D15" s="186"/>
      <c r="E15" s="430"/>
      <c r="F15" s="186"/>
      <c r="G15" s="426"/>
      <c r="I15" s="428"/>
      <c r="J15" s="9"/>
      <c r="K15" s="430"/>
      <c r="L15" s="9"/>
      <c r="M15" s="428"/>
      <c r="N15" s="9"/>
      <c r="O15" s="426"/>
      <c r="Q15" s="428"/>
      <c r="S15" s="430"/>
      <c r="U15" s="428"/>
      <c r="W15" s="426"/>
      <c r="Y15" s="430"/>
      <c r="AA15" s="426"/>
      <c r="AC15" s="430"/>
      <c r="AE15" s="430"/>
      <c r="AG15" s="430"/>
      <c r="AI15" s="430"/>
      <c r="AK15" s="430"/>
      <c r="AM15" s="430"/>
      <c r="AO15" s="430"/>
    </row>
    <row r="16" spans="1:41" s="183" customFormat="1">
      <c r="B16" s="186" t="str">
        <f>Populations!$B$20</f>
        <v>75-84</v>
      </c>
      <c r="C16" s="428"/>
      <c r="D16" s="186"/>
      <c r="E16" s="430"/>
      <c r="F16" s="186"/>
      <c r="G16" s="426"/>
      <c r="I16" s="428"/>
      <c r="J16" s="9"/>
      <c r="K16" s="430"/>
      <c r="L16" s="9"/>
      <c r="M16" s="428"/>
      <c r="N16" s="9"/>
      <c r="O16" s="426"/>
      <c r="Q16" s="428"/>
      <c r="S16" s="430"/>
      <c r="U16" s="428"/>
      <c r="W16" s="426"/>
      <c r="Y16" s="430"/>
      <c r="AA16" s="426"/>
      <c r="AC16" s="430"/>
      <c r="AE16" s="430"/>
      <c r="AG16" s="430"/>
      <c r="AI16" s="430"/>
      <c r="AK16" s="430"/>
      <c r="AM16" s="430"/>
      <c r="AO16" s="430"/>
    </row>
    <row r="17" spans="2:41" s="183" customFormat="1">
      <c r="B17" s="186" t="str">
        <f>Populations!$B$21</f>
        <v>85+</v>
      </c>
      <c r="C17" s="428"/>
      <c r="D17" s="186"/>
      <c r="E17" s="430"/>
      <c r="F17" s="186"/>
      <c r="G17" s="426"/>
      <c r="I17" s="428"/>
      <c r="J17" s="9"/>
      <c r="K17" s="430"/>
      <c r="L17" s="9"/>
      <c r="M17" s="428"/>
      <c r="N17" s="9"/>
      <c r="O17" s="426"/>
      <c r="Q17" s="428"/>
      <c r="S17" s="430"/>
      <c r="U17" s="428"/>
      <c r="W17" s="426"/>
      <c r="Y17" s="430"/>
      <c r="AA17" s="426"/>
      <c r="AC17" s="430"/>
      <c r="AE17" s="430"/>
      <c r="AG17" s="430"/>
      <c r="AI17" s="430"/>
      <c r="AK17" s="430"/>
      <c r="AM17" s="430"/>
      <c r="AO17" s="430"/>
    </row>
    <row r="18" spans="2:41" s="183" customFormat="1">
      <c r="B18" s="182" t="s">
        <v>141</v>
      </c>
      <c r="C18" s="223">
        <f>SUM(C5:C17)</f>
        <v>0</v>
      </c>
      <c r="D18" s="223"/>
      <c r="E18" s="223">
        <f t="shared" ref="E18:AC18" si="0">SUM(E5:E17)</f>
        <v>0</v>
      </c>
      <c r="F18" s="223"/>
      <c r="G18" s="223">
        <f t="shared" si="0"/>
        <v>0</v>
      </c>
      <c r="H18" s="223"/>
      <c r="I18" s="223">
        <f t="shared" si="0"/>
        <v>0</v>
      </c>
      <c r="J18" s="223"/>
      <c r="K18" s="223">
        <f t="shared" si="0"/>
        <v>0</v>
      </c>
      <c r="L18" s="223"/>
      <c r="M18" s="223">
        <f t="shared" si="0"/>
        <v>0</v>
      </c>
      <c r="N18" s="223"/>
      <c r="O18" s="223">
        <f t="shared" si="0"/>
        <v>0</v>
      </c>
      <c r="P18" s="223"/>
      <c r="Q18" s="223">
        <f t="shared" si="0"/>
        <v>0</v>
      </c>
      <c r="R18" s="223"/>
      <c r="S18" s="223">
        <f t="shared" si="0"/>
        <v>0</v>
      </c>
      <c r="T18" s="223"/>
      <c r="U18" s="223">
        <f t="shared" si="0"/>
        <v>0</v>
      </c>
      <c r="V18" s="223"/>
      <c r="W18" s="223">
        <f t="shared" si="0"/>
        <v>0</v>
      </c>
      <c r="X18" s="223"/>
      <c r="Y18" s="223">
        <f t="shared" si="0"/>
        <v>0</v>
      </c>
      <c r="Z18" s="223"/>
      <c r="AA18" s="223">
        <f t="shared" si="0"/>
        <v>0</v>
      </c>
      <c r="AB18" s="223"/>
      <c r="AC18" s="223">
        <f t="shared" si="0"/>
        <v>0</v>
      </c>
      <c r="AE18" s="223">
        <f t="shared" ref="AE18" si="1">SUM(AE5:AE17)</f>
        <v>0</v>
      </c>
      <c r="AG18" s="223">
        <f t="shared" ref="AG18" si="2">SUM(AG5:AG17)</f>
        <v>0</v>
      </c>
      <c r="AI18" s="223">
        <f t="shared" ref="AI18" si="3">SUM(AI5:AI17)</f>
        <v>0</v>
      </c>
      <c r="AK18" s="223">
        <f t="shared" ref="AK18" si="4">SUM(AK5:AK17)</f>
        <v>0</v>
      </c>
      <c r="AM18" s="223">
        <f t="shared" ref="AM18" si="5">SUM(AM5:AM17)</f>
        <v>0</v>
      </c>
      <c r="AO18" s="223">
        <f t="shared" ref="AO18" si="6">SUM(AO5:AO17)</f>
        <v>0</v>
      </c>
    </row>
  </sheetData>
  <mergeCells count="2">
    <mergeCell ref="C3:E3"/>
    <mergeCell ref="A1:A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24"/>
  <sheetViews>
    <sheetView zoomScale="80" zoomScaleNormal="80" zoomScaleSheetLayoutView="50" workbookViewId="0">
      <selection activeCell="B5" sqref="B5"/>
    </sheetView>
  </sheetViews>
  <sheetFormatPr defaultColWidth="8.7109375" defaultRowHeight="12.75"/>
  <cols>
    <col min="1" max="1" width="11.28515625" style="20" customWidth="1"/>
    <col min="2" max="2" width="13" style="20" customWidth="1"/>
    <col min="3" max="3" width="15.28515625" style="20" customWidth="1"/>
    <col min="4" max="4" width="15.5703125" style="20" customWidth="1"/>
    <col min="5" max="5" width="15.28515625" style="20" customWidth="1"/>
    <col min="6" max="6" width="17.7109375" style="20" customWidth="1"/>
    <col min="7" max="7" width="15.5703125" style="20" customWidth="1"/>
    <col min="8" max="8" width="15.42578125" style="20" customWidth="1"/>
    <col min="9" max="11" width="15.28515625" style="20" customWidth="1"/>
    <col min="12" max="12" width="15.5703125" style="20" customWidth="1"/>
    <col min="13" max="13" width="15.28515625" style="20" customWidth="1"/>
    <col min="14" max="14" width="12.42578125" style="20" hidden="1" customWidth="1"/>
    <col min="15" max="27" width="11.28515625" style="20" hidden="1" customWidth="1"/>
    <col min="28" max="29" width="12.5703125" style="20" hidden="1" customWidth="1"/>
    <col min="30" max="33" width="11.28515625" style="20" hidden="1" customWidth="1"/>
    <col min="34" max="34" width="6" style="20" hidden="1" customWidth="1"/>
    <col min="35" max="35" width="8.7109375" style="20" customWidth="1"/>
    <col min="36" max="37" width="15.5703125" style="20" customWidth="1"/>
    <col min="38" max="38" width="15.28515625" style="20" customWidth="1"/>
    <col min="39" max="39" width="15.42578125" style="20" customWidth="1"/>
    <col min="40" max="40" width="15.5703125" style="20" customWidth="1"/>
    <col min="41" max="41" width="15.42578125" style="20" customWidth="1"/>
    <col min="42" max="45" width="15.28515625" style="20" customWidth="1"/>
    <col min="46" max="50" width="8.7109375" style="20"/>
    <col min="51" max="51" width="20.5703125" style="20" customWidth="1"/>
    <col min="52" max="52" width="0" style="20" hidden="1" customWidth="1"/>
    <col min="53" max="16384" width="8.7109375" style="20"/>
  </cols>
  <sheetData>
    <row r="1" spans="1:52" ht="78.599999999999994" customHeight="1" thickBot="1">
      <c r="A1" s="326" t="s">
        <v>142</v>
      </c>
      <c r="B1" s="502" t="s">
        <v>143</v>
      </c>
      <c r="C1" s="503"/>
      <c r="D1" s="503"/>
      <c r="E1" s="503"/>
      <c r="F1" s="124" t="s">
        <v>144</v>
      </c>
      <c r="G1" s="125"/>
      <c r="H1" s="125"/>
      <c r="I1" s="125"/>
      <c r="J1" s="125"/>
      <c r="K1" s="125"/>
      <c r="L1" s="125"/>
      <c r="M1" s="448" t="s">
        <v>145</v>
      </c>
      <c r="AI1" s="502" t="s">
        <v>146</v>
      </c>
      <c r="AJ1" s="503"/>
      <c r="AK1" s="503"/>
      <c r="AL1" s="25"/>
      <c r="AM1" s="25"/>
      <c r="AN1" s="25"/>
      <c r="AO1" s="25"/>
      <c r="AP1" s="25"/>
      <c r="AQ1" s="25"/>
      <c r="AR1" s="25"/>
      <c r="AS1" s="25"/>
    </row>
    <row r="2" spans="1:52" ht="13.5" thickBot="1">
      <c r="B2" s="126"/>
      <c r="C2" s="126"/>
      <c r="D2" s="127" t="s">
        <v>147</v>
      </c>
      <c r="E2" s="127"/>
      <c r="F2" s="128" t="s">
        <v>148</v>
      </c>
      <c r="G2" s="128"/>
      <c r="H2" s="128"/>
      <c r="I2" s="128"/>
      <c r="J2" s="128"/>
      <c r="K2" s="128"/>
      <c r="L2" s="128"/>
      <c r="AI2" s="20" t="s">
        <v>149</v>
      </c>
      <c r="AT2" s="504" t="s">
        <v>150</v>
      </c>
      <c r="AU2" s="504"/>
      <c r="AV2" s="504"/>
      <c r="AW2" s="504"/>
      <c r="AX2" s="504"/>
      <c r="AY2" s="504"/>
    </row>
    <row r="3" spans="1:52" ht="116.1" customHeight="1">
      <c r="B3" s="329" t="s">
        <v>151</v>
      </c>
      <c r="C3" s="334" t="s">
        <v>152</v>
      </c>
      <c r="D3" s="335" t="s">
        <v>153</v>
      </c>
      <c r="E3" s="335" t="s">
        <v>154</v>
      </c>
      <c r="F3" s="336" t="str">
        <f>Populations!I80</f>
        <v>White-Not Hispanic</v>
      </c>
      <c r="G3" s="336" t="str">
        <f>Populations!K80</f>
        <v>Hispanic</v>
      </c>
      <c r="H3" s="336" t="str">
        <f>Populations!M80</f>
        <v>Black-Not Hispanic</v>
      </c>
      <c r="I3" s="336" t="str">
        <f>Populations!O80</f>
        <v>Asian</v>
      </c>
      <c r="J3" s="336" t="str">
        <f>Populations!Q80</f>
        <v>American Indian/Alaska Native</v>
      </c>
      <c r="K3" s="336" t="str">
        <f>Populations!S80</f>
        <v>Other</v>
      </c>
      <c r="L3" s="336" t="str">
        <f>Populations!U80</f>
        <v>Other</v>
      </c>
      <c r="M3" s="135"/>
      <c r="N3" s="136" t="s">
        <v>155</v>
      </c>
      <c r="O3" s="136" t="s">
        <v>156</v>
      </c>
      <c r="P3" s="136" t="s">
        <v>157</v>
      </c>
      <c r="Q3" s="136" t="s">
        <v>156</v>
      </c>
      <c r="R3" s="136" t="s">
        <v>158</v>
      </c>
      <c r="S3" s="136" t="s">
        <v>156</v>
      </c>
      <c r="T3" s="136" t="str">
        <f>Populations!I80</f>
        <v>White-Not Hispanic</v>
      </c>
      <c r="U3" s="136" t="s">
        <v>156</v>
      </c>
      <c r="V3" s="136" t="str">
        <f>Populations!K80</f>
        <v>Hispanic</v>
      </c>
      <c r="W3" s="136" t="s">
        <v>156</v>
      </c>
      <c r="X3" s="136" t="str">
        <f>Populations!M80</f>
        <v>Black-Not Hispanic</v>
      </c>
      <c r="Y3" s="136" t="s">
        <v>156</v>
      </c>
      <c r="Z3" s="136" t="str">
        <f>Populations!O80</f>
        <v>Asian</v>
      </c>
      <c r="AA3" s="136" t="s">
        <v>156</v>
      </c>
      <c r="AB3" s="136" t="str">
        <f>Populations!Q80</f>
        <v>American Indian/Alaska Native</v>
      </c>
      <c r="AC3" s="136" t="s">
        <v>156</v>
      </c>
      <c r="AD3" s="136" t="str">
        <f>Populations!S80</f>
        <v>Other</v>
      </c>
      <c r="AE3" s="136" t="s">
        <v>156</v>
      </c>
      <c r="AF3" s="136" t="str">
        <f>Populations!U80</f>
        <v>Other</v>
      </c>
      <c r="AG3" s="136" t="s">
        <v>156</v>
      </c>
      <c r="AI3" s="323" t="s">
        <v>87</v>
      </c>
      <c r="AJ3" s="324" t="s">
        <v>88</v>
      </c>
      <c r="AK3" s="324" t="s">
        <v>89</v>
      </c>
      <c r="AL3" s="321" t="str">
        <f>Populations!I80</f>
        <v>White-Not Hispanic</v>
      </c>
      <c r="AM3" s="321" t="str">
        <f>Populations!K80</f>
        <v>Hispanic</v>
      </c>
      <c r="AN3" s="321" t="str">
        <f>Populations!M80</f>
        <v>Black-Not Hispanic</v>
      </c>
      <c r="AO3" s="321" t="str">
        <f>Populations!O80</f>
        <v>Asian</v>
      </c>
      <c r="AP3" s="321" t="str">
        <f>Populations!Q80</f>
        <v>American Indian/Alaska Native</v>
      </c>
      <c r="AQ3" s="321" t="str">
        <f>Populations!S80</f>
        <v>Other</v>
      </c>
      <c r="AR3" s="321" t="str">
        <f>Populations!U80</f>
        <v>Other</v>
      </c>
      <c r="AT3" s="198">
        <f>Populations!A81</f>
        <v>2016</v>
      </c>
      <c r="AU3" s="198">
        <f>Populations!A63</f>
        <v>2017</v>
      </c>
      <c r="AV3" s="198">
        <f>Populations!A45</f>
        <v>2018</v>
      </c>
      <c r="AW3" s="198">
        <f>Populations!A27</f>
        <v>2019</v>
      </c>
      <c r="AX3" s="198">
        <f>Populations!A9</f>
        <v>2020</v>
      </c>
      <c r="AY3" s="199" t="s">
        <v>159</v>
      </c>
    </row>
    <row r="4" spans="1:52">
      <c r="B4" s="348">
        <f>Populations!A81</f>
        <v>2016</v>
      </c>
      <c r="C4" s="345"/>
      <c r="D4" s="346"/>
      <c r="E4" s="346"/>
      <c r="F4" s="347"/>
      <c r="G4" s="347"/>
      <c r="H4" s="347"/>
      <c r="I4" s="347"/>
      <c r="J4" s="347"/>
      <c r="K4" s="347"/>
      <c r="L4" s="347"/>
      <c r="N4" s="150">
        <f>Populations!C94</f>
        <v>0</v>
      </c>
      <c r="O4" s="162">
        <f>IF(N4=0,0,($C$4/$N$4)*100000)</f>
        <v>0</v>
      </c>
      <c r="P4" s="150">
        <f>Populations!E94</f>
        <v>0</v>
      </c>
      <c r="Q4" s="150">
        <f>IF(P4=0,0,(D4/$P$4)*100000)</f>
        <v>0</v>
      </c>
      <c r="R4" s="150">
        <f>Populations!G94</f>
        <v>0</v>
      </c>
      <c r="S4" s="162">
        <f>IF(R4=0,0,($E$4/$R$4)*100000)</f>
        <v>0</v>
      </c>
      <c r="T4" s="150">
        <f>Populations!I94</f>
        <v>0</v>
      </c>
      <c r="U4" s="162">
        <f>IF(T4=0,0,($F$4/$T$4)*100000)</f>
        <v>0</v>
      </c>
      <c r="V4" s="150">
        <f>Populations!K94</f>
        <v>0</v>
      </c>
      <c r="W4" s="162">
        <f>IF(V4=0,0,($G$4/$V$4)*100000)</f>
        <v>0</v>
      </c>
      <c r="X4" s="330">
        <f>Populations!M94</f>
        <v>0</v>
      </c>
      <c r="Y4" s="162">
        <f>IF(X4=0,0,($H$4/$X$4)*100000)</f>
        <v>0</v>
      </c>
      <c r="Z4" s="330">
        <f>Populations!O94</f>
        <v>0</v>
      </c>
      <c r="AA4" s="162">
        <f>IF(Z4=0,0,($I$4/$Z$4)*100000)</f>
        <v>0</v>
      </c>
      <c r="AB4" s="330">
        <f>Populations!Q94</f>
        <v>0</v>
      </c>
      <c r="AC4" s="162">
        <f>IF(AB4=0,0,($J$4/$AB$4)*100000)</f>
        <v>0</v>
      </c>
      <c r="AD4" s="330">
        <f>Populations!S94</f>
        <v>0</v>
      </c>
      <c r="AE4" s="162">
        <f>IF(AD4=0,0,($K$4/$AD$4)*100000)</f>
        <v>0</v>
      </c>
      <c r="AF4" s="330">
        <f>Populations!U94</f>
        <v>0</v>
      </c>
      <c r="AG4" s="162">
        <f>IF(AF4=0,0,($L$4/$AF$4)*100000)</f>
        <v>0</v>
      </c>
      <c r="AI4" s="304">
        <f>O4</f>
        <v>0</v>
      </c>
      <c r="AJ4" s="305">
        <f>Q4</f>
        <v>0</v>
      </c>
      <c r="AK4" s="332">
        <f>S4</f>
        <v>0</v>
      </c>
      <c r="AL4" s="325">
        <f>U4</f>
        <v>0</v>
      </c>
      <c r="AM4" s="322">
        <f>W4</f>
        <v>0</v>
      </c>
      <c r="AN4" s="333">
        <f>Y4</f>
        <v>0</v>
      </c>
      <c r="AO4" s="333">
        <f>AA4</f>
        <v>0</v>
      </c>
      <c r="AP4" s="333">
        <f>AC4</f>
        <v>0</v>
      </c>
      <c r="AQ4" s="333">
        <f>AE4</f>
        <v>0</v>
      </c>
      <c r="AR4" s="333">
        <f>AG4</f>
        <v>0</v>
      </c>
      <c r="AT4" s="377">
        <f>AI4</f>
        <v>0</v>
      </c>
      <c r="AU4" s="377">
        <f>AI5</f>
        <v>0</v>
      </c>
      <c r="AV4" s="377">
        <f>AI6</f>
        <v>0</v>
      </c>
      <c r="AW4" s="377">
        <f>AI7</f>
        <v>0</v>
      </c>
      <c r="AX4" s="377">
        <f>AI8</f>
        <v>0</v>
      </c>
      <c r="AY4" s="378" cm="1">
        <f t="array" ref="AY4:AZ4">LINEST(AT4:AX4,AT3:AX3)</f>
        <v>0</v>
      </c>
      <c r="AZ4" s="20">
        <v>0</v>
      </c>
    </row>
    <row r="5" spans="1:52">
      <c r="B5" s="348">
        <f>Populations!A63</f>
        <v>2017</v>
      </c>
      <c r="C5" s="345"/>
      <c r="D5" s="346"/>
      <c r="E5" s="346"/>
      <c r="F5" s="347"/>
      <c r="G5" s="347"/>
      <c r="H5" s="347"/>
      <c r="I5" s="347"/>
      <c r="J5" s="347"/>
      <c r="K5" s="347"/>
      <c r="L5" s="347"/>
      <c r="N5" s="150">
        <f>Populations!C76</f>
        <v>0</v>
      </c>
      <c r="O5" s="162">
        <f>IF(N5=0,0,($C$5/$N$5)*100000)</f>
        <v>0</v>
      </c>
      <c r="P5" s="150">
        <f>Populations!E76</f>
        <v>0</v>
      </c>
      <c r="Q5" s="150">
        <f>IF(P5=0,0,(D5/$P$5)*100000)</f>
        <v>0</v>
      </c>
      <c r="R5" s="150">
        <f>Populations!G76</f>
        <v>0</v>
      </c>
      <c r="S5" s="162">
        <f>IF(R5=0,0,($E$5/$R$5)*100000)</f>
        <v>0</v>
      </c>
      <c r="T5" s="150">
        <f>Populations!I76</f>
        <v>0</v>
      </c>
      <c r="U5" s="162">
        <f>IF(T5=0,0,($F$5/$T$5)*100000)</f>
        <v>0</v>
      </c>
      <c r="V5" s="150">
        <f>Populations!K76</f>
        <v>0</v>
      </c>
      <c r="W5" s="162">
        <f>IF(V5=0,0,($G$5/$V$5)*100000)</f>
        <v>0</v>
      </c>
      <c r="X5" s="330">
        <f>Populations!M76</f>
        <v>0</v>
      </c>
      <c r="Y5" s="162">
        <f>IF(X5=0,0,($H$5/$X$5)*100000)</f>
        <v>0</v>
      </c>
      <c r="Z5" s="330">
        <f>Populations!O76</f>
        <v>0</v>
      </c>
      <c r="AA5" s="162">
        <f>IF(Z5=0,0,($I$5/$Z$5)*100000)</f>
        <v>0</v>
      </c>
      <c r="AB5" s="330">
        <f>Populations!Q76</f>
        <v>0</v>
      </c>
      <c r="AC5" s="162">
        <f>IF(AB5=0,0,($J$5/$AB$5)*100000)</f>
        <v>0</v>
      </c>
      <c r="AD5" s="330">
        <f>Populations!S76</f>
        <v>0</v>
      </c>
      <c r="AE5" s="162">
        <f>IF(AD5=0,0,($K$5/$AD$5)*100000)</f>
        <v>0</v>
      </c>
      <c r="AF5" s="330">
        <f>Populations!U76</f>
        <v>0</v>
      </c>
      <c r="AG5" s="162">
        <f>IF(AF5=0,0,($L$5/$AF$5)*100000)</f>
        <v>0</v>
      </c>
      <c r="AI5" s="304">
        <f>O5</f>
        <v>0</v>
      </c>
      <c r="AJ5" s="305">
        <f t="shared" ref="AJ5:AJ7" si="0">Q5</f>
        <v>0</v>
      </c>
      <c r="AK5" s="332">
        <f t="shared" ref="AK5:AK8" si="1">S5</f>
        <v>0</v>
      </c>
      <c r="AL5" s="325">
        <f t="shared" ref="AL5:AL8" si="2">U5</f>
        <v>0</v>
      </c>
      <c r="AM5" s="322">
        <f t="shared" ref="AM5:AM8" si="3">W5</f>
        <v>0</v>
      </c>
      <c r="AN5" s="333">
        <f t="shared" ref="AN5:AN8" si="4">Y5</f>
        <v>0</v>
      </c>
      <c r="AO5" s="333">
        <f t="shared" ref="AO5:AO8" si="5">AA5</f>
        <v>0</v>
      </c>
      <c r="AP5" s="333">
        <f t="shared" ref="AP5:AP8" si="6">AC5</f>
        <v>0</v>
      </c>
      <c r="AQ5" s="333">
        <f t="shared" ref="AQ5:AQ8" si="7">AE5</f>
        <v>0</v>
      </c>
      <c r="AR5" s="333">
        <f t="shared" ref="AR5:AR7" si="8">AG5</f>
        <v>0</v>
      </c>
    </row>
    <row r="6" spans="1:52">
      <c r="B6" s="348">
        <f>Populations!A45</f>
        <v>2018</v>
      </c>
      <c r="C6" s="345"/>
      <c r="D6" s="346"/>
      <c r="E6" s="346"/>
      <c r="F6" s="347"/>
      <c r="G6" s="347"/>
      <c r="H6" s="347"/>
      <c r="I6" s="347"/>
      <c r="J6" s="347"/>
      <c r="K6" s="347"/>
      <c r="L6" s="347"/>
      <c r="N6" s="150">
        <f>Populations!C58</f>
        <v>0</v>
      </c>
      <c r="O6" s="162">
        <f>IF(N6=0,0,($C$6/$N$6)*100000)</f>
        <v>0</v>
      </c>
      <c r="P6" s="150">
        <f>Populations!E58</f>
        <v>0</v>
      </c>
      <c r="Q6" s="150">
        <f>IF(P6=0,0,(D6/$P$6)*100000)</f>
        <v>0</v>
      </c>
      <c r="R6" s="150">
        <f>Populations!G58</f>
        <v>0</v>
      </c>
      <c r="S6" s="162">
        <f>IF(R6=0,0,($E$6/$R$6)*100000)</f>
        <v>0</v>
      </c>
      <c r="T6" s="150">
        <f>Populations!I58</f>
        <v>0</v>
      </c>
      <c r="U6" s="162">
        <f>IF(T6=0,0,($F$6/$T$6)*100000)</f>
        <v>0</v>
      </c>
      <c r="V6" s="150">
        <f>Populations!K58</f>
        <v>0</v>
      </c>
      <c r="W6" s="162">
        <f>IF(V6=0,0,($G$6/$V$6)*100000)</f>
        <v>0</v>
      </c>
      <c r="X6" s="330">
        <f>Populations!M58</f>
        <v>0</v>
      </c>
      <c r="Y6" s="162">
        <f>IF(X6=0,0,($H$6/$X$6)*100000)</f>
        <v>0</v>
      </c>
      <c r="Z6" s="330">
        <f>Populations!O58</f>
        <v>0</v>
      </c>
      <c r="AA6" s="162">
        <f>IF(Z6=0,0,($I$6/$Z$6)*100000)</f>
        <v>0</v>
      </c>
      <c r="AB6" s="330">
        <f>Populations!Q58</f>
        <v>0</v>
      </c>
      <c r="AC6" s="162">
        <f>IF(AB6=0,0,($J$6/$AB$6)*100000)</f>
        <v>0</v>
      </c>
      <c r="AD6" s="330">
        <f>Populations!S58</f>
        <v>0</v>
      </c>
      <c r="AE6" s="162">
        <f>IF(AD6=0,0,($K$6/$AD$6)*100000)</f>
        <v>0</v>
      </c>
      <c r="AF6" s="330">
        <f>Populations!U58</f>
        <v>0</v>
      </c>
      <c r="AG6" s="162">
        <f>IF(AF6=0,0,($L$6/$AF$6)*100000)</f>
        <v>0</v>
      </c>
      <c r="AI6" s="304">
        <f t="shared" ref="AI6:AI8" si="9">O6</f>
        <v>0</v>
      </c>
      <c r="AJ6" s="305">
        <f t="shared" si="0"/>
        <v>0</v>
      </c>
      <c r="AK6" s="332">
        <f t="shared" si="1"/>
        <v>0</v>
      </c>
      <c r="AL6" s="325">
        <f t="shared" si="2"/>
        <v>0</v>
      </c>
      <c r="AM6" s="322">
        <f t="shared" si="3"/>
        <v>0</v>
      </c>
      <c r="AN6" s="333">
        <f t="shared" si="4"/>
        <v>0</v>
      </c>
      <c r="AO6" s="333">
        <f t="shared" si="5"/>
        <v>0</v>
      </c>
      <c r="AP6" s="333">
        <f t="shared" si="6"/>
        <v>0</v>
      </c>
      <c r="AQ6" s="333">
        <f t="shared" si="7"/>
        <v>0</v>
      </c>
      <c r="AR6" s="333">
        <f t="shared" si="8"/>
        <v>0</v>
      </c>
    </row>
    <row r="7" spans="1:52" ht="12.6" customHeight="1">
      <c r="B7" s="348">
        <f>Populations!A27</f>
        <v>2019</v>
      </c>
      <c r="C7" s="345"/>
      <c r="D7" s="346"/>
      <c r="E7" s="346"/>
      <c r="F7" s="347"/>
      <c r="G7" s="347"/>
      <c r="H7" s="347"/>
      <c r="I7" s="347"/>
      <c r="J7" s="347"/>
      <c r="K7" s="347"/>
      <c r="L7" s="347"/>
      <c r="N7" s="150">
        <f>Populations!C40</f>
        <v>0</v>
      </c>
      <c r="O7" s="162">
        <f>IF(N7=0,0,($C$7/$N$7)*100000)</f>
        <v>0</v>
      </c>
      <c r="P7" s="150">
        <f>Populations!E40</f>
        <v>0</v>
      </c>
      <c r="Q7" s="150">
        <f>IF(P7=0,0,(D7/$P$7)*100000)</f>
        <v>0</v>
      </c>
      <c r="R7" s="150">
        <f>Populations!G40</f>
        <v>0</v>
      </c>
      <c r="S7" s="162">
        <f>IF(R7=0,0,($E$7/$R$7)*100000)</f>
        <v>0</v>
      </c>
      <c r="T7" s="150">
        <f>Populations!I40</f>
        <v>0</v>
      </c>
      <c r="U7" s="162">
        <f>IF(T7=0,0,($F$7/$T$7)*100000)</f>
        <v>0</v>
      </c>
      <c r="V7" s="150">
        <f>Populations!K40</f>
        <v>0</v>
      </c>
      <c r="W7" s="162">
        <f>IF(V7=0,0,($G$7/$V$7)*100000)</f>
        <v>0</v>
      </c>
      <c r="X7" s="330">
        <f>Populations!M40</f>
        <v>0</v>
      </c>
      <c r="Y7" s="162">
        <f>IF(X7=0,0,($H$7/$X$7)*100000)</f>
        <v>0</v>
      </c>
      <c r="Z7" s="330">
        <f>Populations!O40</f>
        <v>0</v>
      </c>
      <c r="AA7" s="162">
        <f>IF(Z7=0,0,($I$7/$Z$7)*100000)</f>
        <v>0</v>
      </c>
      <c r="AB7" s="330">
        <f>Populations!Q40</f>
        <v>0</v>
      </c>
      <c r="AC7" s="162">
        <f>IF(AB7=0,0,($J$7/$AB$7)*100000)</f>
        <v>0</v>
      </c>
      <c r="AD7" s="330">
        <f>Populations!S40</f>
        <v>0</v>
      </c>
      <c r="AE7" s="162">
        <f>IF(AD7=0,0,($K$7/$AD$7)*100000)</f>
        <v>0</v>
      </c>
      <c r="AF7" s="330">
        <f>Populations!U40</f>
        <v>0</v>
      </c>
      <c r="AG7" s="162">
        <f>IF(AF7=0,0,($L$7/$AF$7)*100000)</f>
        <v>0</v>
      </c>
      <c r="AI7" s="304">
        <f t="shared" si="9"/>
        <v>0</v>
      </c>
      <c r="AJ7" s="305">
        <f t="shared" si="0"/>
        <v>0</v>
      </c>
      <c r="AK7" s="332">
        <f t="shared" si="1"/>
        <v>0</v>
      </c>
      <c r="AL7" s="325">
        <f t="shared" si="2"/>
        <v>0</v>
      </c>
      <c r="AM7" s="322">
        <f t="shared" si="3"/>
        <v>0</v>
      </c>
      <c r="AN7" s="333">
        <f t="shared" si="4"/>
        <v>0</v>
      </c>
      <c r="AO7" s="333">
        <f t="shared" si="5"/>
        <v>0</v>
      </c>
      <c r="AP7" s="333">
        <f t="shared" si="6"/>
        <v>0</v>
      </c>
      <c r="AQ7" s="333">
        <f t="shared" si="7"/>
        <v>0</v>
      </c>
      <c r="AR7" s="333">
        <f t="shared" si="8"/>
        <v>0</v>
      </c>
    </row>
    <row r="8" spans="1:52" ht="12.6" customHeight="1">
      <c r="B8" s="348">
        <f>Populations!A9</f>
        <v>2020</v>
      </c>
      <c r="C8" s="345"/>
      <c r="D8" s="346"/>
      <c r="E8" s="346"/>
      <c r="F8" s="347"/>
      <c r="G8" s="347"/>
      <c r="H8" s="347"/>
      <c r="I8" s="347"/>
      <c r="J8" s="347"/>
      <c r="K8" s="347"/>
      <c r="L8" s="347"/>
      <c r="N8" s="150">
        <f>Populations!C22</f>
        <v>0</v>
      </c>
      <c r="O8" s="162">
        <f>IF(N8=0,0,($C$8/$N$8)*100000)</f>
        <v>0</v>
      </c>
      <c r="P8" s="150">
        <f>Populations!E22</f>
        <v>0</v>
      </c>
      <c r="Q8" s="150">
        <f>IF(P8=0,0,(D8/$P$8)*100000)</f>
        <v>0</v>
      </c>
      <c r="R8" s="150">
        <f>Populations!G22</f>
        <v>0</v>
      </c>
      <c r="S8" s="162">
        <f>IF(R8=0,0,($E$8/$R$8)*100000)</f>
        <v>0</v>
      </c>
      <c r="T8" s="150">
        <f>Populations!I22</f>
        <v>0</v>
      </c>
      <c r="U8" s="162">
        <f>IF(T8=0,0,($F$8/$T$8)*100000)</f>
        <v>0</v>
      </c>
      <c r="V8" s="150">
        <f>Populations!K22</f>
        <v>0</v>
      </c>
      <c r="W8" s="162">
        <f>IF(V8=0,0,($G$8/$V$8)*100000)</f>
        <v>0</v>
      </c>
      <c r="X8" s="330">
        <f>Populations!M22</f>
        <v>0</v>
      </c>
      <c r="Y8" s="162">
        <f>IF(X8=0,0,($H$8/$X$8)*100000)</f>
        <v>0</v>
      </c>
      <c r="Z8" s="330">
        <f>Populations!O22</f>
        <v>0</v>
      </c>
      <c r="AA8" s="162">
        <f>IF(Z8=0,0,($I$8/$Z$8)*100000)</f>
        <v>0</v>
      </c>
      <c r="AB8" s="330">
        <f>Populations!Q22</f>
        <v>0</v>
      </c>
      <c r="AC8" s="162">
        <f>IF(AB8=0,0,($J$8/$AB$8)*100000)</f>
        <v>0</v>
      </c>
      <c r="AD8" s="330">
        <f>Populations!S22</f>
        <v>0</v>
      </c>
      <c r="AE8" s="162">
        <f>IF(AD8=0,0,($K$8/$AD$8)*100000)</f>
        <v>0</v>
      </c>
      <c r="AF8" s="330">
        <f>Populations!U22</f>
        <v>0</v>
      </c>
      <c r="AG8" s="162">
        <f>IF(AF8=0,0,($L$8/$AF$8)*100000)</f>
        <v>0</v>
      </c>
      <c r="AI8" s="304">
        <f t="shared" si="9"/>
        <v>0</v>
      </c>
      <c r="AJ8" s="305">
        <f>Q8</f>
        <v>0</v>
      </c>
      <c r="AK8" s="332">
        <f t="shared" si="1"/>
        <v>0</v>
      </c>
      <c r="AL8" s="325">
        <f t="shared" si="2"/>
        <v>0</v>
      </c>
      <c r="AM8" s="322">
        <f t="shared" si="3"/>
        <v>0</v>
      </c>
      <c r="AN8" s="333">
        <f t="shared" si="4"/>
        <v>0</v>
      </c>
      <c r="AO8" s="333">
        <f t="shared" si="5"/>
        <v>0</v>
      </c>
      <c r="AP8" s="333">
        <f t="shared" si="6"/>
        <v>0</v>
      </c>
      <c r="AQ8" s="333">
        <f t="shared" si="7"/>
        <v>0</v>
      </c>
      <c r="AR8" s="333">
        <f>AG8</f>
        <v>0</v>
      </c>
    </row>
    <row r="9" spans="1:52">
      <c r="C9" s="337"/>
      <c r="D9" s="337"/>
      <c r="E9" s="337"/>
      <c r="F9" s="337"/>
      <c r="G9" s="337"/>
      <c r="H9" s="337"/>
      <c r="I9" s="337"/>
      <c r="J9" s="337"/>
      <c r="K9" s="337"/>
      <c r="L9" s="337"/>
    </row>
    <row r="10" spans="1:52" ht="13.5" thickBot="1">
      <c r="B10" s="165"/>
      <c r="C10" s="338"/>
      <c r="D10" s="339" t="s">
        <v>147</v>
      </c>
      <c r="E10" s="339"/>
      <c r="F10" s="340" t="s">
        <v>148</v>
      </c>
      <c r="G10" s="340"/>
      <c r="H10" s="340"/>
      <c r="I10" s="340"/>
      <c r="J10" s="340"/>
      <c r="K10" s="340"/>
      <c r="L10" s="340"/>
      <c r="AI10" s="20" t="s">
        <v>160</v>
      </c>
    </row>
    <row r="11" spans="1:52" ht="98.65" customHeight="1" thickBot="1">
      <c r="B11" s="329" t="s">
        <v>151</v>
      </c>
      <c r="C11" s="334" t="s">
        <v>161</v>
      </c>
      <c r="D11" s="335" t="s">
        <v>162</v>
      </c>
      <c r="E11" s="335" t="s">
        <v>163</v>
      </c>
      <c r="F11" s="336" t="str">
        <f>Populations!I80</f>
        <v>White-Not Hispanic</v>
      </c>
      <c r="G11" s="336" t="str">
        <f>Populations!K80</f>
        <v>Hispanic</v>
      </c>
      <c r="H11" s="336" t="str">
        <f>Populations!M80</f>
        <v>Black-Not Hispanic</v>
      </c>
      <c r="I11" s="336" t="str">
        <f>Populations!O80</f>
        <v>Asian</v>
      </c>
      <c r="J11" s="336" t="str">
        <f>Populations!Q80</f>
        <v>American Indian/Alaska Native</v>
      </c>
      <c r="K11" s="336" t="str">
        <f>Populations!S80</f>
        <v>Other</v>
      </c>
      <c r="L11" s="336" t="str">
        <f>Populations!U80</f>
        <v>Other</v>
      </c>
      <c r="M11" s="135"/>
      <c r="N11" s="137" t="s">
        <v>155</v>
      </c>
      <c r="O11" s="137" t="s">
        <v>156</v>
      </c>
      <c r="P11" s="137" t="s">
        <v>157</v>
      </c>
      <c r="Q11" s="137" t="s">
        <v>156</v>
      </c>
      <c r="R11" s="137" t="s">
        <v>158</v>
      </c>
      <c r="S11" s="137" t="s">
        <v>156</v>
      </c>
      <c r="T11" s="137" t="str">
        <f>Populations!I80</f>
        <v>White-Not Hispanic</v>
      </c>
      <c r="U11" s="137" t="s">
        <v>156</v>
      </c>
      <c r="V11" s="137" t="str">
        <f>Populations!K80</f>
        <v>Hispanic</v>
      </c>
      <c r="W11" s="137" t="s">
        <v>156</v>
      </c>
      <c r="X11" s="137" t="str">
        <f>Populations!M80</f>
        <v>Black-Not Hispanic</v>
      </c>
      <c r="Y11" s="137" t="s">
        <v>156</v>
      </c>
      <c r="Z11" s="137" t="str">
        <f>Populations!O80</f>
        <v>Asian</v>
      </c>
      <c r="AA11" s="137" t="s">
        <v>156</v>
      </c>
      <c r="AB11" s="137" t="str">
        <f>Populations!Q80</f>
        <v>American Indian/Alaska Native</v>
      </c>
      <c r="AC11" s="137" t="s">
        <v>156</v>
      </c>
      <c r="AD11" s="137" t="str">
        <f>Populations!S80</f>
        <v>Other</v>
      </c>
      <c r="AE11" s="137" t="s">
        <v>156</v>
      </c>
      <c r="AF11" s="137" t="str">
        <f>Populations!U80</f>
        <v>Other</v>
      </c>
      <c r="AG11" s="137" t="s">
        <v>156</v>
      </c>
      <c r="AI11" s="323" t="s">
        <v>87</v>
      </c>
      <c r="AJ11" s="324" t="s">
        <v>88</v>
      </c>
      <c r="AK11" s="324" t="s">
        <v>89</v>
      </c>
      <c r="AL11" s="321" t="str">
        <f>Populations!I80</f>
        <v>White-Not Hispanic</v>
      </c>
      <c r="AM11" s="321" t="str">
        <f>Populations!K80</f>
        <v>Hispanic</v>
      </c>
      <c r="AN11" s="321" t="str">
        <f>Populations!M80</f>
        <v>Black-Not Hispanic</v>
      </c>
      <c r="AO11" s="321" t="str">
        <f>Populations!O80</f>
        <v>Asian</v>
      </c>
      <c r="AP11" s="321" t="str">
        <f>Populations!Q80</f>
        <v>American Indian/Alaska Native</v>
      </c>
      <c r="AQ11" s="321" t="str">
        <f>Populations!S80</f>
        <v>Other</v>
      </c>
      <c r="AR11" s="321" t="str">
        <f>Populations!U80</f>
        <v>Other</v>
      </c>
      <c r="AT11" s="504" t="s">
        <v>164</v>
      </c>
      <c r="AU11" s="504"/>
      <c r="AV11" s="504"/>
      <c r="AW11" s="504"/>
      <c r="AX11" s="504"/>
      <c r="AY11" s="504"/>
    </row>
    <row r="12" spans="1:52" ht="63.75">
      <c r="B12" s="348">
        <f>Populations!A81</f>
        <v>2016</v>
      </c>
      <c r="C12" s="345"/>
      <c r="D12" s="346"/>
      <c r="E12" s="346"/>
      <c r="F12" s="347"/>
      <c r="G12" s="347"/>
      <c r="H12" s="347"/>
      <c r="I12" s="347"/>
      <c r="J12" s="347"/>
      <c r="K12" s="347"/>
      <c r="L12" s="347"/>
      <c r="M12" s="344"/>
      <c r="N12" s="327">
        <f>Populations!C94</f>
        <v>0</v>
      </c>
      <c r="O12" s="328">
        <f>IF(N12=0,0,($C$12/$N$12)*100000)</f>
        <v>0</v>
      </c>
      <c r="P12" s="327">
        <f>Populations!E94</f>
        <v>0</v>
      </c>
      <c r="Q12" s="328">
        <f>IF(P12=0,0,($D$12/$P$12)*100000)</f>
        <v>0</v>
      </c>
      <c r="R12" s="327">
        <f>Populations!G94</f>
        <v>0</v>
      </c>
      <c r="S12" s="328">
        <f>IF(R12=0,0,($E$12/$R$12)*100000)</f>
        <v>0</v>
      </c>
      <c r="T12" s="331">
        <f>Populations!I94</f>
        <v>0</v>
      </c>
      <c r="U12" s="328">
        <f>IF(T12=0,0,($F$12/$T$12)*100000)</f>
        <v>0</v>
      </c>
      <c r="V12" s="331">
        <f>Populations!K94</f>
        <v>0</v>
      </c>
      <c r="W12" s="328">
        <f>IF(V12=0,0,($G$12/$V$12)*100000)</f>
        <v>0</v>
      </c>
      <c r="X12" s="331">
        <f>Populations!M94</f>
        <v>0</v>
      </c>
      <c r="Y12" s="328">
        <f>IF(X12=0,0,($H$12/$X$12)*100000)</f>
        <v>0</v>
      </c>
      <c r="Z12" s="331">
        <f>Populations!O94</f>
        <v>0</v>
      </c>
      <c r="AA12" s="328">
        <f>IF(Z12=0,0,($I$12/$Z$12)*100000)</f>
        <v>0</v>
      </c>
      <c r="AB12" s="331">
        <f>Populations!Q94</f>
        <v>0</v>
      </c>
      <c r="AC12" s="328">
        <f>IF(AB12=0,0,($J$12/$AB$12)*100000)</f>
        <v>0</v>
      </c>
      <c r="AD12" s="331">
        <f>Populations!S94</f>
        <v>0</v>
      </c>
      <c r="AE12" s="328">
        <f>IF(AD12=0,0,($K$12/$AD$12)*100000)</f>
        <v>0</v>
      </c>
      <c r="AF12" s="331">
        <f>Populations!U94</f>
        <v>0</v>
      </c>
      <c r="AG12" s="328">
        <f>IF(AF12=0,0,($L$12/$AF$12)*100000)</f>
        <v>0</v>
      </c>
      <c r="AH12" s="268"/>
      <c r="AI12" s="304">
        <f>O12</f>
        <v>0</v>
      </c>
      <c r="AJ12" s="305">
        <f>Q12</f>
        <v>0</v>
      </c>
      <c r="AK12" s="332">
        <f>S12</f>
        <v>0</v>
      </c>
      <c r="AL12" s="325">
        <f>U12</f>
        <v>0</v>
      </c>
      <c r="AM12" s="333">
        <f>W12</f>
        <v>0</v>
      </c>
      <c r="AN12" s="333">
        <f>Y12</f>
        <v>0</v>
      </c>
      <c r="AO12" s="333">
        <f>AA12</f>
        <v>0</v>
      </c>
      <c r="AP12" s="333">
        <f>AC12</f>
        <v>0</v>
      </c>
      <c r="AQ12" s="333">
        <f>AE12</f>
        <v>0</v>
      </c>
      <c r="AR12" s="333">
        <f>AG12</f>
        <v>0</v>
      </c>
      <c r="AT12" s="198">
        <f>Populations!A81</f>
        <v>2016</v>
      </c>
      <c r="AU12" s="198">
        <f>Populations!A63</f>
        <v>2017</v>
      </c>
      <c r="AV12" s="198">
        <f>Populations!A45</f>
        <v>2018</v>
      </c>
      <c r="AW12" s="198">
        <f>Populations!A27</f>
        <v>2019</v>
      </c>
      <c r="AX12" s="198">
        <f>Populations!A9</f>
        <v>2020</v>
      </c>
      <c r="AY12" s="199" t="s">
        <v>165</v>
      </c>
    </row>
    <row r="13" spans="1:52">
      <c r="B13" s="348">
        <f>Populations!A63</f>
        <v>2017</v>
      </c>
      <c r="C13" s="345"/>
      <c r="D13" s="346"/>
      <c r="E13" s="346"/>
      <c r="F13" s="347"/>
      <c r="G13" s="347"/>
      <c r="H13" s="347"/>
      <c r="I13" s="347"/>
      <c r="J13" s="347"/>
      <c r="K13" s="347"/>
      <c r="L13" s="347"/>
      <c r="M13" s="344"/>
      <c r="N13" s="327">
        <f>Populations!C76</f>
        <v>0</v>
      </c>
      <c r="O13" s="328">
        <f>IF(N13=0,0,($C$13/$N$13)*100000)</f>
        <v>0</v>
      </c>
      <c r="P13" s="327">
        <f>Populations!E76</f>
        <v>0</v>
      </c>
      <c r="Q13" s="328">
        <f>IF(P13=0,0,($D$13/$P$13)*100000)</f>
        <v>0</v>
      </c>
      <c r="R13" s="327">
        <f>Populations!G76</f>
        <v>0</v>
      </c>
      <c r="S13" s="328">
        <f>IF(R13=0,0,($E$13/$R$13)*100000)</f>
        <v>0</v>
      </c>
      <c r="T13" s="331">
        <f>Populations!I76</f>
        <v>0</v>
      </c>
      <c r="U13" s="328">
        <f>IF(T13=0,0,($F$13/$T$13)*100000)</f>
        <v>0</v>
      </c>
      <c r="V13" s="331">
        <f>Populations!K76</f>
        <v>0</v>
      </c>
      <c r="W13" s="328">
        <f>IF(V13=0,0,($G$13/$V$13)*100000)</f>
        <v>0</v>
      </c>
      <c r="X13" s="331">
        <f>Populations!M76</f>
        <v>0</v>
      </c>
      <c r="Y13" s="328">
        <f>IF(X13=0,0,($H$13/$X$13)*100000)</f>
        <v>0</v>
      </c>
      <c r="Z13" s="331">
        <f>Populations!O76</f>
        <v>0</v>
      </c>
      <c r="AA13" s="328">
        <f>IF(Z13=0,0,($I$13/$Z$13)*100000)</f>
        <v>0</v>
      </c>
      <c r="AB13" s="331">
        <f>Populations!Q76</f>
        <v>0</v>
      </c>
      <c r="AC13" s="328">
        <f>IF(AB13=0,0,($J$13/$AB$13)*100000)</f>
        <v>0</v>
      </c>
      <c r="AD13" s="331">
        <f>Populations!S76</f>
        <v>0</v>
      </c>
      <c r="AE13" s="328">
        <f>IF(AD13=0,0,($K$13/$AD$13)*100000)</f>
        <v>0</v>
      </c>
      <c r="AF13" s="331">
        <f>Populations!U76</f>
        <v>0</v>
      </c>
      <c r="AG13" s="328">
        <f>IF(AF13=0,0,($L$13/$AF$13)*100000)</f>
        <v>0</v>
      </c>
      <c r="AH13" s="268"/>
      <c r="AI13" s="304">
        <f t="shared" ref="AI13:AI16" si="10">O13</f>
        <v>0</v>
      </c>
      <c r="AJ13" s="305">
        <f t="shared" ref="AJ13:AJ16" si="11">Q13</f>
        <v>0</v>
      </c>
      <c r="AK13" s="332">
        <f t="shared" ref="AK13:AK16" si="12">S13</f>
        <v>0</v>
      </c>
      <c r="AL13" s="325">
        <f t="shared" ref="AL13:AL16" si="13">U13</f>
        <v>0</v>
      </c>
      <c r="AM13" s="333">
        <f t="shared" ref="AM13:AM16" si="14">W13</f>
        <v>0</v>
      </c>
      <c r="AN13" s="333">
        <f t="shared" ref="AN13:AN16" si="15">Y13</f>
        <v>0</v>
      </c>
      <c r="AO13" s="333">
        <f t="shared" ref="AO13:AO16" si="16">AA13</f>
        <v>0</v>
      </c>
      <c r="AP13" s="333">
        <f t="shared" ref="AP13:AP16" si="17">AC13</f>
        <v>0</v>
      </c>
      <c r="AQ13" s="333">
        <f t="shared" ref="AQ13:AQ16" si="18">AE13</f>
        <v>0</v>
      </c>
      <c r="AR13" s="333">
        <f t="shared" ref="AR13:AR16" si="19">AG13</f>
        <v>0</v>
      </c>
      <c r="AT13" s="377">
        <f>AI12</f>
        <v>0</v>
      </c>
      <c r="AU13" s="377">
        <f>AI13</f>
        <v>0</v>
      </c>
      <c r="AV13" s="377">
        <f>AI14</f>
        <v>0</v>
      </c>
      <c r="AW13" s="377">
        <f>AI15</f>
        <v>0</v>
      </c>
      <c r="AX13" s="377">
        <f>AI16</f>
        <v>0</v>
      </c>
      <c r="AY13" s="378" cm="1">
        <f t="array" ref="AY13:AZ13">LINEST(AT13:AX13,AT12:AX12)</f>
        <v>0</v>
      </c>
      <c r="AZ13" s="20">
        <v>0</v>
      </c>
    </row>
    <row r="14" spans="1:52">
      <c r="B14" s="348">
        <f>Populations!A45</f>
        <v>2018</v>
      </c>
      <c r="C14" s="345"/>
      <c r="D14" s="346"/>
      <c r="E14" s="346"/>
      <c r="F14" s="347"/>
      <c r="G14" s="347"/>
      <c r="H14" s="347"/>
      <c r="I14" s="347"/>
      <c r="J14" s="347"/>
      <c r="K14" s="347"/>
      <c r="L14" s="347"/>
      <c r="M14" s="344"/>
      <c r="N14" s="327">
        <f>Populations!C58</f>
        <v>0</v>
      </c>
      <c r="O14" s="328">
        <f>IF(N14=0,0,($C$14/$N$14)*100000)</f>
        <v>0</v>
      </c>
      <c r="P14" s="327">
        <f>Populations!E58</f>
        <v>0</v>
      </c>
      <c r="Q14" s="328">
        <f>IF(P14=0,0,($D$14/$P$14)*100000)</f>
        <v>0</v>
      </c>
      <c r="R14" s="327">
        <f>Populations!G58</f>
        <v>0</v>
      </c>
      <c r="S14" s="328">
        <f>IF(R14=0,0,($E$14/$R$14)*100000)</f>
        <v>0</v>
      </c>
      <c r="T14" s="331">
        <f>Populations!I58</f>
        <v>0</v>
      </c>
      <c r="U14" s="328">
        <f>IF(T14=0,0,($F$14/$T$14)*100000)</f>
        <v>0</v>
      </c>
      <c r="V14" s="331">
        <f>Populations!K58</f>
        <v>0</v>
      </c>
      <c r="W14" s="328">
        <f>IF(V14=0,0,($G$14/$V$14)*100000)</f>
        <v>0</v>
      </c>
      <c r="X14" s="331">
        <f>Populations!M58</f>
        <v>0</v>
      </c>
      <c r="Y14" s="328">
        <f>IF(X14=0,0,($H$14/$X$14)*100000)</f>
        <v>0</v>
      </c>
      <c r="Z14" s="331">
        <f>Populations!O58</f>
        <v>0</v>
      </c>
      <c r="AA14" s="328">
        <f>IF(Z14=0,0,($I$14/$Z$14)*100000)</f>
        <v>0</v>
      </c>
      <c r="AB14" s="331">
        <f>Populations!Q58</f>
        <v>0</v>
      </c>
      <c r="AC14" s="328">
        <f>IF(AB14=0,0,($J$14/$AB$14)*100000)</f>
        <v>0</v>
      </c>
      <c r="AD14" s="331">
        <f>Populations!S58</f>
        <v>0</v>
      </c>
      <c r="AE14" s="328">
        <f>IF(AD14=0,0,($K$14/$AD$14)*100000)</f>
        <v>0</v>
      </c>
      <c r="AF14" s="331">
        <f>Populations!U58</f>
        <v>0</v>
      </c>
      <c r="AG14" s="328">
        <f>IF(AF14=0,0,($L$14/$AF$14)*100000)</f>
        <v>0</v>
      </c>
      <c r="AH14" s="268"/>
      <c r="AI14" s="304">
        <f t="shared" si="10"/>
        <v>0</v>
      </c>
      <c r="AJ14" s="305">
        <f t="shared" si="11"/>
        <v>0</v>
      </c>
      <c r="AK14" s="332">
        <f t="shared" si="12"/>
        <v>0</v>
      </c>
      <c r="AL14" s="325">
        <f t="shared" si="13"/>
        <v>0</v>
      </c>
      <c r="AM14" s="333">
        <f t="shared" si="14"/>
        <v>0</v>
      </c>
      <c r="AN14" s="333">
        <f t="shared" si="15"/>
        <v>0</v>
      </c>
      <c r="AO14" s="333">
        <f t="shared" si="16"/>
        <v>0</v>
      </c>
      <c r="AP14" s="333">
        <f t="shared" si="17"/>
        <v>0</v>
      </c>
      <c r="AQ14" s="333">
        <f t="shared" si="18"/>
        <v>0</v>
      </c>
      <c r="AR14" s="333">
        <f t="shared" si="19"/>
        <v>0</v>
      </c>
    </row>
    <row r="15" spans="1:52">
      <c r="B15" s="348">
        <f>Populations!A27</f>
        <v>2019</v>
      </c>
      <c r="C15" s="345"/>
      <c r="D15" s="346"/>
      <c r="E15" s="346"/>
      <c r="F15" s="347"/>
      <c r="G15" s="347"/>
      <c r="H15" s="347"/>
      <c r="I15" s="347"/>
      <c r="J15" s="347"/>
      <c r="K15" s="347"/>
      <c r="L15" s="347"/>
      <c r="M15" s="344"/>
      <c r="N15" s="327">
        <f>Populations!C40</f>
        <v>0</v>
      </c>
      <c r="O15" s="328">
        <f>IF(N15=0,0,($C$15/$N$15)*100000)</f>
        <v>0</v>
      </c>
      <c r="P15" s="327">
        <f>Populations!E40</f>
        <v>0</v>
      </c>
      <c r="Q15" s="328">
        <f>IF(P15=0,0,($D$15/$P$15)*100000)</f>
        <v>0</v>
      </c>
      <c r="R15" s="327">
        <f>Populations!G40</f>
        <v>0</v>
      </c>
      <c r="S15" s="328">
        <f>IF(R15=0,0,($E$15/$R$15)*100000)</f>
        <v>0</v>
      </c>
      <c r="T15" s="331">
        <f>Populations!I40</f>
        <v>0</v>
      </c>
      <c r="U15" s="328">
        <f>IF(T15=0,0,($F$15/$T$15)*100000)</f>
        <v>0</v>
      </c>
      <c r="V15" s="331">
        <f>Populations!K40</f>
        <v>0</v>
      </c>
      <c r="W15" s="328">
        <f>IF(V15=0,0,($G$15/$V$15)*100000)</f>
        <v>0</v>
      </c>
      <c r="X15" s="331">
        <f>Populations!M40</f>
        <v>0</v>
      </c>
      <c r="Y15" s="328">
        <f>IF(X15=0,0,($H$15/$X$15)*100000)</f>
        <v>0</v>
      </c>
      <c r="Z15" s="331">
        <f>Populations!O40</f>
        <v>0</v>
      </c>
      <c r="AA15" s="328">
        <f>IF(Z15=0,0,($I$15/$Z$15)*100000)</f>
        <v>0</v>
      </c>
      <c r="AB15" s="331">
        <f>Populations!Q40</f>
        <v>0</v>
      </c>
      <c r="AC15" s="328">
        <f>IF(AB15=0,0,($J$15/$AB$15)*100000)</f>
        <v>0</v>
      </c>
      <c r="AD15" s="331">
        <f>Populations!S40</f>
        <v>0</v>
      </c>
      <c r="AE15" s="328">
        <f>IF(AD15=0,0,($K$15/$AD$15)*100000)</f>
        <v>0</v>
      </c>
      <c r="AF15" s="331">
        <f>Populations!U40</f>
        <v>0</v>
      </c>
      <c r="AG15" s="328">
        <f>IF(AF15=0,0,($L$15/$AF$15)*100000)</f>
        <v>0</v>
      </c>
      <c r="AH15" s="268"/>
      <c r="AI15" s="304">
        <f t="shared" si="10"/>
        <v>0</v>
      </c>
      <c r="AJ15" s="305">
        <f t="shared" si="11"/>
        <v>0</v>
      </c>
      <c r="AK15" s="332">
        <f t="shared" si="12"/>
        <v>0</v>
      </c>
      <c r="AL15" s="325">
        <f t="shared" si="13"/>
        <v>0</v>
      </c>
      <c r="AM15" s="333">
        <f t="shared" si="14"/>
        <v>0</v>
      </c>
      <c r="AN15" s="333">
        <f t="shared" si="15"/>
        <v>0</v>
      </c>
      <c r="AO15" s="333">
        <f t="shared" si="16"/>
        <v>0</v>
      </c>
      <c r="AP15" s="333">
        <f t="shared" si="17"/>
        <v>0</v>
      </c>
      <c r="AQ15" s="333">
        <f t="shared" si="18"/>
        <v>0</v>
      </c>
      <c r="AR15" s="333">
        <f t="shared" si="19"/>
        <v>0</v>
      </c>
    </row>
    <row r="16" spans="1:52">
      <c r="B16" s="348">
        <f>Populations!A9</f>
        <v>2020</v>
      </c>
      <c r="C16" s="345"/>
      <c r="D16" s="346"/>
      <c r="E16" s="346"/>
      <c r="F16" s="347"/>
      <c r="G16" s="347"/>
      <c r="H16" s="347"/>
      <c r="I16" s="347"/>
      <c r="J16" s="347"/>
      <c r="K16" s="347"/>
      <c r="L16" s="347"/>
      <c r="M16" s="344"/>
      <c r="N16" s="327">
        <f>Populations!C22</f>
        <v>0</v>
      </c>
      <c r="O16" s="328">
        <f>IF(N16=0,0,($C$16/$N$16)*100000)</f>
        <v>0</v>
      </c>
      <c r="P16" s="327">
        <f>Populations!E22</f>
        <v>0</v>
      </c>
      <c r="Q16" s="328">
        <f>IF(P16=0,0,($D$16/$P$16)*100000)</f>
        <v>0</v>
      </c>
      <c r="R16" s="327">
        <f>Populations!G22</f>
        <v>0</v>
      </c>
      <c r="S16" s="328">
        <f>IF(R16=0,0,($E$16/$R$16)*100000)</f>
        <v>0</v>
      </c>
      <c r="T16" s="331">
        <f>Populations!I22</f>
        <v>0</v>
      </c>
      <c r="U16" s="328">
        <f>IF(T16=0,0,($F$16/$T$16)*100000)</f>
        <v>0</v>
      </c>
      <c r="V16" s="331">
        <f>Populations!K22</f>
        <v>0</v>
      </c>
      <c r="W16" s="328">
        <f>IF(V16=0,0,($G$16/$V$16)*100000)</f>
        <v>0</v>
      </c>
      <c r="X16" s="331">
        <f>Populations!M22</f>
        <v>0</v>
      </c>
      <c r="Y16" s="328">
        <f>IF(X16=0,0,($H$16/$X$16)*100000)</f>
        <v>0</v>
      </c>
      <c r="Z16" s="331">
        <f>Populations!O22</f>
        <v>0</v>
      </c>
      <c r="AA16" s="328">
        <f>IF(Z16=0,0,($I$16/$Z$16)*100000)</f>
        <v>0</v>
      </c>
      <c r="AB16" s="331">
        <f>Populations!Q22</f>
        <v>0</v>
      </c>
      <c r="AC16" s="328">
        <f>IF(AB16=0,0,($J$16/$AB$16)*100000)</f>
        <v>0</v>
      </c>
      <c r="AD16" s="331">
        <f>Populations!S22</f>
        <v>0</v>
      </c>
      <c r="AE16" s="328">
        <f>IF(AD16=0,0,($K$16/$AD$16)*100000)</f>
        <v>0</v>
      </c>
      <c r="AF16" s="331">
        <f>Populations!U22</f>
        <v>0</v>
      </c>
      <c r="AG16" s="328">
        <f>IF(AF16=0,0,($L$16/$AF$16)*100000)</f>
        <v>0</v>
      </c>
      <c r="AH16" s="268"/>
      <c r="AI16" s="304">
        <f t="shared" si="10"/>
        <v>0</v>
      </c>
      <c r="AJ16" s="305">
        <f t="shared" si="11"/>
        <v>0</v>
      </c>
      <c r="AK16" s="332">
        <f t="shared" si="12"/>
        <v>0</v>
      </c>
      <c r="AL16" s="325">
        <f t="shared" si="13"/>
        <v>0</v>
      </c>
      <c r="AM16" s="333">
        <f t="shared" si="14"/>
        <v>0</v>
      </c>
      <c r="AN16" s="333">
        <f t="shared" si="15"/>
        <v>0</v>
      </c>
      <c r="AO16" s="333">
        <f t="shared" si="16"/>
        <v>0</v>
      </c>
      <c r="AP16" s="333">
        <f t="shared" si="17"/>
        <v>0</v>
      </c>
      <c r="AQ16" s="333">
        <f t="shared" si="18"/>
        <v>0</v>
      </c>
      <c r="AR16" s="333">
        <f t="shared" si="19"/>
        <v>0</v>
      </c>
    </row>
    <row r="17" spans="2:52">
      <c r="C17" s="337"/>
      <c r="D17" s="337"/>
      <c r="E17" s="337"/>
      <c r="F17" s="337"/>
      <c r="G17" s="337"/>
      <c r="H17" s="337"/>
      <c r="I17" s="337"/>
      <c r="J17" s="337"/>
      <c r="K17" s="337"/>
      <c r="L17" s="337"/>
    </row>
    <row r="18" spans="2:52" ht="13.5" thickBot="1">
      <c r="B18" s="172"/>
      <c r="C18" s="341"/>
      <c r="D18" s="342" t="s">
        <v>147</v>
      </c>
      <c r="E18" s="342"/>
      <c r="F18" s="343" t="s">
        <v>148</v>
      </c>
      <c r="G18" s="343"/>
      <c r="H18" s="343"/>
      <c r="I18" s="343"/>
      <c r="J18" s="343"/>
      <c r="K18" s="343"/>
      <c r="L18" s="343"/>
      <c r="AI18" s="20" t="s">
        <v>166</v>
      </c>
    </row>
    <row r="19" spans="2:52" ht="101.65" customHeight="1" thickBot="1">
      <c r="B19" s="329" t="s">
        <v>151</v>
      </c>
      <c r="C19" s="334" t="s">
        <v>167</v>
      </c>
      <c r="D19" s="335" t="s">
        <v>168</v>
      </c>
      <c r="E19" s="335" t="s">
        <v>169</v>
      </c>
      <c r="F19" s="336" t="str">
        <f>Populations!I80</f>
        <v>White-Not Hispanic</v>
      </c>
      <c r="G19" s="336" t="str">
        <f>Populations!K80</f>
        <v>Hispanic</v>
      </c>
      <c r="H19" s="336" t="str">
        <f>Populations!M80</f>
        <v>Black-Not Hispanic</v>
      </c>
      <c r="I19" s="336" t="str">
        <f>Populations!O80</f>
        <v>Asian</v>
      </c>
      <c r="J19" s="336" t="str">
        <f>Populations!Q80</f>
        <v>American Indian/Alaska Native</v>
      </c>
      <c r="K19" s="336" t="str">
        <f>Populations!S80</f>
        <v>Other</v>
      </c>
      <c r="L19" s="336" t="str">
        <f>Populations!U80</f>
        <v>Other</v>
      </c>
      <c r="M19" s="135"/>
      <c r="N19" s="136" t="s">
        <v>155</v>
      </c>
      <c r="O19" s="136" t="s">
        <v>156</v>
      </c>
      <c r="P19" s="136" t="s">
        <v>157</v>
      </c>
      <c r="Q19" s="136" t="s">
        <v>156</v>
      </c>
      <c r="R19" s="136" t="s">
        <v>158</v>
      </c>
      <c r="S19" s="136" t="s">
        <v>156</v>
      </c>
      <c r="T19" s="136" t="str">
        <f>Populations!I80</f>
        <v>White-Not Hispanic</v>
      </c>
      <c r="U19" s="136" t="s">
        <v>156</v>
      </c>
      <c r="V19" s="136" t="str">
        <f>Populations!K80</f>
        <v>Hispanic</v>
      </c>
      <c r="W19" s="136" t="s">
        <v>156</v>
      </c>
      <c r="X19" s="136" t="str">
        <f>Populations!M80</f>
        <v>Black-Not Hispanic</v>
      </c>
      <c r="Y19" s="136" t="s">
        <v>156</v>
      </c>
      <c r="Z19" s="136" t="str">
        <f>Populations!O80</f>
        <v>Asian</v>
      </c>
      <c r="AA19" s="136" t="s">
        <v>156</v>
      </c>
      <c r="AB19" s="136" t="str">
        <f>Populations!Q80</f>
        <v>American Indian/Alaska Native</v>
      </c>
      <c r="AC19" s="136" t="s">
        <v>156</v>
      </c>
      <c r="AD19" s="136" t="str">
        <f>Populations!S80</f>
        <v>Other</v>
      </c>
      <c r="AE19" s="136" t="s">
        <v>156</v>
      </c>
      <c r="AF19" s="136" t="str">
        <f>Populations!U80</f>
        <v>Other</v>
      </c>
      <c r="AG19" s="136" t="s">
        <v>156</v>
      </c>
      <c r="AI19" s="138" t="s">
        <v>87</v>
      </c>
      <c r="AJ19" s="139" t="s">
        <v>88</v>
      </c>
      <c r="AK19" s="139" t="s">
        <v>89</v>
      </c>
      <c r="AL19" s="133" t="str">
        <f>Populations!I80</f>
        <v>White-Not Hispanic</v>
      </c>
      <c r="AM19" s="133" t="str">
        <f>Populations!K80</f>
        <v>Hispanic</v>
      </c>
      <c r="AN19" s="133" t="str">
        <f>Populations!M80</f>
        <v>Black-Not Hispanic</v>
      </c>
      <c r="AO19" s="133" t="str">
        <f>Populations!O80</f>
        <v>Asian</v>
      </c>
      <c r="AP19" s="133" t="str">
        <f>Populations!Q80</f>
        <v>American Indian/Alaska Native</v>
      </c>
      <c r="AQ19" s="133" t="str">
        <f>Populations!S80</f>
        <v>Other</v>
      </c>
      <c r="AR19" s="133" t="str">
        <f>Populations!U80</f>
        <v>Other</v>
      </c>
      <c r="AT19" s="504" t="s">
        <v>170</v>
      </c>
      <c r="AU19" s="504"/>
      <c r="AV19" s="504"/>
      <c r="AW19" s="504"/>
      <c r="AX19" s="504"/>
      <c r="AY19" s="504"/>
    </row>
    <row r="20" spans="2:52" ht="63.75">
      <c r="B20" s="348">
        <f>Populations!A81</f>
        <v>2016</v>
      </c>
      <c r="C20" s="345"/>
      <c r="D20" s="346"/>
      <c r="E20" s="346"/>
      <c r="F20" s="347"/>
      <c r="G20" s="347"/>
      <c r="H20" s="347"/>
      <c r="I20" s="347"/>
      <c r="J20" s="347"/>
      <c r="K20" s="347"/>
      <c r="L20" s="347"/>
      <c r="M20" s="344"/>
      <c r="N20" s="327">
        <f>Populations!C94</f>
        <v>0</v>
      </c>
      <c r="O20" s="328">
        <f>IF(N20=0,0,($C$20/$N$20)*100000)</f>
        <v>0</v>
      </c>
      <c r="P20" s="327">
        <f>Populations!E94</f>
        <v>0</v>
      </c>
      <c r="Q20" s="328">
        <f>IF(P20=0,0,($D$20/$P$20)*100000)</f>
        <v>0</v>
      </c>
      <c r="R20" s="327">
        <f>Populations!G94</f>
        <v>0</v>
      </c>
      <c r="S20" s="328">
        <f>IF(R20=0,0,($E$20/$R$20)*100000)</f>
        <v>0</v>
      </c>
      <c r="T20" s="331">
        <f>Populations!I94</f>
        <v>0</v>
      </c>
      <c r="U20" s="328">
        <f>IF(T20=0,0,($F$20/$T$20)*100000)</f>
        <v>0</v>
      </c>
      <c r="V20" s="331">
        <f>Populations!K94</f>
        <v>0</v>
      </c>
      <c r="W20" s="328">
        <f>IF(V20=0,0,($G$20/$V$20)*100000)</f>
        <v>0</v>
      </c>
      <c r="X20" s="331">
        <f>Populations!M94</f>
        <v>0</v>
      </c>
      <c r="Y20" s="328">
        <f>IF(X20=0,0,($H$20/$X$20)*100000)</f>
        <v>0</v>
      </c>
      <c r="Z20" s="331">
        <f>Populations!O94</f>
        <v>0</v>
      </c>
      <c r="AA20" s="328">
        <f>IF(Z20=0,0,($I$20/$Z$20)*100000)</f>
        <v>0</v>
      </c>
      <c r="AB20" s="331">
        <f>Populations!Q94</f>
        <v>0</v>
      </c>
      <c r="AC20" s="328">
        <f>IF(AB20=0,0,($J$20/$AB$20)*100000)</f>
        <v>0</v>
      </c>
      <c r="AD20" s="331">
        <f>Populations!S94</f>
        <v>0</v>
      </c>
      <c r="AE20" s="328">
        <f>IF(AD20=0,0,($K$20/$AD$20)*100000)</f>
        <v>0</v>
      </c>
      <c r="AF20" s="331">
        <f>Populations!U94</f>
        <v>0</v>
      </c>
      <c r="AG20" s="328">
        <f>IF(AF20=0,0,($L$20/$AF$20)*100000)</f>
        <v>0</v>
      </c>
      <c r="AH20" s="268"/>
      <c r="AI20" s="304">
        <f>O20</f>
        <v>0</v>
      </c>
      <c r="AJ20" s="305">
        <f>Q20</f>
        <v>0</v>
      </c>
      <c r="AK20" s="332">
        <f>S20</f>
        <v>0</v>
      </c>
      <c r="AL20" s="325">
        <f>U20</f>
        <v>0</v>
      </c>
      <c r="AM20" s="333">
        <f>W20</f>
        <v>0</v>
      </c>
      <c r="AN20" s="333">
        <f>Y20</f>
        <v>0</v>
      </c>
      <c r="AO20" s="333">
        <f>AA20</f>
        <v>0</v>
      </c>
      <c r="AP20" s="333">
        <f>AC20</f>
        <v>0</v>
      </c>
      <c r="AQ20" s="333">
        <f>AE20</f>
        <v>0</v>
      </c>
      <c r="AR20" s="333">
        <f>AG20</f>
        <v>0</v>
      </c>
      <c r="AT20" s="198">
        <f>Populations!A81</f>
        <v>2016</v>
      </c>
      <c r="AU20" s="198">
        <f>Populations!A63</f>
        <v>2017</v>
      </c>
      <c r="AV20" s="198">
        <f>Populations!A45</f>
        <v>2018</v>
      </c>
      <c r="AW20" s="198">
        <f>Populations!A27</f>
        <v>2019</v>
      </c>
      <c r="AX20" s="198">
        <f>Populations!A9</f>
        <v>2020</v>
      </c>
      <c r="AY20" s="199" t="s">
        <v>165</v>
      </c>
    </row>
    <row r="21" spans="2:52">
      <c r="B21" s="348">
        <f>Populations!A63</f>
        <v>2017</v>
      </c>
      <c r="C21" s="345"/>
      <c r="D21" s="346"/>
      <c r="E21" s="346"/>
      <c r="F21" s="347"/>
      <c r="G21" s="347"/>
      <c r="H21" s="347"/>
      <c r="I21" s="347"/>
      <c r="J21" s="347"/>
      <c r="K21" s="347"/>
      <c r="L21" s="347"/>
      <c r="M21" s="344"/>
      <c r="N21" s="327">
        <f>Populations!C76</f>
        <v>0</v>
      </c>
      <c r="O21" s="328">
        <f>IF(N21=0,0,($C$21/$N$21)*100000)</f>
        <v>0</v>
      </c>
      <c r="P21" s="327">
        <f>Populations!E76</f>
        <v>0</v>
      </c>
      <c r="Q21" s="328">
        <f>IF(P21=0,0,($D$21/$P$21)*100000)</f>
        <v>0</v>
      </c>
      <c r="R21" s="327">
        <f>Populations!G76</f>
        <v>0</v>
      </c>
      <c r="S21" s="328">
        <f>IF(R21=0,0,($E$21/$R$21)*100000)</f>
        <v>0</v>
      </c>
      <c r="T21" s="331">
        <f>Populations!I76</f>
        <v>0</v>
      </c>
      <c r="U21" s="328">
        <f>IF(T21=0,0,($F$21/$T$21)*100000)</f>
        <v>0</v>
      </c>
      <c r="V21" s="331">
        <f>Populations!K76</f>
        <v>0</v>
      </c>
      <c r="W21" s="328">
        <f>IF(V21=0,0,($G$21/$V$21)*100000)</f>
        <v>0</v>
      </c>
      <c r="X21" s="331">
        <f>Populations!M76</f>
        <v>0</v>
      </c>
      <c r="Y21" s="328">
        <f>IF(X21=0,0,($H$21/$X$21)*100000)</f>
        <v>0</v>
      </c>
      <c r="Z21" s="331">
        <f>Populations!O76</f>
        <v>0</v>
      </c>
      <c r="AA21" s="328">
        <f>IF(Z21=0,0,($I$21/$Z$21)*100000)</f>
        <v>0</v>
      </c>
      <c r="AB21" s="331">
        <f>Populations!Q76</f>
        <v>0</v>
      </c>
      <c r="AC21" s="328">
        <f>IF(AB21=0,0,($J$21/$AB$21)*100000)</f>
        <v>0</v>
      </c>
      <c r="AD21" s="331">
        <f>Populations!S76</f>
        <v>0</v>
      </c>
      <c r="AE21" s="328">
        <f>IF(AD21=0,0,($K$21/$AD$21)*100000)</f>
        <v>0</v>
      </c>
      <c r="AF21" s="331">
        <f>Populations!U76</f>
        <v>0</v>
      </c>
      <c r="AG21" s="328">
        <f>IF(AF21=0,0,($L$21/$AF$21)*100000)</f>
        <v>0</v>
      </c>
      <c r="AH21" s="268"/>
      <c r="AI21" s="304">
        <f t="shared" ref="AI21:AI24" si="20">O21</f>
        <v>0</v>
      </c>
      <c r="AJ21" s="305">
        <f t="shared" ref="AJ21:AJ24" si="21">Q21</f>
        <v>0</v>
      </c>
      <c r="AK21" s="332">
        <f t="shared" ref="AK21:AK24" si="22">S21</f>
        <v>0</v>
      </c>
      <c r="AL21" s="325">
        <f t="shared" ref="AL21:AL24" si="23">U21</f>
        <v>0</v>
      </c>
      <c r="AM21" s="333">
        <f t="shared" ref="AM21:AM24" si="24">W21</f>
        <v>0</v>
      </c>
      <c r="AN21" s="333">
        <f t="shared" ref="AN21:AN24" si="25">Y21</f>
        <v>0</v>
      </c>
      <c r="AO21" s="333">
        <f t="shared" ref="AO21:AO24" si="26">AA21</f>
        <v>0</v>
      </c>
      <c r="AP21" s="333">
        <f t="shared" ref="AP21:AP24" si="27">AC21</f>
        <v>0</v>
      </c>
      <c r="AQ21" s="333">
        <f t="shared" ref="AQ21:AQ24" si="28">AE21</f>
        <v>0</v>
      </c>
      <c r="AR21" s="333">
        <f t="shared" ref="AR21:AR24" si="29">AG21</f>
        <v>0</v>
      </c>
      <c r="AT21" s="377">
        <f>AI20</f>
        <v>0</v>
      </c>
      <c r="AU21" s="377">
        <f>AI21</f>
        <v>0</v>
      </c>
      <c r="AV21" s="377">
        <f>AI22</f>
        <v>0</v>
      </c>
      <c r="AW21" s="377">
        <f>AI23</f>
        <v>0</v>
      </c>
      <c r="AX21" s="377">
        <f>AI24</f>
        <v>0</v>
      </c>
      <c r="AY21" s="378" cm="1">
        <f t="array" ref="AY21:AZ21">LINEST(AT21:AX21,AT20:AX20)</f>
        <v>0</v>
      </c>
      <c r="AZ21" s="20">
        <v>0</v>
      </c>
    </row>
    <row r="22" spans="2:52">
      <c r="B22" s="348">
        <f>Populations!A45</f>
        <v>2018</v>
      </c>
      <c r="C22" s="345"/>
      <c r="D22" s="346"/>
      <c r="E22" s="346"/>
      <c r="F22" s="347"/>
      <c r="G22" s="347"/>
      <c r="H22" s="347"/>
      <c r="I22" s="347"/>
      <c r="J22" s="347"/>
      <c r="K22" s="347"/>
      <c r="L22" s="347"/>
      <c r="M22" s="344"/>
      <c r="N22" s="327">
        <f>Populations!C58</f>
        <v>0</v>
      </c>
      <c r="O22" s="328">
        <f>IF(N22=0,0,($C$22/$N$22)*100000)</f>
        <v>0</v>
      </c>
      <c r="P22" s="327">
        <f>Populations!E58</f>
        <v>0</v>
      </c>
      <c r="Q22" s="328">
        <f>IF(P22=0,0,($D$22/$P$22)*100000)</f>
        <v>0</v>
      </c>
      <c r="R22" s="327">
        <f>Populations!G58</f>
        <v>0</v>
      </c>
      <c r="S22" s="328">
        <f>IF(R22=0,0,($E$22/$R$22)*100000)</f>
        <v>0</v>
      </c>
      <c r="T22" s="331">
        <f>Populations!I58</f>
        <v>0</v>
      </c>
      <c r="U22" s="328">
        <f>IF(T22=0,0,($F$22/$T$22)*100000)</f>
        <v>0</v>
      </c>
      <c r="V22" s="331">
        <f>Populations!K58</f>
        <v>0</v>
      </c>
      <c r="W22" s="328">
        <f>IF(V22=0,0,($G$22/$V$22)*100000)</f>
        <v>0</v>
      </c>
      <c r="X22" s="331">
        <f>Populations!M58</f>
        <v>0</v>
      </c>
      <c r="Y22" s="328">
        <f>IF(X22=0,0,($H$22/$X$22)*100000)</f>
        <v>0</v>
      </c>
      <c r="Z22" s="331">
        <f>Populations!O58</f>
        <v>0</v>
      </c>
      <c r="AA22" s="328">
        <f>IF(Z22=0,0,($I$22/$Z$22)*100000)</f>
        <v>0</v>
      </c>
      <c r="AB22" s="331">
        <f>Populations!Q58</f>
        <v>0</v>
      </c>
      <c r="AC22" s="328">
        <f>IF(AB22=0,0,($J$22/$AB$22)*100000)</f>
        <v>0</v>
      </c>
      <c r="AD22" s="331">
        <f>Populations!S58</f>
        <v>0</v>
      </c>
      <c r="AE22" s="328">
        <f>IF(AD22=0,0,($K$22/$AD$22)*100000)</f>
        <v>0</v>
      </c>
      <c r="AF22" s="331">
        <f>Populations!U58</f>
        <v>0</v>
      </c>
      <c r="AG22" s="328">
        <f>IF(AF22=0,0,($L$22/$AF$22)*100000)</f>
        <v>0</v>
      </c>
      <c r="AH22" s="268"/>
      <c r="AI22" s="304">
        <f t="shared" si="20"/>
        <v>0</v>
      </c>
      <c r="AJ22" s="305">
        <f t="shared" si="21"/>
        <v>0</v>
      </c>
      <c r="AK22" s="332">
        <f t="shared" si="22"/>
        <v>0</v>
      </c>
      <c r="AL22" s="325">
        <f t="shared" si="23"/>
        <v>0</v>
      </c>
      <c r="AM22" s="333">
        <f t="shared" si="24"/>
        <v>0</v>
      </c>
      <c r="AN22" s="333">
        <f t="shared" si="25"/>
        <v>0</v>
      </c>
      <c r="AO22" s="333">
        <f t="shared" si="26"/>
        <v>0</v>
      </c>
      <c r="AP22" s="333">
        <f t="shared" si="27"/>
        <v>0</v>
      </c>
      <c r="AQ22" s="333">
        <f t="shared" si="28"/>
        <v>0</v>
      </c>
      <c r="AR22" s="333">
        <f t="shared" si="29"/>
        <v>0</v>
      </c>
    </row>
    <row r="23" spans="2:52">
      <c r="B23" s="348">
        <f>Populations!A27</f>
        <v>2019</v>
      </c>
      <c r="C23" s="345"/>
      <c r="D23" s="346"/>
      <c r="E23" s="346"/>
      <c r="F23" s="347"/>
      <c r="G23" s="347"/>
      <c r="H23" s="347"/>
      <c r="I23" s="347"/>
      <c r="J23" s="347"/>
      <c r="K23" s="347"/>
      <c r="L23" s="347"/>
      <c r="M23" s="344"/>
      <c r="N23" s="327">
        <f>Populations!C40</f>
        <v>0</v>
      </c>
      <c r="O23" s="328">
        <f>IF(N23=0,0,($C$23/$N$23)*100000)</f>
        <v>0</v>
      </c>
      <c r="P23" s="327">
        <f>Populations!E40</f>
        <v>0</v>
      </c>
      <c r="Q23" s="328">
        <f>IF(P23=0,0,($D$23/$P$23)*100000)</f>
        <v>0</v>
      </c>
      <c r="R23" s="327">
        <f>Populations!G40</f>
        <v>0</v>
      </c>
      <c r="S23" s="328">
        <f>IF(R23=0,0,($E$23/$R$23)*100000)</f>
        <v>0</v>
      </c>
      <c r="T23" s="331">
        <f>Populations!I40</f>
        <v>0</v>
      </c>
      <c r="U23" s="328">
        <f>IF(T23=0,0,($F$23/$T$23)*100000)</f>
        <v>0</v>
      </c>
      <c r="V23" s="331">
        <f>Populations!K40</f>
        <v>0</v>
      </c>
      <c r="W23" s="328">
        <f>IF(V23=0,0,($G$23/$V$23)*100000)</f>
        <v>0</v>
      </c>
      <c r="X23" s="331">
        <f>Populations!M40</f>
        <v>0</v>
      </c>
      <c r="Y23" s="328">
        <f>IF(X23=0,0,($H$23/$X$23)*100000)</f>
        <v>0</v>
      </c>
      <c r="Z23" s="331">
        <f>Populations!O40</f>
        <v>0</v>
      </c>
      <c r="AA23" s="328">
        <f>IF(Z23=0,0,($I$23/$Z$23)*100000)</f>
        <v>0</v>
      </c>
      <c r="AB23" s="331">
        <f>Populations!Q40</f>
        <v>0</v>
      </c>
      <c r="AC23" s="328">
        <f>IF(AB23=0,0,($J$23/$AB$23)*100000)</f>
        <v>0</v>
      </c>
      <c r="AD23" s="331">
        <f>Populations!S40</f>
        <v>0</v>
      </c>
      <c r="AE23" s="328">
        <f>IF(AD23=0,0,($K$23/$AD$23)*100000)</f>
        <v>0</v>
      </c>
      <c r="AF23" s="331">
        <f>Populations!U40</f>
        <v>0</v>
      </c>
      <c r="AG23" s="328">
        <f>IF(AF23=0,0,($L$23/$AF$23)*100000)</f>
        <v>0</v>
      </c>
      <c r="AH23" s="268"/>
      <c r="AI23" s="304">
        <f t="shared" si="20"/>
        <v>0</v>
      </c>
      <c r="AJ23" s="305">
        <f t="shared" si="21"/>
        <v>0</v>
      </c>
      <c r="AK23" s="332">
        <f t="shared" si="22"/>
        <v>0</v>
      </c>
      <c r="AL23" s="325">
        <f t="shared" si="23"/>
        <v>0</v>
      </c>
      <c r="AM23" s="333">
        <f t="shared" si="24"/>
        <v>0</v>
      </c>
      <c r="AN23" s="333">
        <f t="shared" si="25"/>
        <v>0</v>
      </c>
      <c r="AO23" s="333">
        <f t="shared" si="26"/>
        <v>0</v>
      </c>
      <c r="AP23" s="333">
        <f t="shared" si="27"/>
        <v>0</v>
      </c>
      <c r="AQ23" s="333">
        <f t="shared" si="28"/>
        <v>0</v>
      </c>
      <c r="AR23" s="333">
        <f t="shared" si="29"/>
        <v>0</v>
      </c>
    </row>
    <row r="24" spans="2:52">
      <c r="B24" s="348">
        <f>Populations!A9</f>
        <v>2020</v>
      </c>
      <c r="C24" s="345"/>
      <c r="D24" s="346"/>
      <c r="E24" s="346"/>
      <c r="F24" s="347"/>
      <c r="G24" s="347"/>
      <c r="H24" s="347"/>
      <c r="I24" s="347"/>
      <c r="J24" s="347"/>
      <c r="K24" s="347"/>
      <c r="L24" s="347"/>
      <c r="M24" s="344"/>
      <c r="N24" s="327">
        <f>Populations!C22</f>
        <v>0</v>
      </c>
      <c r="O24" s="328">
        <f>IF(N24=0,0,($C$24/$N$24)*100000)</f>
        <v>0</v>
      </c>
      <c r="P24" s="327">
        <f>Populations!E22</f>
        <v>0</v>
      </c>
      <c r="Q24" s="328">
        <f>IF(P24=0,0,($D$24/$P$24)*100000)</f>
        <v>0</v>
      </c>
      <c r="R24" s="327">
        <f>Populations!G22</f>
        <v>0</v>
      </c>
      <c r="S24" s="328">
        <f>IF(R24=0,0,($E$24/$R$24)*100000)</f>
        <v>0</v>
      </c>
      <c r="T24" s="331">
        <f>Populations!I22</f>
        <v>0</v>
      </c>
      <c r="U24" s="328">
        <f>IF(T24=0,0,($F$24/$T$24)*100000)</f>
        <v>0</v>
      </c>
      <c r="V24" s="331">
        <f>Populations!K22</f>
        <v>0</v>
      </c>
      <c r="W24" s="328">
        <f>IF(V24=0,0,($G$24/$V$24)*100000)</f>
        <v>0</v>
      </c>
      <c r="X24" s="331">
        <f>Populations!M22</f>
        <v>0</v>
      </c>
      <c r="Y24" s="328">
        <f>IF(X24=0,0,($H$24/$X$24)*100000)</f>
        <v>0</v>
      </c>
      <c r="Z24" s="331">
        <f>Populations!O22</f>
        <v>0</v>
      </c>
      <c r="AA24" s="328">
        <f>IF(Z24=0,0,($I$24/$Z$24)*100000)</f>
        <v>0</v>
      </c>
      <c r="AB24" s="331">
        <f>Populations!Q22</f>
        <v>0</v>
      </c>
      <c r="AC24" s="328">
        <f>IF(AB24=0,0,($J$24/$AB$24)*100000)</f>
        <v>0</v>
      </c>
      <c r="AD24" s="331">
        <f>Populations!S22</f>
        <v>0</v>
      </c>
      <c r="AE24" s="328">
        <f>IF(AD24=0,0,($K$24/$AD$24)*100000)</f>
        <v>0</v>
      </c>
      <c r="AF24" s="331">
        <f>Populations!U22</f>
        <v>0</v>
      </c>
      <c r="AG24" s="328">
        <f>IF(AF24=0,0,($L$24/$AF$24)*100000)</f>
        <v>0</v>
      </c>
      <c r="AH24" s="268"/>
      <c r="AI24" s="304">
        <f t="shared" si="20"/>
        <v>0</v>
      </c>
      <c r="AJ24" s="305">
        <f t="shared" si="21"/>
        <v>0</v>
      </c>
      <c r="AK24" s="332">
        <f t="shared" si="22"/>
        <v>0</v>
      </c>
      <c r="AL24" s="325">
        <f t="shared" si="23"/>
        <v>0</v>
      </c>
      <c r="AM24" s="333">
        <f t="shared" si="24"/>
        <v>0</v>
      </c>
      <c r="AN24" s="333">
        <f t="shared" si="25"/>
        <v>0</v>
      </c>
      <c r="AO24" s="333">
        <f t="shared" si="26"/>
        <v>0</v>
      </c>
      <c r="AP24" s="333">
        <f t="shared" si="27"/>
        <v>0</v>
      </c>
      <c r="AQ24" s="333">
        <f t="shared" si="28"/>
        <v>0</v>
      </c>
      <c r="AR24" s="333">
        <f t="shared" si="29"/>
        <v>0</v>
      </c>
    </row>
  </sheetData>
  <mergeCells count="5">
    <mergeCell ref="B1:E1"/>
    <mergeCell ref="AI1:AK1"/>
    <mergeCell ref="AT2:AY2"/>
    <mergeCell ref="AT11:AY11"/>
    <mergeCell ref="AT19:AY19"/>
  </mergeCells>
  <conditionalFormatting sqref="AY4">
    <cfRule type="cellIs" dxfId="17" priority="5" operator="greaterThan">
      <formula>0</formula>
    </cfRule>
    <cfRule type="cellIs" dxfId="16" priority="6" operator="lessThan">
      <formula>0</formula>
    </cfRule>
  </conditionalFormatting>
  <conditionalFormatting sqref="AY13">
    <cfRule type="cellIs" dxfId="15" priority="3" operator="greaterThan">
      <formula>0</formula>
    </cfRule>
    <cfRule type="cellIs" dxfId="14" priority="4" operator="lessThan">
      <formula>0</formula>
    </cfRule>
  </conditionalFormatting>
  <conditionalFormatting sqref="AY21">
    <cfRule type="cellIs" dxfId="13" priority="1" operator="greaterThan">
      <formula>0</formula>
    </cfRule>
    <cfRule type="cellIs" dxfId="12" priority="2" operator="lessThan">
      <formula>0</formula>
    </cfRule>
  </conditionalFormatting>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51"/>
  <sheetViews>
    <sheetView topLeftCell="N34" zoomScale="80" zoomScaleNormal="80" zoomScaleSheetLayoutView="50" workbookViewId="0">
      <selection activeCell="AJ37" sqref="AJ37"/>
    </sheetView>
  </sheetViews>
  <sheetFormatPr defaultColWidth="8.7109375" defaultRowHeight="12.75"/>
  <cols>
    <col min="1" max="1" width="11.28515625" style="20" customWidth="1"/>
    <col min="2" max="2" width="8.7109375" style="20"/>
    <col min="3" max="3" width="15.28515625" style="20" customWidth="1"/>
    <col min="4" max="4" width="15.5703125" style="20" customWidth="1"/>
    <col min="5" max="5" width="15.28515625" style="20" customWidth="1"/>
    <col min="6" max="6" width="17.7109375" style="20" customWidth="1"/>
    <col min="7" max="7" width="15.5703125" style="20" customWidth="1"/>
    <col min="8" max="8" width="15.42578125" style="20" customWidth="1"/>
    <col min="9" max="11" width="15.28515625" style="20" customWidth="1"/>
    <col min="12" max="12" width="15.5703125" style="20" customWidth="1"/>
    <col min="13" max="13" width="6" style="20" customWidth="1"/>
    <col min="14" max="14" width="15.28515625" style="20" customWidth="1"/>
    <col min="15" max="27" width="11.28515625" style="20" hidden="1" customWidth="1"/>
    <col min="28" max="29" width="12.5703125" style="20" hidden="1" customWidth="1"/>
    <col min="30" max="34" width="11.28515625" style="20" hidden="1" customWidth="1"/>
    <col min="35" max="35" width="6" style="20" hidden="1" customWidth="1"/>
    <col min="36" max="36" width="20" style="20" customWidth="1"/>
    <col min="37" max="37" width="14.5703125" style="20" hidden="1" customWidth="1"/>
    <col min="38" max="38" width="6" style="20" customWidth="1"/>
    <col min="39" max="39" width="8.7109375" style="20" customWidth="1"/>
    <col min="40" max="41" width="15.5703125" style="20" customWidth="1"/>
    <col min="42" max="42" width="15.28515625" style="20" customWidth="1"/>
    <col min="43" max="43" width="15.42578125" style="20" customWidth="1"/>
    <col min="44" max="44" width="15.5703125" style="20" customWidth="1"/>
    <col min="45" max="45" width="15.42578125" style="20" customWidth="1"/>
    <col min="46" max="49" width="15.28515625" style="20" customWidth="1"/>
    <col min="50" max="16384" width="8.7109375" style="20"/>
  </cols>
  <sheetData>
    <row r="1" spans="1:49" ht="78.599999999999994" customHeight="1">
      <c r="A1" s="267">
        <f>Populations!A81</f>
        <v>2016</v>
      </c>
      <c r="B1" s="502" t="s">
        <v>171</v>
      </c>
      <c r="C1" s="503"/>
      <c r="D1" s="503"/>
      <c r="E1" s="503"/>
      <c r="F1" s="124" t="s">
        <v>144</v>
      </c>
      <c r="G1" s="125"/>
      <c r="H1" s="125"/>
      <c r="I1" s="125"/>
      <c r="J1" s="125"/>
      <c r="K1" s="125"/>
      <c r="L1" s="125"/>
      <c r="N1" s="448" t="s">
        <v>172</v>
      </c>
      <c r="AJ1" s="366" t="s">
        <v>173</v>
      </c>
      <c r="AM1" s="502" t="s">
        <v>174</v>
      </c>
      <c r="AN1" s="503"/>
      <c r="AO1" s="503"/>
      <c r="AP1" s="25"/>
      <c r="AQ1" s="25"/>
      <c r="AR1" s="25"/>
      <c r="AS1" s="25"/>
      <c r="AT1" s="25"/>
      <c r="AU1" s="25"/>
      <c r="AV1" s="25"/>
      <c r="AW1" s="25"/>
    </row>
    <row r="2" spans="1:49">
      <c r="B2" s="126"/>
      <c r="C2" s="126"/>
      <c r="D2" s="127" t="s">
        <v>147</v>
      </c>
      <c r="E2" s="127"/>
      <c r="F2" s="128" t="s">
        <v>148</v>
      </c>
      <c r="G2" s="128"/>
      <c r="H2" s="128"/>
      <c r="I2" s="128"/>
      <c r="J2" s="128"/>
      <c r="K2" s="128"/>
      <c r="L2" s="128"/>
      <c r="AN2" s="20" t="s">
        <v>175</v>
      </c>
    </row>
    <row r="3" spans="1:49" ht="38.25">
      <c r="B3" s="130" t="s">
        <v>86</v>
      </c>
      <c r="C3" s="131" t="s">
        <v>152</v>
      </c>
      <c r="D3" s="132" t="s">
        <v>153</v>
      </c>
      <c r="E3" s="132" t="s">
        <v>154</v>
      </c>
      <c r="F3" s="133" t="str">
        <f>Populations!I80</f>
        <v>White-Not Hispanic</v>
      </c>
      <c r="G3" s="133" t="str">
        <f>Populations!K80</f>
        <v>Hispanic</v>
      </c>
      <c r="H3" s="133" t="str">
        <f>Populations!M80</f>
        <v>Black-Not Hispanic</v>
      </c>
      <c r="I3" s="133" t="str">
        <f>Populations!O80</f>
        <v>Asian</v>
      </c>
      <c r="J3" s="133" t="str">
        <f>Populations!Q80</f>
        <v>American Indian/Alaska Native</v>
      </c>
      <c r="K3" s="133" t="str">
        <f>Populations!S80</f>
        <v>Other</v>
      </c>
      <c r="L3" s="133" t="str">
        <f>Populations!U80</f>
        <v>Other</v>
      </c>
      <c r="M3" s="135"/>
      <c r="N3" s="136" t="s">
        <v>155</v>
      </c>
      <c r="O3" s="136" t="s">
        <v>156</v>
      </c>
      <c r="P3" s="136" t="s">
        <v>157</v>
      </c>
      <c r="Q3" s="136" t="s">
        <v>156</v>
      </c>
      <c r="R3" s="136" t="s">
        <v>158</v>
      </c>
      <c r="S3" s="136" t="s">
        <v>156</v>
      </c>
      <c r="T3" s="136" t="str">
        <f>Populations!I80</f>
        <v>White-Not Hispanic</v>
      </c>
      <c r="U3" s="136" t="s">
        <v>156</v>
      </c>
      <c r="V3" s="136" t="str">
        <f>Populations!K80</f>
        <v>Hispanic</v>
      </c>
      <c r="W3" s="136" t="s">
        <v>156</v>
      </c>
      <c r="X3" s="136" t="str">
        <f>Populations!M80</f>
        <v>Black-Not Hispanic</v>
      </c>
      <c r="Y3" s="136" t="s">
        <v>156</v>
      </c>
      <c r="Z3" s="136" t="str">
        <f>Populations!O80</f>
        <v>Asian</v>
      </c>
      <c r="AA3" s="136" t="s">
        <v>156</v>
      </c>
      <c r="AB3" s="136" t="str">
        <f>Populations!Q80</f>
        <v>American Indian/Alaska Native</v>
      </c>
      <c r="AC3" s="136" t="s">
        <v>156</v>
      </c>
      <c r="AD3" s="136" t="str">
        <f>Populations!S80</f>
        <v>Other</v>
      </c>
      <c r="AE3" s="136" t="s">
        <v>156</v>
      </c>
      <c r="AF3" s="136" t="str">
        <f>Populations!U80</f>
        <v>Other</v>
      </c>
      <c r="AG3" s="136" t="s">
        <v>156</v>
      </c>
      <c r="AH3" s="135"/>
      <c r="AI3" s="135"/>
      <c r="AJ3" s="136" t="s">
        <v>176</v>
      </c>
      <c r="AK3" s="137" t="s">
        <v>177</v>
      </c>
      <c r="AM3" s="136" t="s">
        <v>86</v>
      </c>
      <c r="AN3" s="138" t="s">
        <v>87</v>
      </c>
      <c r="AO3" s="139" t="s">
        <v>88</v>
      </c>
      <c r="AP3" s="139" t="s">
        <v>89</v>
      </c>
      <c r="AQ3" s="133" t="str">
        <f>Populations!I80</f>
        <v>White-Not Hispanic</v>
      </c>
      <c r="AR3" s="133" t="str">
        <f>Populations!K80</f>
        <v>Hispanic</v>
      </c>
      <c r="AS3" s="133" t="str">
        <f>Populations!M80</f>
        <v>Black-Not Hispanic</v>
      </c>
      <c r="AT3" s="133" t="str">
        <f>Populations!O80</f>
        <v>Asian</v>
      </c>
      <c r="AU3" s="133" t="str">
        <f>Populations!Q80</f>
        <v>American Indian/Alaska Native</v>
      </c>
      <c r="AV3" s="133" t="str">
        <f>Populations!S80</f>
        <v>Other</v>
      </c>
      <c r="AW3" s="133" t="str">
        <f>Populations!U80</f>
        <v>Other</v>
      </c>
    </row>
    <row r="4" spans="1:49">
      <c r="B4" s="140" t="str">
        <f>Populations!B81</f>
        <v>&lt;1</v>
      </c>
      <c r="C4" s="141"/>
      <c r="D4" s="142"/>
      <c r="E4" s="143"/>
      <c r="F4" s="144"/>
      <c r="G4" s="144"/>
      <c r="H4" s="144"/>
      <c r="I4" s="144"/>
      <c r="J4" s="145"/>
      <c r="K4" s="145"/>
      <c r="L4" s="146"/>
      <c r="M4" s="149"/>
      <c r="N4" s="150">
        <f>Populations!C81</f>
        <v>0</v>
      </c>
      <c r="O4" s="150">
        <f>IF(N4=0,0,($C$4/$N$4)*100000)</f>
        <v>0</v>
      </c>
      <c r="P4" s="150">
        <f>Populations!E81</f>
        <v>0</v>
      </c>
      <c r="Q4" s="150">
        <f>IF(P4=0,0,($D$4/$P$4)*100000)</f>
        <v>0</v>
      </c>
      <c r="R4" s="150">
        <f>Populations!G81</f>
        <v>0</v>
      </c>
      <c r="S4" s="150">
        <f>IF(R4=0,0,($E$4/$R$4)*100000)</f>
        <v>0</v>
      </c>
      <c r="T4" s="150">
        <f>Populations!I81</f>
        <v>0</v>
      </c>
      <c r="U4" s="150">
        <f>IF(T4=0,0,($F$4/$T$4)*100000)</f>
        <v>0</v>
      </c>
      <c r="V4" s="150">
        <f>Populations!K81</f>
        <v>0</v>
      </c>
      <c r="W4" s="150">
        <f>IF(V4=0,0,($G$4/$V$4)*100000)</f>
        <v>0</v>
      </c>
      <c r="X4" s="178">
        <f>Populations!M81</f>
        <v>0</v>
      </c>
      <c r="Y4" s="150">
        <f>IF(X4=0,0,($H$4/$X$4)*100000)</f>
        <v>0</v>
      </c>
      <c r="Z4" s="178">
        <f>Populations!O81</f>
        <v>0</v>
      </c>
      <c r="AA4" s="150">
        <f>IF(Z4=0,0,($I$4/$Z$4)*100000)</f>
        <v>0</v>
      </c>
      <c r="AB4" s="178">
        <f>Populations!Q9</f>
        <v>0</v>
      </c>
      <c r="AC4" s="150">
        <f>IF(AB4=0,0,($J$4/$AB$4)*100000)</f>
        <v>0</v>
      </c>
      <c r="AD4" s="178">
        <f>Populations!S81</f>
        <v>0</v>
      </c>
      <c r="AE4" s="150">
        <f>IF(AD4=0,0,($K$4/$AD$4)*100000)</f>
        <v>0</v>
      </c>
      <c r="AF4" s="178">
        <f>Populations!U81</f>
        <v>0</v>
      </c>
      <c r="AG4" s="150">
        <f>IF(AF4=0,0,($L$4/$AF$4)*100000)</f>
        <v>0</v>
      </c>
      <c r="AH4" s="151"/>
      <c r="AI4" s="149"/>
      <c r="AJ4" s="150">
        <f>Populations!C99</f>
        <v>0</v>
      </c>
      <c r="AK4" s="152">
        <v>1.3818E-2</v>
      </c>
      <c r="AL4" s="149"/>
      <c r="AM4" s="140" t="str">
        <f>Populations!B9</f>
        <v>&lt;1</v>
      </c>
      <c r="AN4" s="379">
        <f t="shared" ref="AN4:AN16" si="0">O4*AK4</f>
        <v>0</v>
      </c>
      <c r="AO4" s="380">
        <f t="shared" ref="AO4:AO16" si="1">Q4*AK4</f>
        <v>0</v>
      </c>
      <c r="AP4" s="380">
        <f t="shared" ref="AP4:AP16" si="2">S4*AK4</f>
        <v>0</v>
      </c>
      <c r="AQ4" s="381">
        <f t="shared" ref="AQ4:AQ16" si="3">U4*AK4</f>
        <v>0</v>
      </c>
      <c r="AR4" s="381">
        <f t="shared" ref="AR4:AR16" si="4">W4*AK4</f>
        <v>0</v>
      </c>
      <c r="AS4" s="381">
        <f t="shared" ref="AS4:AS16" si="5">Y4*AK4</f>
        <v>0</v>
      </c>
      <c r="AT4" s="381">
        <f t="shared" ref="AT4:AT16" si="6">AA4*AK4</f>
        <v>0</v>
      </c>
      <c r="AU4" s="381">
        <f t="shared" ref="AU4:AU16" si="7">AC4*AK4</f>
        <v>0</v>
      </c>
      <c r="AV4" s="381">
        <f t="shared" ref="AV4:AV16" si="8">AE4*AK4</f>
        <v>0</v>
      </c>
      <c r="AW4" s="381">
        <f t="shared" ref="AW4:AW16" si="9">AG4*AK4</f>
        <v>0</v>
      </c>
    </row>
    <row r="5" spans="1:49">
      <c r="B5" s="140" t="str">
        <f>Populations!B82</f>
        <v>1-4</v>
      </c>
      <c r="C5" s="431"/>
      <c r="D5" s="432"/>
      <c r="E5" s="153"/>
      <c r="F5" s="154"/>
      <c r="G5" s="154"/>
      <c r="H5" s="154"/>
      <c r="I5" s="154"/>
      <c r="J5" s="155"/>
      <c r="K5" s="155"/>
      <c r="L5" s="156"/>
      <c r="M5" s="149"/>
      <c r="N5" s="150">
        <f>Populations!C82</f>
        <v>0</v>
      </c>
      <c r="O5" s="150">
        <f>IF(N5=0,0,($C$5/$N$5)*100000)</f>
        <v>0</v>
      </c>
      <c r="P5" s="150">
        <f>Populations!E82</f>
        <v>0</v>
      </c>
      <c r="Q5" s="150">
        <f>IF(P5=0,0,($D$5/$P$5)*100000)</f>
        <v>0</v>
      </c>
      <c r="R5" s="150">
        <f>Populations!G82</f>
        <v>0</v>
      </c>
      <c r="S5" s="150">
        <f>IF(R5=0,0,($E$5/$R$5)*100000)</f>
        <v>0</v>
      </c>
      <c r="T5" s="150">
        <f>Populations!I82</f>
        <v>0</v>
      </c>
      <c r="U5" s="150">
        <f>IF(T5=0,0,($F$5/$T$5)*100000)</f>
        <v>0</v>
      </c>
      <c r="V5" s="150">
        <f>Populations!K82</f>
        <v>0</v>
      </c>
      <c r="W5" s="150">
        <f>IF(V5=0,0,($G$5/$V$5)*100000)</f>
        <v>0</v>
      </c>
      <c r="X5" s="178">
        <f>Populations!M82</f>
        <v>0</v>
      </c>
      <c r="Y5" s="150">
        <f>IF(X5=0,0,($G$5/$X$5)*100000)</f>
        <v>0</v>
      </c>
      <c r="Z5" s="178">
        <f>Populations!O82</f>
        <v>0</v>
      </c>
      <c r="AA5" s="150">
        <f>IF(Z5=0,0,($I$5/$Z$5)*100000)</f>
        <v>0</v>
      </c>
      <c r="AB5" s="178">
        <f>Populations!Q10</f>
        <v>0</v>
      </c>
      <c r="AC5" s="150">
        <f>IF(AB5=0,0,($J$5/$AB$5)*100000)</f>
        <v>0</v>
      </c>
      <c r="AD5" s="178">
        <f>Populations!S82</f>
        <v>0</v>
      </c>
      <c r="AE5" s="150">
        <f>IF(AD5=0,0,($K$5/$AD$5)*100000)</f>
        <v>0</v>
      </c>
      <c r="AF5" s="178">
        <f>Populations!U82</f>
        <v>0</v>
      </c>
      <c r="AG5" s="150">
        <f>IF(AF5=0,0,($L$5/$AF$5)*100000)</f>
        <v>0</v>
      </c>
      <c r="AH5" s="151"/>
      <c r="AI5" s="149"/>
      <c r="AJ5" s="150">
        <f>Populations!C100</f>
        <v>0</v>
      </c>
      <c r="AK5" s="152">
        <v>5.5316999999999998E-2</v>
      </c>
      <c r="AL5" s="149"/>
      <c r="AM5" s="140" t="str">
        <f>Populations!B10</f>
        <v>1-4</v>
      </c>
      <c r="AN5" s="379">
        <f t="shared" si="0"/>
        <v>0</v>
      </c>
      <c r="AO5" s="380">
        <f t="shared" si="1"/>
        <v>0</v>
      </c>
      <c r="AP5" s="380">
        <f t="shared" si="2"/>
        <v>0</v>
      </c>
      <c r="AQ5" s="381">
        <f t="shared" si="3"/>
        <v>0</v>
      </c>
      <c r="AR5" s="381">
        <f t="shared" si="4"/>
        <v>0</v>
      </c>
      <c r="AS5" s="381">
        <f t="shared" si="5"/>
        <v>0</v>
      </c>
      <c r="AT5" s="381">
        <f t="shared" si="6"/>
        <v>0</v>
      </c>
      <c r="AU5" s="381">
        <f t="shared" si="7"/>
        <v>0</v>
      </c>
      <c r="AV5" s="381">
        <f t="shared" si="8"/>
        <v>0</v>
      </c>
      <c r="AW5" s="381">
        <f t="shared" si="9"/>
        <v>0</v>
      </c>
    </row>
    <row r="6" spans="1:49">
      <c r="B6" s="140" t="str">
        <f>Populations!B83</f>
        <v>5-9</v>
      </c>
      <c r="C6" s="431"/>
      <c r="D6" s="432"/>
      <c r="E6" s="153"/>
      <c r="F6" s="154"/>
      <c r="G6" s="154"/>
      <c r="H6" s="154"/>
      <c r="I6" s="154"/>
      <c r="J6" s="155"/>
      <c r="K6" s="155"/>
      <c r="L6" s="156"/>
      <c r="M6" s="149"/>
      <c r="N6" s="150">
        <f>Populations!C83</f>
        <v>0</v>
      </c>
      <c r="O6" s="150">
        <f>IF(N6=0,0,($C$6/$N$6)*100000)</f>
        <v>0</v>
      </c>
      <c r="P6" s="150">
        <f>Populations!E83</f>
        <v>0</v>
      </c>
      <c r="Q6" s="150">
        <f>IF(P6=0,0,($D$6/$P$6)*100000)</f>
        <v>0</v>
      </c>
      <c r="R6" s="150">
        <f>Populations!G83</f>
        <v>0</v>
      </c>
      <c r="S6" s="150">
        <f>IF(R6=0,0,($E$6/$R$6)*100000)</f>
        <v>0</v>
      </c>
      <c r="T6" s="150">
        <f>Populations!I83</f>
        <v>0</v>
      </c>
      <c r="U6" s="150">
        <f>IF(T6=0,0,($F$6/$T$6)*100000)</f>
        <v>0</v>
      </c>
      <c r="V6" s="150">
        <f>Populations!K83</f>
        <v>0</v>
      </c>
      <c r="W6" s="150">
        <f>IF(V6=0,0,($G$6/$V$6)*100000)</f>
        <v>0</v>
      </c>
      <c r="X6" s="178">
        <f>Populations!M83</f>
        <v>0</v>
      </c>
      <c r="Y6" s="150">
        <f>IF(X6=0,0,($G$6/$X$6)*100000)</f>
        <v>0</v>
      </c>
      <c r="Z6" s="178">
        <f>Populations!O83</f>
        <v>0</v>
      </c>
      <c r="AA6" s="150">
        <f>IF(Z6=0,0,($I$6/$Z$6)*100000)</f>
        <v>0</v>
      </c>
      <c r="AB6" s="178">
        <f>Populations!Q11</f>
        <v>0</v>
      </c>
      <c r="AC6" s="150">
        <f>IF(AB6=0,0,($J$6/$AB$6)*100000)</f>
        <v>0</v>
      </c>
      <c r="AD6" s="178">
        <f>Populations!S83</f>
        <v>0</v>
      </c>
      <c r="AE6" s="150">
        <f>IF(AD6=0,0,($K$6/$AD$6)*100000)</f>
        <v>0</v>
      </c>
      <c r="AF6" s="178">
        <f>Populations!U83</f>
        <v>0</v>
      </c>
      <c r="AG6" s="150">
        <f>IF(AF6=0,0,($L$6/$AF$6)*100000)</f>
        <v>0</v>
      </c>
      <c r="AH6" s="151"/>
      <c r="AI6" s="149"/>
      <c r="AJ6" s="150">
        <f>Populations!C101</f>
        <v>0</v>
      </c>
      <c r="AK6" s="152">
        <v>7.2533E-2</v>
      </c>
      <c r="AL6" s="149"/>
      <c r="AM6" s="140" t="str">
        <f>Populations!B11</f>
        <v>5-9</v>
      </c>
      <c r="AN6" s="379">
        <f t="shared" si="0"/>
        <v>0</v>
      </c>
      <c r="AO6" s="380">
        <f t="shared" si="1"/>
        <v>0</v>
      </c>
      <c r="AP6" s="380">
        <f t="shared" si="2"/>
        <v>0</v>
      </c>
      <c r="AQ6" s="381">
        <f t="shared" si="3"/>
        <v>0</v>
      </c>
      <c r="AR6" s="381">
        <f t="shared" si="4"/>
        <v>0</v>
      </c>
      <c r="AS6" s="381">
        <f t="shared" si="5"/>
        <v>0</v>
      </c>
      <c r="AT6" s="381">
        <f t="shared" si="6"/>
        <v>0</v>
      </c>
      <c r="AU6" s="381">
        <f t="shared" si="7"/>
        <v>0</v>
      </c>
      <c r="AV6" s="381">
        <f t="shared" si="8"/>
        <v>0</v>
      </c>
      <c r="AW6" s="381">
        <f t="shared" si="9"/>
        <v>0</v>
      </c>
    </row>
    <row r="7" spans="1:49">
      <c r="B7" s="140" t="str">
        <f>Populations!B84</f>
        <v>10-14</v>
      </c>
      <c r="C7" s="431"/>
      <c r="D7" s="432"/>
      <c r="E7" s="153"/>
      <c r="F7" s="154"/>
      <c r="G7" s="154"/>
      <c r="H7" s="154"/>
      <c r="I7" s="154"/>
      <c r="J7" s="155"/>
      <c r="K7" s="155"/>
      <c r="L7" s="156"/>
      <c r="M7" s="149"/>
      <c r="N7" s="150">
        <f>Populations!C84</f>
        <v>0</v>
      </c>
      <c r="O7" s="150">
        <f>IF(N7=0,0,($C$7/$N$7)*100000)</f>
        <v>0</v>
      </c>
      <c r="P7" s="150">
        <f>Populations!E84</f>
        <v>0</v>
      </c>
      <c r="Q7" s="150">
        <f>IF(P7=0,0,($D$7/$P$7)*100000)</f>
        <v>0</v>
      </c>
      <c r="R7" s="150">
        <f>Populations!G84</f>
        <v>0</v>
      </c>
      <c r="S7" s="150">
        <f>IF(R7=0,0,($E$7/$R$7)*100000)</f>
        <v>0</v>
      </c>
      <c r="T7" s="150">
        <f>Populations!I84</f>
        <v>0</v>
      </c>
      <c r="U7" s="150">
        <f>IF(T7=0,0,($F$7/$T$7)*100000)</f>
        <v>0</v>
      </c>
      <c r="V7" s="150">
        <f>Populations!K84</f>
        <v>0</v>
      </c>
      <c r="W7" s="150">
        <f>IF(V7=0,0,($G$7/$V$7)*100000)</f>
        <v>0</v>
      </c>
      <c r="X7" s="178">
        <f>Populations!M84</f>
        <v>0</v>
      </c>
      <c r="Y7" s="150">
        <f>IF(X7=0,0,($G$7/$X$7)*100000)</f>
        <v>0</v>
      </c>
      <c r="Z7" s="178">
        <f>Populations!O84</f>
        <v>0</v>
      </c>
      <c r="AA7" s="150">
        <f>IF(Z7=0,0,($I$7/$Z$7)*100000)</f>
        <v>0</v>
      </c>
      <c r="AB7" s="178">
        <f>Populations!Q12</f>
        <v>0</v>
      </c>
      <c r="AC7" s="150">
        <f>IF(AB7=0,0,($J$7/$AB$7)*100000)</f>
        <v>0</v>
      </c>
      <c r="AD7" s="178">
        <f>Populations!S84</f>
        <v>0</v>
      </c>
      <c r="AE7" s="150">
        <f>IF(AD7=0,0,($K$7/$AD$7)*100000)</f>
        <v>0</v>
      </c>
      <c r="AF7" s="178">
        <f>Populations!U84</f>
        <v>0</v>
      </c>
      <c r="AG7" s="150">
        <f>IF(AF7=0,0,($L$7/$AF$7)*100000)</f>
        <v>0</v>
      </c>
      <c r="AH7" s="151"/>
      <c r="AI7" s="149"/>
      <c r="AJ7" s="150">
        <f>Populations!C102</f>
        <v>0</v>
      </c>
      <c r="AK7" s="152">
        <v>7.3032E-2</v>
      </c>
      <c r="AL7" s="149"/>
      <c r="AM7" s="140" t="str">
        <f>Populations!B12</f>
        <v>10-14</v>
      </c>
      <c r="AN7" s="379">
        <f t="shared" si="0"/>
        <v>0</v>
      </c>
      <c r="AO7" s="380">
        <f t="shared" si="1"/>
        <v>0</v>
      </c>
      <c r="AP7" s="380">
        <f t="shared" si="2"/>
        <v>0</v>
      </c>
      <c r="AQ7" s="381">
        <f t="shared" si="3"/>
        <v>0</v>
      </c>
      <c r="AR7" s="381">
        <f t="shared" si="4"/>
        <v>0</v>
      </c>
      <c r="AS7" s="381">
        <f t="shared" si="5"/>
        <v>0</v>
      </c>
      <c r="AT7" s="381">
        <f t="shared" si="6"/>
        <v>0</v>
      </c>
      <c r="AU7" s="381">
        <f t="shared" si="7"/>
        <v>0</v>
      </c>
      <c r="AV7" s="381">
        <f t="shared" si="8"/>
        <v>0</v>
      </c>
      <c r="AW7" s="381">
        <f t="shared" si="9"/>
        <v>0</v>
      </c>
    </row>
    <row r="8" spans="1:49">
      <c r="B8" s="140" t="str">
        <f>Populations!B85</f>
        <v>15-19</v>
      </c>
      <c r="C8" s="431"/>
      <c r="D8" s="432"/>
      <c r="E8" s="153"/>
      <c r="F8" s="154"/>
      <c r="G8" s="154"/>
      <c r="H8" s="154"/>
      <c r="I8" s="154"/>
      <c r="J8" s="155"/>
      <c r="K8" s="155"/>
      <c r="L8" s="156"/>
      <c r="M8" s="149"/>
      <c r="N8" s="150">
        <f>Populations!C85</f>
        <v>0</v>
      </c>
      <c r="O8" s="150">
        <f>IF(N8=0,0,($C$8/$N$8)*100000)</f>
        <v>0</v>
      </c>
      <c r="P8" s="150">
        <f>Populations!E85</f>
        <v>0</v>
      </c>
      <c r="Q8" s="150">
        <f>IF(P8=0,0,($D$8/$P$8)*100000)</f>
        <v>0</v>
      </c>
      <c r="R8" s="150">
        <f>Populations!G85</f>
        <v>0</v>
      </c>
      <c r="S8" s="150">
        <f>IF(R8=0,0,($E$8/$R$8)*100000)</f>
        <v>0</v>
      </c>
      <c r="T8" s="150">
        <f>Populations!I85</f>
        <v>0</v>
      </c>
      <c r="U8" s="150">
        <f>IF(T8=0,0,($F$8/$T$8)*100000)</f>
        <v>0</v>
      </c>
      <c r="V8" s="150">
        <f>Populations!K85</f>
        <v>0</v>
      </c>
      <c r="W8" s="150">
        <f>IF(V8=0,0,($G$8/$V$8)*100000)</f>
        <v>0</v>
      </c>
      <c r="X8" s="178">
        <f>Populations!M85</f>
        <v>0</v>
      </c>
      <c r="Y8" s="150">
        <f>IF(X8=0,0,($G$8/$X$8)*100000)</f>
        <v>0</v>
      </c>
      <c r="Z8" s="178">
        <f>Populations!O85</f>
        <v>0</v>
      </c>
      <c r="AA8" s="150">
        <f>IF(Z8=0,0,($I$8/$Z$8)*100000)</f>
        <v>0</v>
      </c>
      <c r="AB8" s="178">
        <f>Populations!Q13</f>
        <v>0</v>
      </c>
      <c r="AC8" s="150">
        <f>IF(AB8=0,0,($J$8/$AB$8)*100000)</f>
        <v>0</v>
      </c>
      <c r="AD8" s="178">
        <f>Populations!S85</f>
        <v>0</v>
      </c>
      <c r="AE8" s="150">
        <f>IF(AD8=0,0,($K$8/$AD$8)*100000)</f>
        <v>0</v>
      </c>
      <c r="AF8" s="178">
        <f>Populations!U85</f>
        <v>0</v>
      </c>
      <c r="AG8" s="150">
        <f>IF(AF8=0,0,($L$8/$AF$8)*100000)</f>
        <v>0</v>
      </c>
      <c r="AH8" s="151"/>
      <c r="AI8" s="149"/>
      <c r="AJ8" s="150">
        <f>Populations!C103</f>
        <v>0</v>
      </c>
      <c r="AK8" s="152">
        <v>7.2168999999999997E-2</v>
      </c>
      <c r="AL8" s="149"/>
      <c r="AM8" s="140" t="str">
        <f>Populations!B13</f>
        <v>15-19</v>
      </c>
      <c r="AN8" s="379">
        <f t="shared" si="0"/>
        <v>0</v>
      </c>
      <c r="AO8" s="380">
        <f t="shared" si="1"/>
        <v>0</v>
      </c>
      <c r="AP8" s="380">
        <f t="shared" si="2"/>
        <v>0</v>
      </c>
      <c r="AQ8" s="381">
        <f t="shared" si="3"/>
        <v>0</v>
      </c>
      <c r="AR8" s="381">
        <f t="shared" si="4"/>
        <v>0</v>
      </c>
      <c r="AS8" s="381">
        <f t="shared" si="5"/>
        <v>0</v>
      </c>
      <c r="AT8" s="381">
        <f t="shared" si="6"/>
        <v>0</v>
      </c>
      <c r="AU8" s="381">
        <f t="shared" si="7"/>
        <v>0</v>
      </c>
      <c r="AV8" s="381">
        <f t="shared" si="8"/>
        <v>0</v>
      </c>
      <c r="AW8" s="381">
        <f t="shared" si="9"/>
        <v>0</v>
      </c>
    </row>
    <row r="9" spans="1:49">
      <c r="B9" s="140" t="str">
        <f>Populations!B86</f>
        <v>20-24</v>
      </c>
      <c r="C9" s="431"/>
      <c r="D9" s="432"/>
      <c r="E9" s="153"/>
      <c r="F9" s="154"/>
      <c r="G9" s="154"/>
      <c r="H9" s="154"/>
      <c r="I9" s="154"/>
      <c r="J9" s="155"/>
      <c r="K9" s="155"/>
      <c r="L9" s="156"/>
      <c r="M9" s="149"/>
      <c r="N9" s="150">
        <f>Populations!C86</f>
        <v>0</v>
      </c>
      <c r="O9" s="150">
        <f>IF(N9=0,0,($C$9/$N$9)*100000)</f>
        <v>0</v>
      </c>
      <c r="P9" s="150">
        <f>Populations!E86</f>
        <v>0</v>
      </c>
      <c r="Q9" s="150">
        <f>IF(P9=0,0,($D$9/$P$9)*100000)</f>
        <v>0</v>
      </c>
      <c r="R9" s="150">
        <f>Populations!G86</f>
        <v>0</v>
      </c>
      <c r="S9" s="150">
        <f>IF(R9=0,0,($E$9/$R$9)*100000)</f>
        <v>0</v>
      </c>
      <c r="T9" s="150">
        <f>Populations!I86</f>
        <v>0</v>
      </c>
      <c r="U9" s="150">
        <f>IF(T9=0,0,($F$9/$T$9)*100000)</f>
        <v>0</v>
      </c>
      <c r="V9" s="150">
        <f>Populations!K86</f>
        <v>0</v>
      </c>
      <c r="W9" s="150">
        <f>IF(V9=0,0,($G$9/$V$9)*100000)</f>
        <v>0</v>
      </c>
      <c r="X9" s="178">
        <f>Populations!M86</f>
        <v>0</v>
      </c>
      <c r="Y9" s="150">
        <f>IF(X9=0,0,($G$9/$X$9)*100000)</f>
        <v>0</v>
      </c>
      <c r="Z9" s="178">
        <f>Populations!O86</f>
        <v>0</v>
      </c>
      <c r="AA9" s="150">
        <f>IF(Z9=0,0,($I$9/$Z$9)*100000)</f>
        <v>0</v>
      </c>
      <c r="AB9" s="178">
        <f>Populations!Q14</f>
        <v>0</v>
      </c>
      <c r="AC9" s="150">
        <f>IF(AB9=0,0,($J$9/$AB$9)*100000)</f>
        <v>0</v>
      </c>
      <c r="AD9" s="178">
        <f>Populations!S86</f>
        <v>0</v>
      </c>
      <c r="AE9" s="150">
        <f>IF(AD9=0,0,($K$9/$AD$9)*100000)</f>
        <v>0</v>
      </c>
      <c r="AF9" s="178">
        <f>Populations!U86</f>
        <v>0</v>
      </c>
      <c r="AG9" s="150">
        <f>IF(AF9=0,0,($L$9/$AF$9)*100000)</f>
        <v>0</v>
      </c>
      <c r="AH9" s="151"/>
      <c r="AI9" s="149"/>
      <c r="AJ9" s="150">
        <f>Populations!C104</f>
        <v>0</v>
      </c>
      <c r="AK9" s="152">
        <v>6.6477999999999995E-2</v>
      </c>
      <c r="AL9" s="149"/>
      <c r="AM9" s="140" t="str">
        <f>Populations!B14</f>
        <v>20-24</v>
      </c>
      <c r="AN9" s="379">
        <f t="shared" si="0"/>
        <v>0</v>
      </c>
      <c r="AO9" s="380">
        <f t="shared" si="1"/>
        <v>0</v>
      </c>
      <c r="AP9" s="380">
        <f t="shared" si="2"/>
        <v>0</v>
      </c>
      <c r="AQ9" s="381">
        <f t="shared" si="3"/>
        <v>0</v>
      </c>
      <c r="AR9" s="381">
        <f t="shared" si="4"/>
        <v>0</v>
      </c>
      <c r="AS9" s="381">
        <f t="shared" si="5"/>
        <v>0</v>
      </c>
      <c r="AT9" s="381">
        <f t="shared" si="6"/>
        <v>0</v>
      </c>
      <c r="AU9" s="381">
        <f t="shared" si="7"/>
        <v>0</v>
      </c>
      <c r="AV9" s="381">
        <f t="shared" si="8"/>
        <v>0</v>
      </c>
      <c r="AW9" s="381">
        <f t="shared" si="9"/>
        <v>0</v>
      </c>
    </row>
    <row r="10" spans="1:49">
      <c r="B10" s="140" t="str">
        <f>Populations!B87</f>
        <v>25-34</v>
      </c>
      <c r="C10" s="431"/>
      <c r="D10" s="432"/>
      <c r="E10" s="153"/>
      <c r="F10" s="154"/>
      <c r="G10" s="154"/>
      <c r="H10" s="154"/>
      <c r="I10" s="154"/>
      <c r="J10" s="155"/>
      <c r="K10" s="155"/>
      <c r="L10" s="156"/>
      <c r="M10" s="149"/>
      <c r="N10" s="150">
        <f>Populations!C87</f>
        <v>0</v>
      </c>
      <c r="O10" s="150">
        <f>IF(N10=0,0,($C$10/$N$10)*100000)</f>
        <v>0</v>
      </c>
      <c r="P10" s="150">
        <f>Populations!E87</f>
        <v>0</v>
      </c>
      <c r="Q10" s="150">
        <f>IF(P10=0,0,($D$10/$P$10)*100000)</f>
        <v>0</v>
      </c>
      <c r="R10" s="150">
        <f>Populations!G87</f>
        <v>0</v>
      </c>
      <c r="S10" s="150">
        <f>IF(R10=0,0,($E$10/$R$10)*100000)</f>
        <v>0</v>
      </c>
      <c r="T10" s="150">
        <f>Populations!I87</f>
        <v>0</v>
      </c>
      <c r="U10" s="150">
        <f>IF(T10=0,0,($F$10/$T$10)*100000)</f>
        <v>0</v>
      </c>
      <c r="V10" s="150">
        <f>Populations!K87</f>
        <v>0</v>
      </c>
      <c r="W10" s="150">
        <f>IF(V10=0,0,($G$10/$V$10)*100000)</f>
        <v>0</v>
      </c>
      <c r="X10" s="178">
        <f>Populations!M87</f>
        <v>0</v>
      </c>
      <c r="Y10" s="150">
        <f>IF(X10=0,0,($G$10/$X$10)*100000)</f>
        <v>0</v>
      </c>
      <c r="Z10" s="178">
        <f>Populations!O87</f>
        <v>0</v>
      </c>
      <c r="AA10" s="150">
        <f>IF(Z10=0,0,($I$10/$Z$10)*100000)</f>
        <v>0</v>
      </c>
      <c r="AB10" s="178">
        <f>Populations!Q15</f>
        <v>0</v>
      </c>
      <c r="AC10" s="150">
        <f>IF(AB10=0,0,($J$10/$AB$10)*100000)</f>
        <v>0</v>
      </c>
      <c r="AD10" s="178">
        <f>Populations!S87</f>
        <v>0</v>
      </c>
      <c r="AE10" s="150">
        <f>IF(AD10=0,0,($K$10/$AD$10)*100000)</f>
        <v>0</v>
      </c>
      <c r="AF10" s="178">
        <f>Populations!U87</f>
        <v>0</v>
      </c>
      <c r="AG10" s="150">
        <f>IF(AF10=0,0,($L$10/$AF$10)*100000)</f>
        <v>0</v>
      </c>
      <c r="AH10" s="151"/>
      <c r="AI10" s="149"/>
      <c r="AJ10" s="150">
        <f>Populations!C105</f>
        <v>0</v>
      </c>
      <c r="AK10" s="152">
        <v>0.135573</v>
      </c>
      <c r="AL10" s="149"/>
      <c r="AM10" s="140" t="str">
        <f>Populations!B15</f>
        <v>25-34</v>
      </c>
      <c r="AN10" s="379">
        <f t="shared" si="0"/>
        <v>0</v>
      </c>
      <c r="AO10" s="380">
        <f t="shared" si="1"/>
        <v>0</v>
      </c>
      <c r="AP10" s="380">
        <f t="shared" si="2"/>
        <v>0</v>
      </c>
      <c r="AQ10" s="381">
        <f t="shared" si="3"/>
        <v>0</v>
      </c>
      <c r="AR10" s="381">
        <f t="shared" si="4"/>
        <v>0</v>
      </c>
      <c r="AS10" s="381">
        <f t="shared" si="5"/>
        <v>0</v>
      </c>
      <c r="AT10" s="381">
        <f t="shared" si="6"/>
        <v>0</v>
      </c>
      <c r="AU10" s="381">
        <f t="shared" si="7"/>
        <v>0</v>
      </c>
      <c r="AV10" s="381">
        <f t="shared" si="8"/>
        <v>0</v>
      </c>
      <c r="AW10" s="381">
        <f t="shared" si="9"/>
        <v>0</v>
      </c>
    </row>
    <row r="11" spans="1:49">
      <c r="B11" s="140" t="str">
        <f>Populations!B88</f>
        <v>35-44</v>
      </c>
      <c r="C11" s="431"/>
      <c r="D11" s="432"/>
      <c r="E11" s="153"/>
      <c r="F11" s="154"/>
      <c r="G11" s="154"/>
      <c r="H11" s="154"/>
      <c r="I11" s="154"/>
      <c r="J11" s="155"/>
      <c r="K11" s="155"/>
      <c r="L11" s="156"/>
      <c r="M11" s="149"/>
      <c r="N11" s="150">
        <f>Populations!C88</f>
        <v>0</v>
      </c>
      <c r="O11" s="150">
        <f>IF(N11=0,0,($C$11/$N$11)*100000)</f>
        <v>0</v>
      </c>
      <c r="P11" s="150">
        <f>Populations!E88</f>
        <v>0</v>
      </c>
      <c r="Q11" s="150">
        <f>IF(P11=0,0,($D$11/$P$11)*100000)</f>
        <v>0</v>
      </c>
      <c r="R11" s="150">
        <f>Populations!G88</f>
        <v>0</v>
      </c>
      <c r="S11" s="150">
        <f>IF(R11=0,0,($E$11/$R$11)*100000)</f>
        <v>0</v>
      </c>
      <c r="T11" s="150">
        <f>Populations!I88</f>
        <v>0</v>
      </c>
      <c r="U11" s="150">
        <f>IF(T11=0,0,($F$11/$T$11)*100000)</f>
        <v>0</v>
      </c>
      <c r="V11" s="150">
        <f>Populations!K88</f>
        <v>0</v>
      </c>
      <c r="W11" s="150">
        <f>IF(V11=0,0,($G$11/$V$11)*100000)</f>
        <v>0</v>
      </c>
      <c r="X11" s="178">
        <f>Populations!M88</f>
        <v>0</v>
      </c>
      <c r="Y11" s="150">
        <f>IF(X11=0,0,($G$11/$X$11)*100000)</f>
        <v>0</v>
      </c>
      <c r="Z11" s="178">
        <f>Populations!O88</f>
        <v>0</v>
      </c>
      <c r="AA11" s="150">
        <f>IF(Z11=0,0,($I$11/$Z$11)*100000)</f>
        <v>0</v>
      </c>
      <c r="AB11" s="178">
        <f>Populations!Q16</f>
        <v>0</v>
      </c>
      <c r="AC11" s="150">
        <f>IF(AB11=0,0,($J$11/$AB$11)*100000)</f>
        <v>0</v>
      </c>
      <c r="AD11" s="178">
        <f>Populations!S88</f>
        <v>0</v>
      </c>
      <c r="AE11" s="150">
        <f>IF(AD11=0,0,($K$11/$AD$11)*100000)</f>
        <v>0</v>
      </c>
      <c r="AF11" s="178">
        <f>Populations!U88</f>
        <v>0</v>
      </c>
      <c r="AG11" s="150">
        <f>IF(AF11=0,0,($L$11/$AF$11)*100000)</f>
        <v>0</v>
      </c>
      <c r="AH11" s="151"/>
      <c r="AI11" s="149"/>
      <c r="AJ11" s="150">
        <f>Populations!C106</f>
        <v>0</v>
      </c>
      <c r="AK11" s="152">
        <v>0.16261300000000001</v>
      </c>
      <c r="AL11" s="149"/>
      <c r="AM11" s="140" t="str">
        <f>Populations!B16</f>
        <v>35-44</v>
      </c>
      <c r="AN11" s="379">
        <f t="shared" si="0"/>
        <v>0</v>
      </c>
      <c r="AO11" s="380">
        <f t="shared" si="1"/>
        <v>0</v>
      </c>
      <c r="AP11" s="380">
        <f t="shared" si="2"/>
        <v>0</v>
      </c>
      <c r="AQ11" s="381">
        <f t="shared" si="3"/>
        <v>0</v>
      </c>
      <c r="AR11" s="381">
        <f t="shared" si="4"/>
        <v>0</v>
      </c>
      <c r="AS11" s="381">
        <f t="shared" si="5"/>
        <v>0</v>
      </c>
      <c r="AT11" s="381">
        <f t="shared" si="6"/>
        <v>0</v>
      </c>
      <c r="AU11" s="381">
        <f t="shared" si="7"/>
        <v>0</v>
      </c>
      <c r="AV11" s="381">
        <f t="shared" si="8"/>
        <v>0</v>
      </c>
      <c r="AW11" s="381">
        <f t="shared" si="9"/>
        <v>0</v>
      </c>
    </row>
    <row r="12" spans="1:49">
      <c r="B12" s="140" t="str">
        <f>Populations!B89</f>
        <v>45-54</v>
      </c>
      <c r="C12" s="431"/>
      <c r="D12" s="432"/>
      <c r="E12" s="153"/>
      <c r="F12" s="154"/>
      <c r="G12" s="154"/>
      <c r="H12" s="154"/>
      <c r="I12" s="154"/>
      <c r="J12" s="155"/>
      <c r="K12" s="155"/>
      <c r="L12" s="156"/>
      <c r="M12" s="149"/>
      <c r="N12" s="150">
        <f>Populations!C89</f>
        <v>0</v>
      </c>
      <c r="O12" s="150">
        <f>IF(N12=0,0,($C$12/$N$12)*100000)</f>
        <v>0</v>
      </c>
      <c r="P12" s="150">
        <f>Populations!E89</f>
        <v>0</v>
      </c>
      <c r="Q12" s="150">
        <f>IF(P12=0,0,($D$12/$P$12)*100000)</f>
        <v>0</v>
      </c>
      <c r="R12" s="150">
        <f>Populations!G89</f>
        <v>0</v>
      </c>
      <c r="S12" s="150">
        <f>IF(R12=0,0,($E$12/$R$12)*100000)</f>
        <v>0</v>
      </c>
      <c r="T12" s="150">
        <f>Populations!I89</f>
        <v>0</v>
      </c>
      <c r="U12" s="150">
        <f>IF(T12=0,0,($F$12/$T$12)*100000)</f>
        <v>0</v>
      </c>
      <c r="V12" s="150">
        <f>Populations!K89</f>
        <v>0</v>
      </c>
      <c r="W12" s="150">
        <f>IF(V12=0,0,($G$12/$V$12)*100000)</f>
        <v>0</v>
      </c>
      <c r="X12" s="178">
        <f>Populations!M89</f>
        <v>0</v>
      </c>
      <c r="Y12" s="150">
        <f>IF(X12=0,0,($G$12/$X$12)*100000)</f>
        <v>0</v>
      </c>
      <c r="Z12" s="178">
        <f>Populations!O89</f>
        <v>0</v>
      </c>
      <c r="AA12" s="150">
        <f>IF(Z12=0,0,($I$12/$Z$12)*100000)</f>
        <v>0</v>
      </c>
      <c r="AB12" s="178">
        <f>Populations!Q17</f>
        <v>0</v>
      </c>
      <c r="AC12" s="150">
        <f>IF(AB12=0,0,($J$12/$AB$12)*100000)</f>
        <v>0</v>
      </c>
      <c r="AD12" s="178">
        <f>Populations!S89</f>
        <v>0</v>
      </c>
      <c r="AE12" s="150">
        <f>IF(AD12=0,0,($K$12/$AD$12)*100000)</f>
        <v>0</v>
      </c>
      <c r="AF12" s="178">
        <f>Populations!U89</f>
        <v>0</v>
      </c>
      <c r="AG12" s="150">
        <f>IF(AF12=0,0,($L$12/$AF$12)*100000)</f>
        <v>0</v>
      </c>
      <c r="AH12" s="151"/>
      <c r="AI12" s="149"/>
      <c r="AJ12" s="150">
        <f>Populations!C107</f>
        <v>0</v>
      </c>
      <c r="AK12" s="152">
        <v>0.13483400000000001</v>
      </c>
      <c r="AL12" s="149"/>
      <c r="AM12" s="140" t="str">
        <f>Populations!B17</f>
        <v>45-54</v>
      </c>
      <c r="AN12" s="379">
        <f t="shared" si="0"/>
        <v>0</v>
      </c>
      <c r="AO12" s="380">
        <f t="shared" si="1"/>
        <v>0</v>
      </c>
      <c r="AP12" s="380">
        <f t="shared" si="2"/>
        <v>0</v>
      </c>
      <c r="AQ12" s="381">
        <f t="shared" si="3"/>
        <v>0</v>
      </c>
      <c r="AR12" s="381">
        <f t="shared" si="4"/>
        <v>0</v>
      </c>
      <c r="AS12" s="381">
        <f t="shared" si="5"/>
        <v>0</v>
      </c>
      <c r="AT12" s="381">
        <f t="shared" si="6"/>
        <v>0</v>
      </c>
      <c r="AU12" s="381">
        <f t="shared" si="7"/>
        <v>0</v>
      </c>
      <c r="AV12" s="381">
        <f t="shared" si="8"/>
        <v>0</v>
      </c>
      <c r="AW12" s="381">
        <f t="shared" si="9"/>
        <v>0</v>
      </c>
    </row>
    <row r="13" spans="1:49">
      <c r="B13" s="140" t="str">
        <f>Populations!B90</f>
        <v>55-64</v>
      </c>
      <c r="C13" s="431"/>
      <c r="D13" s="432"/>
      <c r="E13" s="153"/>
      <c r="F13" s="154"/>
      <c r="G13" s="154"/>
      <c r="H13" s="154"/>
      <c r="I13" s="154"/>
      <c r="J13" s="155"/>
      <c r="K13" s="155"/>
      <c r="L13" s="156"/>
      <c r="M13" s="149"/>
      <c r="N13" s="150">
        <f>Populations!C90</f>
        <v>0</v>
      </c>
      <c r="O13" s="150">
        <f>IF(N13=0,0,($C$13/$N$13)*100000)</f>
        <v>0</v>
      </c>
      <c r="P13" s="150">
        <f>Populations!E90</f>
        <v>0</v>
      </c>
      <c r="Q13" s="150">
        <f>IF(P13=0,0,($D$13/$P$13)*100000)</f>
        <v>0</v>
      </c>
      <c r="R13" s="150">
        <f>Populations!G90</f>
        <v>0</v>
      </c>
      <c r="S13" s="150">
        <f>IF(R13=0,0,($E$13/$R$13)*100000)</f>
        <v>0</v>
      </c>
      <c r="T13" s="150">
        <f>Populations!I90</f>
        <v>0</v>
      </c>
      <c r="U13" s="150">
        <f>IF(T13=0,0,($F$13/$T$13)*100000)</f>
        <v>0</v>
      </c>
      <c r="V13" s="150">
        <f>Populations!K90</f>
        <v>0</v>
      </c>
      <c r="W13" s="150">
        <f>IF(V13=0,0,($G$13/$V$13)*100000)</f>
        <v>0</v>
      </c>
      <c r="X13" s="178">
        <f>Populations!M90</f>
        <v>0</v>
      </c>
      <c r="Y13" s="150">
        <f>IF(X13=0,0,($G$13/$X$13)*100000)</f>
        <v>0</v>
      </c>
      <c r="Z13" s="178">
        <f>Populations!O90</f>
        <v>0</v>
      </c>
      <c r="AA13" s="150">
        <f>IF(Z13=0,0,($I$13/$Z$13)*100000)</f>
        <v>0</v>
      </c>
      <c r="AB13" s="178">
        <f>Populations!Q18</f>
        <v>0</v>
      </c>
      <c r="AC13" s="150">
        <f>IF(AB13=0,0,($J$13/$AB$13)*100000)</f>
        <v>0</v>
      </c>
      <c r="AD13" s="178">
        <f>Populations!S90</f>
        <v>0</v>
      </c>
      <c r="AE13" s="150">
        <f>IF(AD13=0,0,($K$13/$AD$13)*100000)</f>
        <v>0</v>
      </c>
      <c r="AF13" s="178">
        <f>Populations!U90</f>
        <v>0</v>
      </c>
      <c r="AG13" s="150">
        <f>IF(AF13=0,0,($L$13/$AF$13)*100000)</f>
        <v>0</v>
      </c>
      <c r="AH13" s="151"/>
      <c r="AI13" s="149"/>
      <c r="AJ13" s="150">
        <f>Populations!C108</f>
        <v>0</v>
      </c>
      <c r="AK13" s="152">
        <v>8.7247000000000005E-2</v>
      </c>
      <c r="AL13" s="149"/>
      <c r="AM13" s="140" t="str">
        <f>Populations!B18</f>
        <v>55-64</v>
      </c>
      <c r="AN13" s="379">
        <f t="shared" si="0"/>
        <v>0</v>
      </c>
      <c r="AO13" s="380">
        <f t="shared" si="1"/>
        <v>0</v>
      </c>
      <c r="AP13" s="380">
        <f t="shared" si="2"/>
        <v>0</v>
      </c>
      <c r="AQ13" s="381">
        <f t="shared" si="3"/>
        <v>0</v>
      </c>
      <c r="AR13" s="381">
        <f t="shared" si="4"/>
        <v>0</v>
      </c>
      <c r="AS13" s="381">
        <f t="shared" si="5"/>
        <v>0</v>
      </c>
      <c r="AT13" s="381">
        <f t="shared" si="6"/>
        <v>0</v>
      </c>
      <c r="AU13" s="381">
        <f t="shared" si="7"/>
        <v>0</v>
      </c>
      <c r="AV13" s="381">
        <f t="shared" si="8"/>
        <v>0</v>
      </c>
      <c r="AW13" s="381">
        <f t="shared" si="9"/>
        <v>0</v>
      </c>
    </row>
    <row r="14" spans="1:49">
      <c r="B14" s="140" t="str">
        <f>Populations!B91</f>
        <v>65-74</v>
      </c>
      <c r="C14" s="431"/>
      <c r="D14" s="432"/>
      <c r="E14" s="153"/>
      <c r="F14" s="154"/>
      <c r="G14" s="154"/>
      <c r="H14" s="154"/>
      <c r="I14" s="154"/>
      <c r="J14" s="155"/>
      <c r="K14" s="155"/>
      <c r="L14" s="156"/>
      <c r="M14" s="149"/>
      <c r="N14" s="150">
        <f>Populations!C91</f>
        <v>0</v>
      </c>
      <c r="O14" s="150">
        <f>IF(N14=0,0,($C$14/$N$14)*100000)</f>
        <v>0</v>
      </c>
      <c r="P14" s="150">
        <f>Populations!E91</f>
        <v>0</v>
      </c>
      <c r="Q14" s="150">
        <f>IF(P14=0,0,($D$14/$P$14)*100000)</f>
        <v>0</v>
      </c>
      <c r="R14" s="150">
        <f>Populations!G91</f>
        <v>0</v>
      </c>
      <c r="S14" s="150">
        <f>IF(R14=0,0,($E$14/$R$14)*100000)</f>
        <v>0</v>
      </c>
      <c r="T14" s="150">
        <f>Populations!I91</f>
        <v>0</v>
      </c>
      <c r="U14" s="150">
        <f>IF(T14=0,0,($F$14/$T$14)*100000)</f>
        <v>0</v>
      </c>
      <c r="V14" s="150">
        <f>Populations!K91</f>
        <v>0</v>
      </c>
      <c r="W14" s="150">
        <f>IF(V14=0,0,($G$14/$V$14)*100000)</f>
        <v>0</v>
      </c>
      <c r="X14" s="178">
        <f>Populations!M91</f>
        <v>0</v>
      </c>
      <c r="Y14" s="150">
        <f>IF(X14=0,0,($G$14/$X$14)*100000)</f>
        <v>0</v>
      </c>
      <c r="Z14" s="178">
        <f>Populations!O91</f>
        <v>0</v>
      </c>
      <c r="AA14" s="150">
        <f>IF(Z14=0,0,($I$14/$Z$14)*100000)</f>
        <v>0</v>
      </c>
      <c r="AB14" s="178">
        <f>Populations!Q19</f>
        <v>0</v>
      </c>
      <c r="AC14" s="150">
        <f>IF(AB14=0,0,($J$14/$AB$14)*100000)</f>
        <v>0</v>
      </c>
      <c r="AD14" s="178">
        <f>Populations!S91</f>
        <v>0</v>
      </c>
      <c r="AE14" s="150">
        <f>IF(AD14=0,0,($K$14/$AD$14)*100000)</f>
        <v>0</v>
      </c>
      <c r="AF14" s="178">
        <f>Populations!U91</f>
        <v>0</v>
      </c>
      <c r="AG14" s="150">
        <f>IF(AF14=0,0,($L$14/$AF$14)*100000)</f>
        <v>0</v>
      </c>
      <c r="AH14" s="151"/>
      <c r="AI14" s="149"/>
      <c r="AJ14" s="150">
        <f>Populations!C109</f>
        <v>0</v>
      </c>
      <c r="AK14" s="152">
        <v>6.6036999999999998E-2</v>
      </c>
      <c r="AL14" s="149"/>
      <c r="AM14" s="140" t="str">
        <f>Populations!B19</f>
        <v>65-74</v>
      </c>
      <c r="AN14" s="379">
        <f t="shared" si="0"/>
        <v>0</v>
      </c>
      <c r="AO14" s="380">
        <f t="shared" si="1"/>
        <v>0</v>
      </c>
      <c r="AP14" s="380">
        <f t="shared" si="2"/>
        <v>0</v>
      </c>
      <c r="AQ14" s="381">
        <f t="shared" si="3"/>
        <v>0</v>
      </c>
      <c r="AR14" s="381">
        <f t="shared" si="4"/>
        <v>0</v>
      </c>
      <c r="AS14" s="381">
        <f t="shared" si="5"/>
        <v>0</v>
      </c>
      <c r="AT14" s="381">
        <f t="shared" si="6"/>
        <v>0</v>
      </c>
      <c r="AU14" s="381">
        <f t="shared" si="7"/>
        <v>0</v>
      </c>
      <c r="AV14" s="381">
        <f t="shared" si="8"/>
        <v>0</v>
      </c>
      <c r="AW14" s="381">
        <f t="shared" si="9"/>
        <v>0</v>
      </c>
    </row>
    <row r="15" spans="1:49">
      <c r="B15" s="140" t="str">
        <f>Populations!B92</f>
        <v>75-84</v>
      </c>
      <c r="C15" s="431"/>
      <c r="D15" s="432"/>
      <c r="E15" s="153"/>
      <c r="F15" s="154"/>
      <c r="G15" s="154"/>
      <c r="H15" s="154"/>
      <c r="I15" s="154"/>
      <c r="J15" s="155"/>
      <c r="K15" s="155"/>
      <c r="L15" s="156"/>
      <c r="M15" s="149"/>
      <c r="N15" s="150">
        <f>Populations!C92</f>
        <v>0</v>
      </c>
      <c r="O15" s="150">
        <f>IF(N15=0,0,($C$15/$N$15)*100000)</f>
        <v>0</v>
      </c>
      <c r="P15" s="150">
        <f>Populations!E92</f>
        <v>0</v>
      </c>
      <c r="Q15" s="150">
        <f>IF(P15=0,0,($D$15/$P$15)*100000)</f>
        <v>0</v>
      </c>
      <c r="R15" s="150">
        <f>Populations!G92</f>
        <v>0</v>
      </c>
      <c r="S15" s="150">
        <f>IF(R15=0,0,($E$15/$R$15)*100000)</f>
        <v>0</v>
      </c>
      <c r="T15" s="150">
        <f>Populations!I92</f>
        <v>0</v>
      </c>
      <c r="U15" s="150">
        <f>IF(T15=0,0,($F$15/$T$15)*100000)</f>
        <v>0</v>
      </c>
      <c r="V15" s="150">
        <f>Populations!K92</f>
        <v>0</v>
      </c>
      <c r="W15" s="150">
        <f>IF(V15=0,0,($G$15/$V$15)*100000)</f>
        <v>0</v>
      </c>
      <c r="X15" s="178">
        <f>Populations!M92</f>
        <v>0</v>
      </c>
      <c r="Y15" s="150">
        <f>IF(X15=0,0,($G$15/$X$15)*100000)</f>
        <v>0</v>
      </c>
      <c r="Z15" s="178">
        <f>Populations!O92</f>
        <v>0</v>
      </c>
      <c r="AA15" s="150">
        <f>IF(Z15=0,0,($I$15/$Z$15)*100000)</f>
        <v>0</v>
      </c>
      <c r="AB15" s="178">
        <f>Populations!Q20</f>
        <v>0</v>
      </c>
      <c r="AC15" s="150">
        <f>IF(AB15=0,0,($J$15/$AB$15)*100000)</f>
        <v>0</v>
      </c>
      <c r="AD15" s="178">
        <f>Populations!S92</f>
        <v>0</v>
      </c>
      <c r="AE15" s="150">
        <f>IF(AD15=0,0,($K$15/$AD$15)*100000)</f>
        <v>0</v>
      </c>
      <c r="AF15" s="178">
        <f>Populations!U92</f>
        <v>0</v>
      </c>
      <c r="AG15" s="150">
        <f>IF(AF15=0,0,($L$15/$AF$15)*100000)</f>
        <v>0</v>
      </c>
      <c r="AH15" s="151"/>
      <c r="AI15" s="149"/>
      <c r="AJ15" s="150">
        <f>Populations!C110</f>
        <v>0</v>
      </c>
      <c r="AK15" s="152">
        <v>4.4840999999999999E-2</v>
      </c>
      <c r="AL15" s="149"/>
      <c r="AM15" s="140" t="str">
        <f>Populations!B20</f>
        <v>75-84</v>
      </c>
      <c r="AN15" s="379">
        <f t="shared" si="0"/>
        <v>0</v>
      </c>
      <c r="AO15" s="380">
        <f t="shared" si="1"/>
        <v>0</v>
      </c>
      <c r="AP15" s="380">
        <f t="shared" si="2"/>
        <v>0</v>
      </c>
      <c r="AQ15" s="381">
        <f t="shared" si="3"/>
        <v>0</v>
      </c>
      <c r="AR15" s="381">
        <f t="shared" si="4"/>
        <v>0</v>
      </c>
      <c r="AS15" s="381">
        <f t="shared" si="5"/>
        <v>0</v>
      </c>
      <c r="AT15" s="381">
        <f t="shared" si="6"/>
        <v>0</v>
      </c>
      <c r="AU15" s="381">
        <f t="shared" si="7"/>
        <v>0</v>
      </c>
      <c r="AV15" s="381">
        <f t="shared" si="8"/>
        <v>0</v>
      </c>
      <c r="AW15" s="381">
        <f t="shared" si="9"/>
        <v>0</v>
      </c>
    </row>
    <row r="16" spans="1:49">
      <c r="B16" s="140" t="str">
        <f>Populations!B93</f>
        <v>85+</v>
      </c>
      <c r="C16" s="431"/>
      <c r="D16" s="432"/>
      <c r="E16" s="143"/>
      <c r="F16" s="144"/>
      <c r="G16" s="144"/>
      <c r="H16" s="144"/>
      <c r="I16" s="144"/>
      <c r="J16" s="145"/>
      <c r="K16" s="145"/>
      <c r="L16" s="156"/>
      <c r="M16" s="149"/>
      <c r="N16" s="150">
        <f>Populations!C93</f>
        <v>0</v>
      </c>
      <c r="O16" s="150">
        <f>IF(N16=0,0,($C$16/$N$16)*100000)</f>
        <v>0</v>
      </c>
      <c r="P16" s="150">
        <f>Populations!E93</f>
        <v>0</v>
      </c>
      <c r="Q16" s="150">
        <f>IF(P16=0,0,($D$16/$P$16)*100000)</f>
        <v>0</v>
      </c>
      <c r="R16" s="150">
        <f>Populations!G93</f>
        <v>0</v>
      </c>
      <c r="S16" s="150">
        <f>IF(R16=0,0,($E$16/$R$16)*100000)</f>
        <v>0</v>
      </c>
      <c r="T16" s="150">
        <f>Populations!I93</f>
        <v>0</v>
      </c>
      <c r="U16" s="150">
        <f>IF(T16=0,0,($F$16/$T$16)*100000)</f>
        <v>0</v>
      </c>
      <c r="V16" s="150">
        <f>Populations!K93</f>
        <v>0</v>
      </c>
      <c r="W16" s="150">
        <f>IF(V16=0,0,($G$16/$V$16)*100000)</f>
        <v>0</v>
      </c>
      <c r="X16" s="178">
        <f>Populations!M93</f>
        <v>0</v>
      </c>
      <c r="Y16" s="150">
        <f>IF(X16=0,0,($G$16/$X$16)*100000)</f>
        <v>0</v>
      </c>
      <c r="Z16" s="178">
        <f>Populations!O93</f>
        <v>0</v>
      </c>
      <c r="AA16" s="150">
        <f>IF(Z16=0,0,($I$16/$Z$16)*100000)</f>
        <v>0</v>
      </c>
      <c r="AB16" s="178">
        <f>Populations!Q21</f>
        <v>0</v>
      </c>
      <c r="AC16" s="150">
        <f>IF(AB16=0,0,($J$16/$AB$16)*100000)</f>
        <v>0</v>
      </c>
      <c r="AD16" s="178">
        <f>Populations!S93</f>
        <v>0</v>
      </c>
      <c r="AE16" s="150">
        <f>IF(AD16=0,0,($K$16/$AD$16)*100000)</f>
        <v>0</v>
      </c>
      <c r="AF16" s="178">
        <f>Populations!U93</f>
        <v>0</v>
      </c>
      <c r="AG16" s="150">
        <f>IF(AF16=0,0,($L$16/$AF$16)*100000)</f>
        <v>0</v>
      </c>
      <c r="AH16" s="151"/>
      <c r="AI16" s="149"/>
      <c r="AJ16" s="150">
        <f>Populations!C111</f>
        <v>0</v>
      </c>
      <c r="AK16" s="152">
        <v>1.5507999999999999E-2</v>
      </c>
      <c r="AL16" s="149"/>
      <c r="AM16" s="140" t="str">
        <f>Populations!B21</f>
        <v>85+</v>
      </c>
      <c r="AN16" s="379">
        <f t="shared" si="0"/>
        <v>0</v>
      </c>
      <c r="AO16" s="380">
        <f t="shared" si="1"/>
        <v>0</v>
      </c>
      <c r="AP16" s="380">
        <f t="shared" si="2"/>
        <v>0</v>
      </c>
      <c r="AQ16" s="381">
        <f t="shared" si="3"/>
        <v>0</v>
      </c>
      <c r="AR16" s="381">
        <f t="shared" si="4"/>
        <v>0</v>
      </c>
      <c r="AS16" s="381">
        <f t="shared" si="5"/>
        <v>0</v>
      </c>
      <c r="AT16" s="381">
        <f t="shared" si="6"/>
        <v>0</v>
      </c>
      <c r="AU16" s="381">
        <f t="shared" si="7"/>
        <v>0</v>
      </c>
      <c r="AV16" s="381">
        <f t="shared" si="8"/>
        <v>0</v>
      </c>
      <c r="AW16" s="381">
        <f t="shared" si="9"/>
        <v>0</v>
      </c>
    </row>
    <row r="17" spans="2:49">
      <c r="B17" s="160" t="s">
        <v>178</v>
      </c>
      <c r="C17" s="433">
        <f>SUM(C4:C16)</f>
        <v>0</v>
      </c>
      <c r="D17" s="434">
        <f>SUM(D4:D16)</f>
        <v>0</v>
      </c>
      <c r="E17" s="434">
        <f t="shared" ref="E17:L17" si="10">SUM(E4:E16)</f>
        <v>0</v>
      </c>
      <c r="F17" s="435">
        <f t="shared" si="10"/>
        <v>0</v>
      </c>
      <c r="G17" s="435">
        <f t="shared" si="10"/>
        <v>0</v>
      </c>
      <c r="H17" s="435">
        <f t="shared" si="10"/>
        <v>0</v>
      </c>
      <c r="I17" s="435">
        <f t="shared" si="10"/>
        <v>0</v>
      </c>
      <c r="J17" s="435">
        <f t="shared" si="10"/>
        <v>0</v>
      </c>
      <c r="K17" s="435">
        <f t="shared" si="10"/>
        <v>0</v>
      </c>
      <c r="L17" s="435">
        <f t="shared" si="10"/>
        <v>0</v>
      </c>
      <c r="N17" s="150">
        <f>Populations!C94</f>
        <v>0</v>
      </c>
      <c r="O17" s="162">
        <f t="shared" ref="O17:AG17" si="11">SUM(O4:O16)</f>
        <v>0</v>
      </c>
      <c r="P17" s="150">
        <f>Populations!E94</f>
        <v>0</v>
      </c>
      <c r="Q17" s="162">
        <f t="shared" si="11"/>
        <v>0</v>
      </c>
      <c r="R17" s="150">
        <f>Populations!G94</f>
        <v>0</v>
      </c>
      <c r="S17" s="162">
        <f t="shared" si="11"/>
        <v>0</v>
      </c>
      <c r="T17" s="150">
        <f>Populations!I94</f>
        <v>0</v>
      </c>
      <c r="U17" s="162">
        <f t="shared" si="11"/>
        <v>0</v>
      </c>
      <c r="V17" s="150">
        <f>Populations!K94</f>
        <v>0</v>
      </c>
      <c r="W17" s="162">
        <f t="shared" si="11"/>
        <v>0</v>
      </c>
      <c r="X17" s="178">
        <f>Populations!M94</f>
        <v>0</v>
      </c>
      <c r="Y17" s="162">
        <f t="shared" si="11"/>
        <v>0</v>
      </c>
      <c r="Z17" s="178">
        <f>Populations!O94</f>
        <v>0</v>
      </c>
      <c r="AA17" s="162">
        <f t="shared" si="11"/>
        <v>0</v>
      </c>
      <c r="AB17" s="178">
        <f>Populations!Q22</f>
        <v>0</v>
      </c>
      <c r="AC17" s="162">
        <f t="shared" si="11"/>
        <v>0</v>
      </c>
      <c r="AD17" s="178">
        <f>Populations!S94</f>
        <v>0</v>
      </c>
      <c r="AE17" s="162">
        <f t="shared" si="11"/>
        <v>0</v>
      </c>
      <c r="AF17" s="178">
        <f>Populations!U94</f>
        <v>0</v>
      </c>
      <c r="AG17" s="162">
        <f t="shared" si="11"/>
        <v>0</v>
      </c>
      <c r="AH17" s="163"/>
      <c r="AJ17" s="150">
        <f>Populations!C112</f>
        <v>0</v>
      </c>
      <c r="AK17" s="164"/>
      <c r="AM17" s="192" t="str">
        <f>Populations!B22</f>
        <v>Total</v>
      </c>
      <c r="AN17" s="379">
        <f>SUM(AN4:AN16)</f>
        <v>0</v>
      </c>
      <c r="AO17" s="380">
        <f t="shared" ref="AO17:AW17" si="12">SUM(AO4:AO16)</f>
        <v>0</v>
      </c>
      <c r="AP17" s="380">
        <f t="shared" si="12"/>
        <v>0</v>
      </c>
      <c r="AQ17" s="382">
        <f t="shared" si="12"/>
        <v>0</v>
      </c>
      <c r="AR17" s="382">
        <f t="shared" si="12"/>
        <v>0</v>
      </c>
      <c r="AS17" s="382">
        <f t="shared" si="12"/>
        <v>0</v>
      </c>
      <c r="AT17" s="382">
        <f t="shared" si="12"/>
        <v>0</v>
      </c>
      <c r="AU17" s="382">
        <f t="shared" si="12"/>
        <v>0</v>
      </c>
      <c r="AV17" s="382">
        <f t="shared" si="12"/>
        <v>0</v>
      </c>
      <c r="AW17" s="382">
        <f t="shared" si="12"/>
        <v>0</v>
      </c>
    </row>
    <row r="19" spans="2:49">
      <c r="B19" s="165"/>
      <c r="C19" s="165"/>
      <c r="D19" s="166" t="s">
        <v>147</v>
      </c>
      <c r="E19" s="166"/>
      <c r="F19" s="167" t="s">
        <v>148</v>
      </c>
      <c r="G19" s="167"/>
      <c r="H19" s="167"/>
      <c r="I19" s="167"/>
      <c r="J19" s="167"/>
      <c r="K19" s="167"/>
      <c r="L19" s="167"/>
      <c r="AN19" s="20" t="s">
        <v>175</v>
      </c>
    </row>
    <row r="20" spans="2:49" ht="38.25">
      <c r="B20" s="130" t="s">
        <v>86</v>
      </c>
      <c r="C20" s="131" t="s">
        <v>161</v>
      </c>
      <c r="D20" s="132" t="s">
        <v>162</v>
      </c>
      <c r="E20" s="132" t="s">
        <v>163</v>
      </c>
      <c r="F20" s="133" t="str">
        <f>Populations!I80</f>
        <v>White-Not Hispanic</v>
      </c>
      <c r="G20" s="133" t="str">
        <f>Populations!K80</f>
        <v>Hispanic</v>
      </c>
      <c r="H20" s="133" t="str">
        <f>Populations!M80</f>
        <v>Black-Not Hispanic</v>
      </c>
      <c r="I20" s="133" t="str">
        <f>Populations!O80</f>
        <v>Asian</v>
      </c>
      <c r="J20" s="133" t="str">
        <f>Populations!Q80</f>
        <v>American Indian/Alaska Native</v>
      </c>
      <c r="K20" s="133" t="str">
        <f>Populations!S80</f>
        <v>Other</v>
      </c>
      <c r="L20" s="133" t="str">
        <f>Populations!U80</f>
        <v>Other</v>
      </c>
      <c r="M20" s="135"/>
      <c r="N20" s="136" t="s">
        <v>155</v>
      </c>
      <c r="O20" s="136" t="s">
        <v>156</v>
      </c>
      <c r="P20" s="136" t="s">
        <v>157</v>
      </c>
      <c r="Q20" s="136" t="s">
        <v>156</v>
      </c>
      <c r="R20" s="136" t="s">
        <v>158</v>
      </c>
      <c r="S20" s="136" t="s">
        <v>156</v>
      </c>
      <c r="T20" s="136" t="str">
        <f>Populations!I80</f>
        <v>White-Not Hispanic</v>
      </c>
      <c r="U20" s="136" t="s">
        <v>156</v>
      </c>
      <c r="V20" s="136" t="str">
        <f>Populations!K80</f>
        <v>Hispanic</v>
      </c>
      <c r="W20" s="136" t="s">
        <v>156</v>
      </c>
      <c r="X20" s="136" t="str">
        <f>Populations!M80</f>
        <v>Black-Not Hispanic</v>
      </c>
      <c r="Y20" s="136" t="s">
        <v>156</v>
      </c>
      <c r="Z20" s="136" t="str">
        <f>Populations!O80</f>
        <v>Asian</v>
      </c>
      <c r="AA20" s="136" t="s">
        <v>156</v>
      </c>
      <c r="AB20" s="136" t="str">
        <f>Populations!Q80</f>
        <v>American Indian/Alaska Native</v>
      </c>
      <c r="AC20" s="136" t="s">
        <v>156</v>
      </c>
      <c r="AD20" s="136" t="str">
        <f>Populations!S80</f>
        <v>Other</v>
      </c>
      <c r="AE20" s="136" t="s">
        <v>156</v>
      </c>
      <c r="AF20" s="136" t="str">
        <f>Populations!U80</f>
        <v>Other</v>
      </c>
      <c r="AG20" s="136" t="s">
        <v>156</v>
      </c>
      <c r="AH20" s="135"/>
      <c r="AI20" s="135"/>
      <c r="AJ20" s="136" t="s">
        <v>176</v>
      </c>
      <c r="AK20" s="136" t="s">
        <v>179</v>
      </c>
      <c r="AM20" s="136" t="s">
        <v>86</v>
      </c>
      <c r="AN20" s="138" t="s">
        <v>87</v>
      </c>
      <c r="AO20" s="139" t="s">
        <v>88</v>
      </c>
      <c r="AP20" s="139" t="s">
        <v>89</v>
      </c>
      <c r="AQ20" s="133" t="str">
        <f>Populations!I80</f>
        <v>White-Not Hispanic</v>
      </c>
      <c r="AR20" s="133" t="str">
        <f>Populations!K80</f>
        <v>Hispanic</v>
      </c>
      <c r="AS20" s="133" t="str">
        <f>Populations!M80</f>
        <v>Black-Not Hispanic</v>
      </c>
      <c r="AT20" s="133" t="str">
        <f>Populations!O80</f>
        <v>Asian</v>
      </c>
      <c r="AU20" s="133" t="str">
        <f>Populations!Q80</f>
        <v>American Indian/Alaska Native</v>
      </c>
      <c r="AV20" s="133" t="str">
        <f>Populations!S80</f>
        <v>Other</v>
      </c>
      <c r="AW20" s="133" t="str">
        <f>Populations!U80</f>
        <v>Other</v>
      </c>
    </row>
    <row r="21" spans="2:49">
      <c r="B21" s="140" t="str">
        <f>Populations!B81</f>
        <v>&lt;1</v>
      </c>
      <c r="C21" s="141"/>
      <c r="D21" s="142"/>
      <c r="E21" s="143"/>
      <c r="F21" s="144"/>
      <c r="G21" s="144"/>
      <c r="H21" s="144"/>
      <c r="I21" s="144"/>
      <c r="J21" s="145"/>
      <c r="K21" s="145"/>
      <c r="L21" s="168"/>
      <c r="M21" s="149"/>
      <c r="N21" s="150">
        <f>Populations!C81</f>
        <v>0</v>
      </c>
      <c r="O21" s="150">
        <f>IF(N21=0,0,($C$21/$N$21)*100000)</f>
        <v>0</v>
      </c>
      <c r="P21" s="150">
        <f>Populations!E81</f>
        <v>0</v>
      </c>
      <c r="Q21" s="150">
        <f>IF(P21=0,0,($D$21/$P$21)*100000)</f>
        <v>0</v>
      </c>
      <c r="R21" s="150">
        <f>Populations!G81</f>
        <v>0</v>
      </c>
      <c r="S21" s="150">
        <f>IF(R21=0,0,($E$21/$R$21)*100000)</f>
        <v>0</v>
      </c>
      <c r="T21" s="178">
        <f>Populations!I81</f>
        <v>0</v>
      </c>
      <c r="U21" s="150">
        <f>IF(T21=0,0,($F$21/$T$21)*100000)</f>
        <v>0</v>
      </c>
      <c r="V21" s="178">
        <f>Populations!K81</f>
        <v>0</v>
      </c>
      <c r="W21" s="150">
        <f>IF(V21=0,0,($G$21/$V$21)*100000)</f>
        <v>0</v>
      </c>
      <c r="X21" s="178">
        <f>Populations!M81</f>
        <v>0</v>
      </c>
      <c r="Y21" s="150">
        <f>IF(X21=0,0,($H$21/$X$21)*100000)</f>
        <v>0</v>
      </c>
      <c r="Z21" s="136">
        <f>Populations!O81</f>
        <v>0</v>
      </c>
      <c r="AA21" s="150">
        <f>IF(Z21=0,0,($I$21/$Z$21)*100000)</f>
        <v>0</v>
      </c>
      <c r="AB21" s="178">
        <f>Populations!Q81</f>
        <v>0</v>
      </c>
      <c r="AC21" s="150">
        <f>IF(AB21=0,0,($J$21/$AB$21)*100000)</f>
        <v>0</v>
      </c>
      <c r="AD21" s="136">
        <f>Populations!S81</f>
        <v>0</v>
      </c>
      <c r="AE21" s="150">
        <f>IF(AD21=0,0,($K$21/$AD$21)*100000)</f>
        <v>0</v>
      </c>
      <c r="AF21" s="136">
        <f>Populations!U81</f>
        <v>0</v>
      </c>
      <c r="AG21" s="150">
        <f>IF(AF21=0,0,($L$21/$AF$21)*100000)</f>
        <v>0</v>
      </c>
      <c r="AH21" s="151"/>
      <c r="AI21" s="149"/>
      <c r="AJ21" s="150">
        <f>Populations!C99</f>
        <v>0</v>
      </c>
      <c r="AK21" s="152">
        <v>1.3818E-2</v>
      </c>
      <c r="AM21" s="140" t="str">
        <f>Populations!B9</f>
        <v>&lt;1</v>
      </c>
      <c r="AN21" s="379">
        <f t="shared" ref="AN21:AN33" si="13">O21*AK21</f>
        <v>0</v>
      </c>
      <c r="AO21" s="380">
        <f t="shared" ref="AO21:AO33" si="14">Q21*AK21</f>
        <v>0</v>
      </c>
      <c r="AP21" s="380">
        <f t="shared" ref="AP21:AP33" si="15">S21*AK21</f>
        <v>0</v>
      </c>
      <c r="AQ21" s="381">
        <f t="shared" ref="AQ21:AQ33" si="16">U21*AK21</f>
        <v>0</v>
      </c>
      <c r="AR21" s="381">
        <f t="shared" ref="AR21:AR33" si="17">W21*AK21</f>
        <v>0</v>
      </c>
      <c r="AS21" s="381">
        <f t="shared" ref="AS21:AS33" si="18">Y21*AK21</f>
        <v>0</v>
      </c>
      <c r="AT21" s="381">
        <f t="shared" ref="AT21:AT33" si="19">AA21*AK21</f>
        <v>0</v>
      </c>
      <c r="AU21" s="381">
        <f t="shared" ref="AU21:AU33" si="20">AC21*AK21</f>
        <v>0</v>
      </c>
      <c r="AV21" s="381">
        <f t="shared" ref="AV21:AV33" si="21">AE21*AK21</f>
        <v>0</v>
      </c>
      <c r="AW21" s="381">
        <f t="shared" ref="AW21:AW33" si="22">AG21*AK21</f>
        <v>0</v>
      </c>
    </row>
    <row r="22" spans="2:49">
      <c r="B22" s="140" t="str">
        <f>Populations!B82</f>
        <v>1-4</v>
      </c>
      <c r="C22" s="431"/>
      <c r="D22" s="432"/>
      <c r="E22" s="153"/>
      <c r="F22" s="154"/>
      <c r="G22" s="154"/>
      <c r="H22" s="154"/>
      <c r="I22" s="154"/>
      <c r="J22" s="155"/>
      <c r="K22" s="155"/>
      <c r="L22" s="169"/>
      <c r="M22" s="149"/>
      <c r="N22" s="150">
        <f>Populations!C82</f>
        <v>0</v>
      </c>
      <c r="O22" s="150">
        <f>IF(N22=0,0,($C$22/$N$22)*100000)</f>
        <v>0</v>
      </c>
      <c r="P22" s="150">
        <f>Populations!E82</f>
        <v>0</v>
      </c>
      <c r="Q22" s="150">
        <f>IF(P22=0,0,($D$22/$P$22)*100000)</f>
        <v>0</v>
      </c>
      <c r="R22" s="150">
        <f>Populations!G82</f>
        <v>0</v>
      </c>
      <c r="S22" s="150">
        <f>IF(R22=0,0,($E$22/$R$22)*100000)</f>
        <v>0</v>
      </c>
      <c r="T22" s="178">
        <f>Populations!I82</f>
        <v>0</v>
      </c>
      <c r="U22" s="150">
        <f>IF(T22=0,0,($F$22/$T$22)*100000)</f>
        <v>0</v>
      </c>
      <c r="V22" s="178">
        <f>Populations!K82</f>
        <v>0</v>
      </c>
      <c r="W22" s="150">
        <f>IF(V22=0,0,($G$22/$V$22)*100000)</f>
        <v>0</v>
      </c>
      <c r="X22" s="178">
        <f>Populations!M82</f>
        <v>0</v>
      </c>
      <c r="Y22" s="150">
        <f>IF(X22=0,0,($H$22/$X$22)*100000)</f>
        <v>0</v>
      </c>
      <c r="Z22" s="136">
        <f>Populations!O82</f>
        <v>0</v>
      </c>
      <c r="AA22" s="150">
        <f>IF(Z22=0,0,($I$22/$Z$22)*100000)</f>
        <v>0</v>
      </c>
      <c r="AB22" s="178">
        <f>Populations!Q82</f>
        <v>0</v>
      </c>
      <c r="AC22" s="150">
        <f>IF(AB22=0,0,($J$22/$AB$22)*100000)</f>
        <v>0</v>
      </c>
      <c r="AD22" s="136">
        <f>Populations!S82</f>
        <v>0</v>
      </c>
      <c r="AE22" s="150">
        <f>IF(AD22=0,0,($K$22/$AD$22)*100000)</f>
        <v>0</v>
      </c>
      <c r="AF22" s="136">
        <f>Populations!U82</f>
        <v>0</v>
      </c>
      <c r="AG22" s="150">
        <f>IF(AF22=0,0,($L$22/$AF$22)*100000)</f>
        <v>0</v>
      </c>
      <c r="AH22" s="151"/>
      <c r="AI22" s="149"/>
      <c r="AJ22" s="150">
        <f>Populations!C100</f>
        <v>0</v>
      </c>
      <c r="AK22" s="152">
        <v>5.5316999999999998E-2</v>
      </c>
      <c r="AM22" s="140" t="str">
        <f>Populations!B10</f>
        <v>1-4</v>
      </c>
      <c r="AN22" s="379">
        <f t="shared" si="13"/>
        <v>0</v>
      </c>
      <c r="AO22" s="380">
        <f t="shared" si="14"/>
        <v>0</v>
      </c>
      <c r="AP22" s="380">
        <f t="shared" si="15"/>
        <v>0</v>
      </c>
      <c r="AQ22" s="381">
        <f t="shared" si="16"/>
        <v>0</v>
      </c>
      <c r="AR22" s="381">
        <f t="shared" si="17"/>
        <v>0</v>
      </c>
      <c r="AS22" s="381">
        <f t="shared" si="18"/>
        <v>0</v>
      </c>
      <c r="AT22" s="381">
        <f t="shared" si="19"/>
        <v>0</v>
      </c>
      <c r="AU22" s="381">
        <f t="shared" si="20"/>
        <v>0</v>
      </c>
      <c r="AV22" s="381">
        <f t="shared" si="21"/>
        <v>0</v>
      </c>
      <c r="AW22" s="381">
        <f t="shared" si="22"/>
        <v>0</v>
      </c>
    </row>
    <row r="23" spans="2:49">
      <c r="B23" s="140" t="str">
        <f>Populations!B83</f>
        <v>5-9</v>
      </c>
      <c r="C23" s="431"/>
      <c r="D23" s="432"/>
      <c r="E23" s="153"/>
      <c r="F23" s="154"/>
      <c r="G23" s="154"/>
      <c r="H23" s="154"/>
      <c r="I23" s="154"/>
      <c r="J23" s="155"/>
      <c r="K23" s="155"/>
      <c r="L23" s="169"/>
      <c r="M23" s="149"/>
      <c r="N23" s="150">
        <f>Populations!C83</f>
        <v>0</v>
      </c>
      <c r="O23" s="150">
        <f>IF(N23=0,0,($C$23/$N$23)*100000)</f>
        <v>0</v>
      </c>
      <c r="P23" s="150">
        <f>Populations!E83</f>
        <v>0</v>
      </c>
      <c r="Q23" s="150">
        <f>IF(P23=0,0,($D$23/$P$23)*100000)</f>
        <v>0</v>
      </c>
      <c r="R23" s="150">
        <f>Populations!G83</f>
        <v>0</v>
      </c>
      <c r="S23" s="150">
        <f>IF(R23=0,0,($E$23/$R$23)*100000)</f>
        <v>0</v>
      </c>
      <c r="T23" s="178">
        <f>Populations!I83</f>
        <v>0</v>
      </c>
      <c r="U23" s="150">
        <f>IF(T23=0,0,($F$23/$T$23)*100000)</f>
        <v>0</v>
      </c>
      <c r="V23" s="178">
        <f>Populations!K83</f>
        <v>0</v>
      </c>
      <c r="W23" s="150">
        <f>IF(V23=0,0,($G$23/$V$23)*100000)</f>
        <v>0</v>
      </c>
      <c r="X23" s="178">
        <f>Populations!M83</f>
        <v>0</v>
      </c>
      <c r="Y23" s="150">
        <f>IF(X23=0,0,($H$23/$X$23)*100000)</f>
        <v>0</v>
      </c>
      <c r="Z23" s="136">
        <f>Populations!O83</f>
        <v>0</v>
      </c>
      <c r="AA23" s="150">
        <f>IF(Z23=0,0,($I$23/$Z$23)*100000)</f>
        <v>0</v>
      </c>
      <c r="AB23" s="178">
        <f>Populations!Q83</f>
        <v>0</v>
      </c>
      <c r="AC23" s="150">
        <f>IF(AB23=0,0,($J$23/$AB$23)*100000)</f>
        <v>0</v>
      </c>
      <c r="AD23" s="136">
        <f>Populations!S83</f>
        <v>0</v>
      </c>
      <c r="AE23" s="150">
        <f>IF(AD23=0,0,($K$23/$AD$23)*100000)</f>
        <v>0</v>
      </c>
      <c r="AF23" s="136">
        <f>Populations!U83</f>
        <v>0</v>
      </c>
      <c r="AG23" s="150">
        <f>IF(AF23=0,0,($L$23/$AF$23)*100000)</f>
        <v>0</v>
      </c>
      <c r="AH23" s="151"/>
      <c r="AI23" s="149"/>
      <c r="AJ23" s="150">
        <f>Populations!C101</f>
        <v>0</v>
      </c>
      <c r="AK23" s="152">
        <v>7.2533E-2</v>
      </c>
      <c r="AM23" s="140" t="str">
        <f>Populations!B11</f>
        <v>5-9</v>
      </c>
      <c r="AN23" s="379">
        <f t="shared" si="13"/>
        <v>0</v>
      </c>
      <c r="AO23" s="380">
        <f t="shared" si="14"/>
        <v>0</v>
      </c>
      <c r="AP23" s="380">
        <f t="shared" si="15"/>
        <v>0</v>
      </c>
      <c r="AQ23" s="381">
        <f t="shared" si="16"/>
        <v>0</v>
      </c>
      <c r="AR23" s="381">
        <f t="shared" si="17"/>
        <v>0</v>
      </c>
      <c r="AS23" s="381">
        <f t="shared" si="18"/>
        <v>0</v>
      </c>
      <c r="AT23" s="381">
        <f t="shared" si="19"/>
        <v>0</v>
      </c>
      <c r="AU23" s="381">
        <f t="shared" si="20"/>
        <v>0</v>
      </c>
      <c r="AV23" s="381">
        <f t="shared" si="21"/>
        <v>0</v>
      </c>
      <c r="AW23" s="381">
        <f t="shared" si="22"/>
        <v>0</v>
      </c>
    </row>
    <row r="24" spans="2:49">
      <c r="B24" s="140" t="str">
        <f>Populations!B84</f>
        <v>10-14</v>
      </c>
      <c r="C24" s="431"/>
      <c r="D24" s="432"/>
      <c r="E24" s="153"/>
      <c r="F24" s="154"/>
      <c r="G24" s="154"/>
      <c r="H24" s="154"/>
      <c r="I24" s="154"/>
      <c r="J24" s="155"/>
      <c r="K24" s="155"/>
      <c r="L24" s="169"/>
      <c r="M24" s="149"/>
      <c r="N24" s="150">
        <f>Populations!C84</f>
        <v>0</v>
      </c>
      <c r="O24" s="150">
        <f>IF(N24=0,0,($C$24/$N$24)*100000)</f>
        <v>0</v>
      </c>
      <c r="P24" s="150">
        <f>Populations!E84</f>
        <v>0</v>
      </c>
      <c r="Q24" s="150">
        <f>IF(P24=0,0,($D$24/$P$24)*100000)</f>
        <v>0</v>
      </c>
      <c r="R24" s="150">
        <f>Populations!G84</f>
        <v>0</v>
      </c>
      <c r="S24" s="150">
        <f>IF(R24=0,0,($E$24/$R$24)*100000)</f>
        <v>0</v>
      </c>
      <c r="T24" s="178">
        <f>Populations!I84</f>
        <v>0</v>
      </c>
      <c r="U24" s="150">
        <f>IF(T24=0,0,($F$24/$T$24)*100000)</f>
        <v>0</v>
      </c>
      <c r="V24" s="178">
        <f>Populations!K84</f>
        <v>0</v>
      </c>
      <c r="W24" s="150">
        <f>IF(V24=0,0,($G$24/$V$24)*100000)</f>
        <v>0</v>
      </c>
      <c r="X24" s="178">
        <f>Populations!M84</f>
        <v>0</v>
      </c>
      <c r="Y24" s="150">
        <f>IF(X24=0,0,($H$24/$X$24)*100000)</f>
        <v>0</v>
      </c>
      <c r="Z24" s="136">
        <f>Populations!O84</f>
        <v>0</v>
      </c>
      <c r="AA24" s="150">
        <f>IF(Z24=0,0,($I$24/$Z$24)*100000)</f>
        <v>0</v>
      </c>
      <c r="AB24" s="178">
        <f>Populations!Q84</f>
        <v>0</v>
      </c>
      <c r="AC24" s="150">
        <f>IF(AB24=0,0,($J$24/$AB$24)*100000)</f>
        <v>0</v>
      </c>
      <c r="AD24" s="136">
        <f>Populations!S84</f>
        <v>0</v>
      </c>
      <c r="AE24" s="150">
        <f>IF(AD24=0,0,($K$24/$AD$24)*100000)</f>
        <v>0</v>
      </c>
      <c r="AF24" s="136">
        <f>Populations!U84</f>
        <v>0</v>
      </c>
      <c r="AG24" s="150">
        <f>IF(AF24=0,0,($L$24/$AF$24)*100000)</f>
        <v>0</v>
      </c>
      <c r="AH24" s="151"/>
      <c r="AI24" s="149"/>
      <c r="AJ24" s="150">
        <f>Populations!C102</f>
        <v>0</v>
      </c>
      <c r="AK24" s="152">
        <v>7.3032E-2</v>
      </c>
      <c r="AM24" s="140" t="str">
        <f>Populations!B12</f>
        <v>10-14</v>
      </c>
      <c r="AN24" s="379">
        <f t="shared" si="13"/>
        <v>0</v>
      </c>
      <c r="AO24" s="380">
        <f t="shared" si="14"/>
        <v>0</v>
      </c>
      <c r="AP24" s="380">
        <f t="shared" si="15"/>
        <v>0</v>
      </c>
      <c r="AQ24" s="381">
        <f t="shared" si="16"/>
        <v>0</v>
      </c>
      <c r="AR24" s="381">
        <f t="shared" si="17"/>
        <v>0</v>
      </c>
      <c r="AS24" s="381">
        <f t="shared" si="18"/>
        <v>0</v>
      </c>
      <c r="AT24" s="381">
        <f t="shared" si="19"/>
        <v>0</v>
      </c>
      <c r="AU24" s="381">
        <f t="shared" si="20"/>
        <v>0</v>
      </c>
      <c r="AV24" s="381">
        <f t="shared" si="21"/>
        <v>0</v>
      </c>
      <c r="AW24" s="381">
        <f t="shared" si="22"/>
        <v>0</v>
      </c>
    </row>
    <row r="25" spans="2:49">
      <c r="B25" s="140" t="str">
        <f>Populations!B85</f>
        <v>15-19</v>
      </c>
      <c r="C25" s="431"/>
      <c r="D25" s="432"/>
      <c r="E25" s="153"/>
      <c r="F25" s="154"/>
      <c r="G25" s="154"/>
      <c r="H25" s="154"/>
      <c r="I25" s="154"/>
      <c r="J25" s="155"/>
      <c r="K25" s="155"/>
      <c r="L25" s="169"/>
      <c r="M25" s="149"/>
      <c r="N25" s="150">
        <f>Populations!C85</f>
        <v>0</v>
      </c>
      <c r="O25" s="150">
        <f>IF(N25=0,0,($C$25/$N$25)*100000)</f>
        <v>0</v>
      </c>
      <c r="P25" s="150">
        <f>Populations!E85</f>
        <v>0</v>
      </c>
      <c r="Q25" s="150">
        <f>IF(P25=0,0,($D$25/$P$25)*100000)</f>
        <v>0</v>
      </c>
      <c r="R25" s="150">
        <f>Populations!G85</f>
        <v>0</v>
      </c>
      <c r="S25" s="150">
        <f>IF(R25=0,0,($E$25/$R$25)*100000)</f>
        <v>0</v>
      </c>
      <c r="T25" s="178">
        <f>Populations!I85</f>
        <v>0</v>
      </c>
      <c r="U25" s="150">
        <f>IF(T25=0,0,($F$25/$T$25)*100000)</f>
        <v>0</v>
      </c>
      <c r="V25" s="178">
        <f>Populations!K85</f>
        <v>0</v>
      </c>
      <c r="W25" s="150">
        <f>IF(V25=0,0,($G$25/$V$25)*100000)</f>
        <v>0</v>
      </c>
      <c r="X25" s="178">
        <f>Populations!M85</f>
        <v>0</v>
      </c>
      <c r="Y25" s="150">
        <f>IF(X25=0,0,($H$25/$X$25)*100000)</f>
        <v>0</v>
      </c>
      <c r="Z25" s="136">
        <f>Populations!O85</f>
        <v>0</v>
      </c>
      <c r="AA25" s="150">
        <f>IF(Z25=0,0,($I$25/$Z$25)*100000)</f>
        <v>0</v>
      </c>
      <c r="AB25" s="178">
        <f>Populations!Q85</f>
        <v>0</v>
      </c>
      <c r="AC25" s="150">
        <f>IF(AB25=0,0,($J$25/$AB$25)*100000)</f>
        <v>0</v>
      </c>
      <c r="AD25" s="136">
        <f>Populations!S85</f>
        <v>0</v>
      </c>
      <c r="AE25" s="150">
        <f>IF(AD25=0,0,($K$25/$AD$25)*100000)</f>
        <v>0</v>
      </c>
      <c r="AF25" s="136">
        <f>Populations!U85</f>
        <v>0</v>
      </c>
      <c r="AG25" s="150">
        <f>IF(AF25=0,0,($L$25/$AF$25)*100000)</f>
        <v>0</v>
      </c>
      <c r="AH25" s="151"/>
      <c r="AI25" s="149"/>
      <c r="AJ25" s="150">
        <f>Populations!C103</f>
        <v>0</v>
      </c>
      <c r="AK25" s="152">
        <v>7.2168999999999997E-2</v>
      </c>
      <c r="AM25" s="140" t="str">
        <f>Populations!B13</f>
        <v>15-19</v>
      </c>
      <c r="AN25" s="379">
        <f t="shared" si="13"/>
        <v>0</v>
      </c>
      <c r="AO25" s="380">
        <f t="shared" si="14"/>
        <v>0</v>
      </c>
      <c r="AP25" s="380">
        <f t="shared" si="15"/>
        <v>0</v>
      </c>
      <c r="AQ25" s="381">
        <f t="shared" si="16"/>
        <v>0</v>
      </c>
      <c r="AR25" s="381">
        <f t="shared" si="17"/>
        <v>0</v>
      </c>
      <c r="AS25" s="381">
        <f t="shared" si="18"/>
        <v>0</v>
      </c>
      <c r="AT25" s="381">
        <f t="shared" si="19"/>
        <v>0</v>
      </c>
      <c r="AU25" s="381">
        <f t="shared" si="20"/>
        <v>0</v>
      </c>
      <c r="AV25" s="381">
        <f t="shared" si="21"/>
        <v>0</v>
      </c>
      <c r="AW25" s="381">
        <f t="shared" si="22"/>
        <v>0</v>
      </c>
    </row>
    <row r="26" spans="2:49">
      <c r="B26" s="140" t="str">
        <f>Populations!B86</f>
        <v>20-24</v>
      </c>
      <c r="C26" s="431"/>
      <c r="D26" s="432"/>
      <c r="E26" s="153"/>
      <c r="F26" s="154"/>
      <c r="G26" s="154"/>
      <c r="H26" s="154"/>
      <c r="I26" s="154"/>
      <c r="J26" s="155"/>
      <c r="K26" s="155"/>
      <c r="L26" s="169"/>
      <c r="M26" s="149"/>
      <c r="N26" s="150">
        <f>Populations!C86</f>
        <v>0</v>
      </c>
      <c r="O26" s="150">
        <f>IF(N26=0,0,($C$26/$N$26)*100000)</f>
        <v>0</v>
      </c>
      <c r="P26" s="150">
        <f>Populations!E86</f>
        <v>0</v>
      </c>
      <c r="Q26" s="150">
        <f>IF(P26=0,0,($D$26/$P$26)*100000)</f>
        <v>0</v>
      </c>
      <c r="R26" s="150">
        <f>Populations!G86</f>
        <v>0</v>
      </c>
      <c r="S26" s="150">
        <f>IF(R26=0,0,($E$26/$R$26)*100000)</f>
        <v>0</v>
      </c>
      <c r="T26" s="178">
        <f>Populations!I86</f>
        <v>0</v>
      </c>
      <c r="U26" s="150">
        <f>IF(T26=0,0,($F$26/$T$26)*100000)</f>
        <v>0</v>
      </c>
      <c r="V26" s="178">
        <f>Populations!K86</f>
        <v>0</v>
      </c>
      <c r="W26" s="150">
        <f>IF(V26=0,0,($G$26/$V$26)*100000)</f>
        <v>0</v>
      </c>
      <c r="X26" s="178">
        <f>Populations!M86</f>
        <v>0</v>
      </c>
      <c r="Y26" s="150">
        <f>IF(X26=0,0,($H$26/$X$26)*100000)</f>
        <v>0</v>
      </c>
      <c r="Z26" s="136">
        <f>Populations!O86</f>
        <v>0</v>
      </c>
      <c r="AA26" s="150">
        <f>IF(Z26=0,0,($I$26/$Z$26)*100000)</f>
        <v>0</v>
      </c>
      <c r="AB26" s="178">
        <f>Populations!Q86</f>
        <v>0</v>
      </c>
      <c r="AC26" s="150">
        <f>IF(AB26=0,0,($J$26/$AB$26)*100000)</f>
        <v>0</v>
      </c>
      <c r="AD26" s="136">
        <f>Populations!S86</f>
        <v>0</v>
      </c>
      <c r="AE26" s="150">
        <f>IF(AD26=0,0,($K$26/$AD$26)*100000)</f>
        <v>0</v>
      </c>
      <c r="AF26" s="136">
        <f>Populations!U86</f>
        <v>0</v>
      </c>
      <c r="AG26" s="150">
        <f>IF(AF26=0,0,($L$26/$AF$26)*100000)</f>
        <v>0</v>
      </c>
      <c r="AH26" s="151"/>
      <c r="AI26" s="149"/>
      <c r="AJ26" s="150">
        <f>Populations!C104</f>
        <v>0</v>
      </c>
      <c r="AK26" s="152">
        <v>6.6477999999999995E-2</v>
      </c>
      <c r="AM26" s="140" t="str">
        <f>Populations!B14</f>
        <v>20-24</v>
      </c>
      <c r="AN26" s="379">
        <f t="shared" si="13"/>
        <v>0</v>
      </c>
      <c r="AO26" s="380">
        <f t="shared" si="14"/>
        <v>0</v>
      </c>
      <c r="AP26" s="380">
        <f t="shared" si="15"/>
        <v>0</v>
      </c>
      <c r="AQ26" s="381">
        <f t="shared" si="16"/>
        <v>0</v>
      </c>
      <c r="AR26" s="381">
        <f t="shared" si="17"/>
        <v>0</v>
      </c>
      <c r="AS26" s="381">
        <f t="shared" si="18"/>
        <v>0</v>
      </c>
      <c r="AT26" s="381">
        <f t="shared" si="19"/>
        <v>0</v>
      </c>
      <c r="AU26" s="381">
        <f t="shared" si="20"/>
        <v>0</v>
      </c>
      <c r="AV26" s="381">
        <f t="shared" si="21"/>
        <v>0</v>
      </c>
      <c r="AW26" s="381">
        <f t="shared" si="22"/>
        <v>0</v>
      </c>
    </row>
    <row r="27" spans="2:49">
      <c r="B27" s="140" t="str">
        <f>Populations!B87</f>
        <v>25-34</v>
      </c>
      <c r="C27" s="431"/>
      <c r="D27" s="432"/>
      <c r="E27" s="153"/>
      <c r="F27" s="154"/>
      <c r="G27" s="154"/>
      <c r="H27" s="154"/>
      <c r="I27" s="154"/>
      <c r="J27" s="155"/>
      <c r="K27" s="155"/>
      <c r="L27" s="169"/>
      <c r="M27" s="149"/>
      <c r="N27" s="150">
        <f>Populations!C87</f>
        <v>0</v>
      </c>
      <c r="O27" s="150">
        <f>IF(N27=0,0,($C$27/$N$27)*100000)</f>
        <v>0</v>
      </c>
      <c r="P27" s="150">
        <f>Populations!E87</f>
        <v>0</v>
      </c>
      <c r="Q27" s="150">
        <f>IF(P27=0,0,($D$27/$P$27)*100000)</f>
        <v>0</v>
      </c>
      <c r="R27" s="150">
        <f>Populations!G87</f>
        <v>0</v>
      </c>
      <c r="S27" s="150">
        <f>IF(R27=0,0,($E$27/$R$27)*100000)</f>
        <v>0</v>
      </c>
      <c r="T27" s="178">
        <f>Populations!I87</f>
        <v>0</v>
      </c>
      <c r="U27" s="150">
        <f>IF(T27=0,0,($F$27/$T$27)*100000)</f>
        <v>0</v>
      </c>
      <c r="V27" s="178">
        <f>Populations!K87</f>
        <v>0</v>
      </c>
      <c r="W27" s="150">
        <f>IF(V27=0,0,($G$27/$V$27)*100000)</f>
        <v>0</v>
      </c>
      <c r="X27" s="178">
        <f>Populations!M87</f>
        <v>0</v>
      </c>
      <c r="Y27" s="150">
        <f>IF(X27=0,0,($H$27/$X$27)*100000)</f>
        <v>0</v>
      </c>
      <c r="Z27" s="136">
        <f>Populations!O87</f>
        <v>0</v>
      </c>
      <c r="AA27" s="150">
        <f>IF(Z27=0,0,($I$27/$Z$27)*100000)</f>
        <v>0</v>
      </c>
      <c r="AB27" s="178">
        <f>Populations!Q87</f>
        <v>0</v>
      </c>
      <c r="AC27" s="150">
        <f>IF(AB27=0,0,($J$27/$AB$27)*100000)</f>
        <v>0</v>
      </c>
      <c r="AD27" s="136">
        <f>Populations!S87</f>
        <v>0</v>
      </c>
      <c r="AE27" s="150">
        <f>IF(AD27=0,0,($K$27/$AD$27)*100000)</f>
        <v>0</v>
      </c>
      <c r="AF27" s="136">
        <f>Populations!U87</f>
        <v>0</v>
      </c>
      <c r="AG27" s="150">
        <f>IF(AF27=0,0,($L$272/$AF$27)*100000)</f>
        <v>0</v>
      </c>
      <c r="AH27" s="151"/>
      <c r="AI27" s="149"/>
      <c r="AJ27" s="150">
        <f>Populations!C105</f>
        <v>0</v>
      </c>
      <c r="AK27" s="152">
        <v>0.135573</v>
      </c>
      <c r="AM27" s="140" t="str">
        <f>Populations!B15</f>
        <v>25-34</v>
      </c>
      <c r="AN27" s="379">
        <f t="shared" si="13"/>
        <v>0</v>
      </c>
      <c r="AO27" s="380">
        <f t="shared" si="14"/>
        <v>0</v>
      </c>
      <c r="AP27" s="380">
        <f t="shared" si="15"/>
        <v>0</v>
      </c>
      <c r="AQ27" s="381">
        <f t="shared" si="16"/>
        <v>0</v>
      </c>
      <c r="AR27" s="381">
        <f t="shared" si="17"/>
        <v>0</v>
      </c>
      <c r="AS27" s="381">
        <f t="shared" si="18"/>
        <v>0</v>
      </c>
      <c r="AT27" s="381">
        <f t="shared" si="19"/>
        <v>0</v>
      </c>
      <c r="AU27" s="381">
        <f t="shared" si="20"/>
        <v>0</v>
      </c>
      <c r="AV27" s="381">
        <f t="shared" si="21"/>
        <v>0</v>
      </c>
      <c r="AW27" s="381">
        <f t="shared" si="22"/>
        <v>0</v>
      </c>
    </row>
    <row r="28" spans="2:49">
      <c r="B28" s="140" t="str">
        <f>Populations!B88</f>
        <v>35-44</v>
      </c>
      <c r="C28" s="431"/>
      <c r="D28" s="432"/>
      <c r="E28" s="153"/>
      <c r="F28" s="154"/>
      <c r="G28" s="154"/>
      <c r="H28" s="154"/>
      <c r="I28" s="154"/>
      <c r="J28" s="155"/>
      <c r="K28" s="155"/>
      <c r="L28" s="169"/>
      <c r="M28" s="149"/>
      <c r="N28" s="150">
        <f>Populations!C88</f>
        <v>0</v>
      </c>
      <c r="O28" s="150">
        <f>IF(N28=0,0,($C$28/$N$28)*100000)</f>
        <v>0</v>
      </c>
      <c r="P28" s="150">
        <f>Populations!E88</f>
        <v>0</v>
      </c>
      <c r="Q28" s="150">
        <f>IF(P28=0,0,($D$28/$P$28)*100000)</f>
        <v>0</v>
      </c>
      <c r="R28" s="150">
        <f>Populations!G88</f>
        <v>0</v>
      </c>
      <c r="S28" s="150">
        <f>IF(R28=0,0,($E$28/$R$28)*100000)</f>
        <v>0</v>
      </c>
      <c r="T28" s="178">
        <f>Populations!I88</f>
        <v>0</v>
      </c>
      <c r="U28" s="150">
        <f>IF(T28=0,0,($F$28/$T$28)*100000)</f>
        <v>0</v>
      </c>
      <c r="V28" s="178">
        <f>Populations!K88</f>
        <v>0</v>
      </c>
      <c r="W28" s="150">
        <f>IF(V28=0,0,($G$28/$V$28)*100000)</f>
        <v>0</v>
      </c>
      <c r="X28" s="178">
        <f>Populations!M88</f>
        <v>0</v>
      </c>
      <c r="Y28" s="150">
        <f>IF(X28=0,0,($H$28/$X$28)*100000)</f>
        <v>0</v>
      </c>
      <c r="Z28" s="136">
        <f>Populations!O88</f>
        <v>0</v>
      </c>
      <c r="AA28" s="150">
        <f>IF(Z28=0,0,($I$28/$Z$28)*100000)</f>
        <v>0</v>
      </c>
      <c r="AB28" s="178">
        <f>Populations!Q88</f>
        <v>0</v>
      </c>
      <c r="AC28" s="150">
        <f>IF(AB28=0,0,($J$28/$AB$28)*100000)</f>
        <v>0</v>
      </c>
      <c r="AD28" s="136">
        <f>Populations!S88</f>
        <v>0</v>
      </c>
      <c r="AE28" s="150">
        <f>IF(AD28=0,0,($K$28/$AD$28)*100000)</f>
        <v>0</v>
      </c>
      <c r="AF28" s="136">
        <f>Populations!U88</f>
        <v>0</v>
      </c>
      <c r="AG28" s="150">
        <f>IF(AF28=0,0,($L$28/$AF$28)*100000)</f>
        <v>0</v>
      </c>
      <c r="AH28" s="151"/>
      <c r="AI28" s="149"/>
      <c r="AJ28" s="150">
        <f>Populations!C106</f>
        <v>0</v>
      </c>
      <c r="AK28" s="152">
        <v>0.16261300000000001</v>
      </c>
      <c r="AM28" s="140" t="str">
        <f>Populations!B16</f>
        <v>35-44</v>
      </c>
      <c r="AN28" s="379">
        <f t="shared" si="13"/>
        <v>0</v>
      </c>
      <c r="AO28" s="380">
        <f t="shared" si="14"/>
        <v>0</v>
      </c>
      <c r="AP28" s="380">
        <f t="shared" si="15"/>
        <v>0</v>
      </c>
      <c r="AQ28" s="381">
        <f t="shared" si="16"/>
        <v>0</v>
      </c>
      <c r="AR28" s="381">
        <f t="shared" si="17"/>
        <v>0</v>
      </c>
      <c r="AS28" s="381">
        <f t="shared" si="18"/>
        <v>0</v>
      </c>
      <c r="AT28" s="381">
        <f t="shared" si="19"/>
        <v>0</v>
      </c>
      <c r="AU28" s="381">
        <f t="shared" si="20"/>
        <v>0</v>
      </c>
      <c r="AV28" s="381">
        <f t="shared" si="21"/>
        <v>0</v>
      </c>
      <c r="AW28" s="381">
        <f t="shared" si="22"/>
        <v>0</v>
      </c>
    </row>
    <row r="29" spans="2:49">
      <c r="B29" s="140" t="str">
        <f>Populations!B89</f>
        <v>45-54</v>
      </c>
      <c r="C29" s="431"/>
      <c r="D29" s="432"/>
      <c r="E29" s="153"/>
      <c r="F29" s="154"/>
      <c r="G29" s="154"/>
      <c r="H29" s="154"/>
      <c r="I29" s="154"/>
      <c r="J29" s="155"/>
      <c r="K29" s="155"/>
      <c r="L29" s="169"/>
      <c r="M29" s="149"/>
      <c r="N29" s="150">
        <f>Populations!C89</f>
        <v>0</v>
      </c>
      <c r="O29" s="150">
        <f>IF(N29=0,0,($C$29/$N$29)*100000)</f>
        <v>0</v>
      </c>
      <c r="P29" s="150">
        <f>Populations!E89</f>
        <v>0</v>
      </c>
      <c r="Q29" s="150">
        <f>IF(P29=0,0,($D$29/$P$29)*100000)</f>
        <v>0</v>
      </c>
      <c r="R29" s="150">
        <f>Populations!G89</f>
        <v>0</v>
      </c>
      <c r="S29" s="150">
        <f>IF(R29=0,0,($E$29/$R$29)*100000)</f>
        <v>0</v>
      </c>
      <c r="T29" s="178">
        <f>Populations!I89</f>
        <v>0</v>
      </c>
      <c r="U29" s="150">
        <f>IF(T29=0,0,($F$29/$T$29)*100000)</f>
        <v>0</v>
      </c>
      <c r="V29" s="178">
        <f>Populations!K89</f>
        <v>0</v>
      </c>
      <c r="W29" s="150">
        <f>IF(V29=0,0,($G$29/$V$29)*100000)</f>
        <v>0</v>
      </c>
      <c r="X29" s="178">
        <f>Populations!M89</f>
        <v>0</v>
      </c>
      <c r="Y29" s="150">
        <f>IF(X29=0,0,($H$29/$X$29)*100000)</f>
        <v>0</v>
      </c>
      <c r="Z29" s="136">
        <f>Populations!O89</f>
        <v>0</v>
      </c>
      <c r="AA29" s="150">
        <f>IF(Z29=0,0,($I$29/$Z$29)*100000)</f>
        <v>0</v>
      </c>
      <c r="AB29" s="178">
        <f>Populations!Q89</f>
        <v>0</v>
      </c>
      <c r="AC29" s="150">
        <f>IF(AB29=0,0,($J$29/$AB$29)*100000)</f>
        <v>0</v>
      </c>
      <c r="AD29" s="136">
        <f>Populations!S89</f>
        <v>0</v>
      </c>
      <c r="AE29" s="150">
        <f>IF(AD29=0,0,($K$29/$AD$29)*100000)</f>
        <v>0</v>
      </c>
      <c r="AF29" s="136">
        <f>Populations!U89</f>
        <v>0</v>
      </c>
      <c r="AG29" s="150">
        <f>IF(AF29=0,0,($L$29/$AF$29)*100000)</f>
        <v>0</v>
      </c>
      <c r="AH29" s="151"/>
      <c r="AI29" s="149"/>
      <c r="AJ29" s="150">
        <f>Populations!C107</f>
        <v>0</v>
      </c>
      <c r="AK29" s="152">
        <v>0.13483400000000001</v>
      </c>
      <c r="AM29" s="140" t="str">
        <f>Populations!B17</f>
        <v>45-54</v>
      </c>
      <c r="AN29" s="379">
        <f t="shared" si="13"/>
        <v>0</v>
      </c>
      <c r="AO29" s="380">
        <f t="shared" si="14"/>
        <v>0</v>
      </c>
      <c r="AP29" s="380">
        <f t="shared" si="15"/>
        <v>0</v>
      </c>
      <c r="AQ29" s="381">
        <f t="shared" si="16"/>
        <v>0</v>
      </c>
      <c r="AR29" s="381">
        <f t="shared" si="17"/>
        <v>0</v>
      </c>
      <c r="AS29" s="381">
        <f t="shared" si="18"/>
        <v>0</v>
      </c>
      <c r="AT29" s="381">
        <f t="shared" si="19"/>
        <v>0</v>
      </c>
      <c r="AU29" s="381">
        <f t="shared" si="20"/>
        <v>0</v>
      </c>
      <c r="AV29" s="381">
        <f t="shared" si="21"/>
        <v>0</v>
      </c>
      <c r="AW29" s="381">
        <f t="shared" si="22"/>
        <v>0</v>
      </c>
    </row>
    <row r="30" spans="2:49">
      <c r="B30" s="140" t="str">
        <f>Populations!B90</f>
        <v>55-64</v>
      </c>
      <c r="C30" s="431"/>
      <c r="D30" s="432"/>
      <c r="E30" s="153"/>
      <c r="F30" s="154"/>
      <c r="G30" s="154"/>
      <c r="H30" s="154"/>
      <c r="I30" s="154"/>
      <c r="J30" s="155"/>
      <c r="K30" s="155"/>
      <c r="L30" s="169"/>
      <c r="M30" s="149"/>
      <c r="N30" s="150">
        <f>Populations!C90</f>
        <v>0</v>
      </c>
      <c r="O30" s="150">
        <f>IF(N30=0,0,($C$30/$N$30)*100000)</f>
        <v>0</v>
      </c>
      <c r="P30" s="150">
        <f>Populations!E90</f>
        <v>0</v>
      </c>
      <c r="Q30" s="150">
        <f>IF(P30=0,0,($D$30/$P$30)*100000)</f>
        <v>0</v>
      </c>
      <c r="R30" s="150">
        <f>Populations!G90</f>
        <v>0</v>
      </c>
      <c r="S30" s="150">
        <f>IF(R30=0,0,($E$30/$R$30)*100000)</f>
        <v>0</v>
      </c>
      <c r="T30" s="178">
        <f>Populations!I90</f>
        <v>0</v>
      </c>
      <c r="U30" s="150">
        <f>IF(T30=0,0,($F$30/$T$30)*100000)</f>
        <v>0</v>
      </c>
      <c r="V30" s="178">
        <f>Populations!K90</f>
        <v>0</v>
      </c>
      <c r="W30" s="150">
        <f>IF(V30=0,0,($G$30/$V$30)*100000)</f>
        <v>0</v>
      </c>
      <c r="X30" s="178">
        <f>Populations!M90</f>
        <v>0</v>
      </c>
      <c r="Y30" s="150">
        <f>IF(X30=0,0,($H$30/$X$30)*100000)</f>
        <v>0</v>
      </c>
      <c r="Z30" s="136">
        <f>Populations!O90</f>
        <v>0</v>
      </c>
      <c r="AA30" s="150">
        <f>IF(Z30=0,0,($I$30/$Z$30)*100000)</f>
        <v>0</v>
      </c>
      <c r="AB30" s="178">
        <f>Populations!Q90</f>
        <v>0</v>
      </c>
      <c r="AC30" s="150">
        <f>IF(AB30=0,0,($J$30/$AB$30)*100000)</f>
        <v>0</v>
      </c>
      <c r="AD30" s="136">
        <f>Populations!S90</f>
        <v>0</v>
      </c>
      <c r="AE30" s="150">
        <f>IF(AD30=0,0,($K$30/$AD$30)*100000)</f>
        <v>0</v>
      </c>
      <c r="AF30" s="136">
        <f>Populations!U90</f>
        <v>0</v>
      </c>
      <c r="AG30" s="150">
        <f>IF(AF30=0,0,($L$30/$AF$30)*100000)</f>
        <v>0</v>
      </c>
      <c r="AH30" s="151"/>
      <c r="AI30" s="149"/>
      <c r="AJ30" s="150">
        <f>Populations!C108</f>
        <v>0</v>
      </c>
      <c r="AK30" s="152">
        <v>8.7247000000000005E-2</v>
      </c>
      <c r="AM30" s="140" t="str">
        <f>Populations!B18</f>
        <v>55-64</v>
      </c>
      <c r="AN30" s="379">
        <f t="shared" si="13"/>
        <v>0</v>
      </c>
      <c r="AO30" s="380">
        <f t="shared" si="14"/>
        <v>0</v>
      </c>
      <c r="AP30" s="380">
        <f t="shared" si="15"/>
        <v>0</v>
      </c>
      <c r="AQ30" s="381">
        <f t="shared" si="16"/>
        <v>0</v>
      </c>
      <c r="AR30" s="381">
        <f t="shared" si="17"/>
        <v>0</v>
      </c>
      <c r="AS30" s="381">
        <f t="shared" si="18"/>
        <v>0</v>
      </c>
      <c r="AT30" s="381">
        <f t="shared" si="19"/>
        <v>0</v>
      </c>
      <c r="AU30" s="381">
        <f t="shared" si="20"/>
        <v>0</v>
      </c>
      <c r="AV30" s="381">
        <f t="shared" si="21"/>
        <v>0</v>
      </c>
      <c r="AW30" s="381">
        <f t="shared" si="22"/>
        <v>0</v>
      </c>
    </row>
    <row r="31" spans="2:49">
      <c r="B31" s="140" t="str">
        <f>Populations!B91</f>
        <v>65-74</v>
      </c>
      <c r="C31" s="431"/>
      <c r="D31" s="432"/>
      <c r="E31" s="153"/>
      <c r="F31" s="154"/>
      <c r="G31" s="154"/>
      <c r="H31" s="154"/>
      <c r="I31" s="154"/>
      <c r="J31" s="155"/>
      <c r="K31" s="155"/>
      <c r="L31" s="169"/>
      <c r="M31" s="149"/>
      <c r="N31" s="150">
        <f>Populations!C91</f>
        <v>0</v>
      </c>
      <c r="O31" s="150">
        <f>IF(N31=0,0,($C$31/$N$31)*100000)</f>
        <v>0</v>
      </c>
      <c r="P31" s="150">
        <f>Populations!E91</f>
        <v>0</v>
      </c>
      <c r="Q31" s="150">
        <f>IF(P31=0,0,($D$31/$P$31)*100000)</f>
        <v>0</v>
      </c>
      <c r="R31" s="150">
        <f>Populations!G91</f>
        <v>0</v>
      </c>
      <c r="S31" s="150">
        <f>IF(R31=0,0,($E$31/$R$31)*100000)</f>
        <v>0</v>
      </c>
      <c r="T31" s="178">
        <f>Populations!I91</f>
        <v>0</v>
      </c>
      <c r="U31" s="150">
        <f>IF(T31=0,0,($F$31/$T$31)*100000)</f>
        <v>0</v>
      </c>
      <c r="V31" s="178">
        <f>Populations!K91</f>
        <v>0</v>
      </c>
      <c r="W31" s="150">
        <f>IF(V31=0,0,($G$31/$V$31)*100000)</f>
        <v>0</v>
      </c>
      <c r="X31" s="178">
        <f>Populations!M91</f>
        <v>0</v>
      </c>
      <c r="Y31" s="150">
        <f>IF(X31=0,0,($H$31/$X$31)*100000)</f>
        <v>0</v>
      </c>
      <c r="Z31" s="136">
        <f>Populations!O91</f>
        <v>0</v>
      </c>
      <c r="AA31" s="150">
        <f>IF(Z31=0,0,($I$31/$Z$31)*100000)</f>
        <v>0</v>
      </c>
      <c r="AB31" s="178">
        <f>Populations!Q91</f>
        <v>0</v>
      </c>
      <c r="AC31" s="150">
        <f>IF(AB31=0,0,($J$31/$AB$31)*100000)</f>
        <v>0</v>
      </c>
      <c r="AD31" s="136">
        <f>Populations!S91</f>
        <v>0</v>
      </c>
      <c r="AE31" s="150">
        <f>IF(AD31=0,0,($K$31/$AD$31)*100000)</f>
        <v>0</v>
      </c>
      <c r="AF31" s="136">
        <f>Populations!U91</f>
        <v>0</v>
      </c>
      <c r="AG31" s="150">
        <f>IF(AF31=0,0,($L$31/$AF$31)*100000)</f>
        <v>0</v>
      </c>
      <c r="AH31" s="151"/>
      <c r="AI31" s="149"/>
      <c r="AJ31" s="150">
        <f>Populations!C109</f>
        <v>0</v>
      </c>
      <c r="AK31" s="152">
        <v>6.6036999999999998E-2</v>
      </c>
      <c r="AM31" s="140" t="str">
        <f>Populations!B19</f>
        <v>65-74</v>
      </c>
      <c r="AN31" s="379">
        <f t="shared" si="13"/>
        <v>0</v>
      </c>
      <c r="AO31" s="380">
        <f t="shared" si="14"/>
        <v>0</v>
      </c>
      <c r="AP31" s="380">
        <f t="shared" si="15"/>
        <v>0</v>
      </c>
      <c r="AQ31" s="381">
        <f t="shared" si="16"/>
        <v>0</v>
      </c>
      <c r="AR31" s="381">
        <f t="shared" si="17"/>
        <v>0</v>
      </c>
      <c r="AS31" s="381">
        <f t="shared" si="18"/>
        <v>0</v>
      </c>
      <c r="AT31" s="381">
        <f t="shared" si="19"/>
        <v>0</v>
      </c>
      <c r="AU31" s="381">
        <f t="shared" si="20"/>
        <v>0</v>
      </c>
      <c r="AV31" s="381">
        <f t="shared" si="21"/>
        <v>0</v>
      </c>
      <c r="AW31" s="381">
        <f t="shared" si="22"/>
        <v>0</v>
      </c>
    </row>
    <row r="32" spans="2:49">
      <c r="B32" s="140" t="str">
        <f>Populations!B92</f>
        <v>75-84</v>
      </c>
      <c r="C32" s="431"/>
      <c r="D32" s="432"/>
      <c r="E32" s="153"/>
      <c r="F32" s="154"/>
      <c r="G32" s="154"/>
      <c r="H32" s="154"/>
      <c r="I32" s="154"/>
      <c r="J32" s="155"/>
      <c r="K32" s="155"/>
      <c r="L32" s="169"/>
      <c r="M32" s="149"/>
      <c r="N32" s="150">
        <f>Populations!C92</f>
        <v>0</v>
      </c>
      <c r="O32" s="150">
        <f>IF(N32=0,0,($C$32/$N$32)*100000)</f>
        <v>0</v>
      </c>
      <c r="P32" s="150">
        <f>Populations!E92</f>
        <v>0</v>
      </c>
      <c r="Q32" s="150">
        <f>IF(P32=0,0,($D$32/$P$32)*100000)</f>
        <v>0</v>
      </c>
      <c r="R32" s="150">
        <f>Populations!G92</f>
        <v>0</v>
      </c>
      <c r="S32" s="150">
        <f>IF(R32=0,0,($E$32/$R$32)*100000)</f>
        <v>0</v>
      </c>
      <c r="T32" s="178">
        <f>Populations!I92</f>
        <v>0</v>
      </c>
      <c r="U32" s="150">
        <f>IF(T32=0,0,($F$32/$T$32)*100000)</f>
        <v>0</v>
      </c>
      <c r="V32" s="178">
        <f>Populations!K92</f>
        <v>0</v>
      </c>
      <c r="W32" s="150">
        <f>IF(V32=0,0,($G$32/$V$32)*100000)</f>
        <v>0</v>
      </c>
      <c r="X32" s="178">
        <f>Populations!M92</f>
        <v>0</v>
      </c>
      <c r="Y32" s="150">
        <f>IF(X32=0,0,($H$32/$X$32)*100000)</f>
        <v>0</v>
      </c>
      <c r="Z32" s="136">
        <f>Populations!O92</f>
        <v>0</v>
      </c>
      <c r="AA32" s="150">
        <f>IF(Z32=0,0,($I$32/$Z$32)*100000)</f>
        <v>0</v>
      </c>
      <c r="AB32" s="178">
        <f>Populations!Q92</f>
        <v>0</v>
      </c>
      <c r="AC32" s="150">
        <f>IF(AB32=0,0,($J$32/$AB$32)*100000)</f>
        <v>0</v>
      </c>
      <c r="AD32" s="136">
        <f>Populations!S92</f>
        <v>0</v>
      </c>
      <c r="AE32" s="150">
        <f>IF(AD32=0,0,($K$32/$AD$32)*100000)</f>
        <v>0</v>
      </c>
      <c r="AF32" s="136">
        <f>Populations!U92</f>
        <v>0</v>
      </c>
      <c r="AG32" s="150">
        <f>IF(AF32=0,0,($L$32/$AF$32)*100000)</f>
        <v>0</v>
      </c>
      <c r="AH32" s="151"/>
      <c r="AI32" s="149"/>
      <c r="AJ32" s="150">
        <f>Populations!C110</f>
        <v>0</v>
      </c>
      <c r="AK32" s="152">
        <v>4.4840999999999999E-2</v>
      </c>
      <c r="AM32" s="140" t="str">
        <f>Populations!B20</f>
        <v>75-84</v>
      </c>
      <c r="AN32" s="379">
        <f t="shared" si="13"/>
        <v>0</v>
      </c>
      <c r="AO32" s="380">
        <f t="shared" si="14"/>
        <v>0</v>
      </c>
      <c r="AP32" s="380">
        <f t="shared" si="15"/>
        <v>0</v>
      </c>
      <c r="AQ32" s="381">
        <f t="shared" si="16"/>
        <v>0</v>
      </c>
      <c r="AR32" s="381">
        <f t="shared" si="17"/>
        <v>0</v>
      </c>
      <c r="AS32" s="381">
        <f t="shared" si="18"/>
        <v>0</v>
      </c>
      <c r="AT32" s="381">
        <f t="shared" si="19"/>
        <v>0</v>
      </c>
      <c r="AU32" s="381">
        <f t="shared" si="20"/>
        <v>0</v>
      </c>
      <c r="AV32" s="381">
        <f t="shared" si="21"/>
        <v>0</v>
      </c>
      <c r="AW32" s="381">
        <f t="shared" si="22"/>
        <v>0</v>
      </c>
    </row>
    <row r="33" spans="2:49">
      <c r="B33" s="140" t="str">
        <f>Populations!B93</f>
        <v>85+</v>
      </c>
      <c r="C33" s="431"/>
      <c r="D33" s="432"/>
      <c r="E33" s="143"/>
      <c r="F33" s="144"/>
      <c r="G33" s="144"/>
      <c r="H33" s="144"/>
      <c r="I33" s="144"/>
      <c r="J33" s="145"/>
      <c r="K33" s="145"/>
      <c r="L33" s="169"/>
      <c r="M33" s="149"/>
      <c r="N33" s="150">
        <f>Populations!C93</f>
        <v>0</v>
      </c>
      <c r="O33" s="150">
        <f>IF(N33=0,0,($C$33/$N$33)*100000)</f>
        <v>0</v>
      </c>
      <c r="P33" s="150">
        <f>Populations!E93</f>
        <v>0</v>
      </c>
      <c r="Q33" s="150">
        <f>IF(P33=0,0,($D$33/$P$33)*100000)</f>
        <v>0</v>
      </c>
      <c r="R33" s="150">
        <f>Populations!G93</f>
        <v>0</v>
      </c>
      <c r="S33" s="150">
        <f>IF(R33=0,0,($E$33/$R$33)*100000)</f>
        <v>0</v>
      </c>
      <c r="T33" s="178">
        <f>Populations!I93</f>
        <v>0</v>
      </c>
      <c r="U33" s="150">
        <f>IF(T33=0,0,($F$33/$T$33)*100000)</f>
        <v>0</v>
      </c>
      <c r="V33" s="178">
        <f>Populations!K93</f>
        <v>0</v>
      </c>
      <c r="W33" s="150">
        <f>IF(V33=0,0,($G$33/$V$33)*100000)</f>
        <v>0</v>
      </c>
      <c r="X33" s="178">
        <f>Populations!M93</f>
        <v>0</v>
      </c>
      <c r="Y33" s="150">
        <f>IF(X33=0,0,($H$33/$X$33)*100000)</f>
        <v>0</v>
      </c>
      <c r="Z33" s="136">
        <f>Populations!O93</f>
        <v>0</v>
      </c>
      <c r="AA33" s="150">
        <f>IF(Z33=0,0,($I$33/$Z$33)*100000)</f>
        <v>0</v>
      </c>
      <c r="AB33" s="178">
        <f>Populations!Q93</f>
        <v>0</v>
      </c>
      <c r="AC33" s="150">
        <f>IF(AB33=0,0,($J$33/$AB$33)*100000)</f>
        <v>0</v>
      </c>
      <c r="AD33" s="136">
        <f>Populations!S93</f>
        <v>0</v>
      </c>
      <c r="AE33" s="150">
        <f>IF(AD33=0,0,($K$33/$AD$33)*100000)</f>
        <v>0</v>
      </c>
      <c r="AF33" s="136">
        <f>Populations!U93</f>
        <v>0</v>
      </c>
      <c r="AG33" s="150">
        <f>IF(AF33=0,0,($L$33/$AF$33)*100000)</f>
        <v>0</v>
      </c>
      <c r="AH33" s="151"/>
      <c r="AI33" s="149"/>
      <c r="AJ33" s="150">
        <f>Populations!C111</f>
        <v>0</v>
      </c>
      <c r="AK33" s="152">
        <v>1.5507999999999999E-2</v>
      </c>
      <c r="AM33" s="140" t="str">
        <f>Populations!B21</f>
        <v>85+</v>
      </c>
      <c r="AN33" s="379">
        <f t="shared" si="13"/>
        <v>0</v>
      </c>
      <c r="AO33" s="380">
        <f t="shared" si="14"/>
        <v>0</v>
      </c>
      <c r="AP33" s="380">
        <f t="shared" si="15"/>
        <v>0</v>
      </c>
      <c r="AQ33" s="381">
        <f t="shared" si="16"/>
        <v>0</v>
      </c>
      <c r="AR33" s="381">
        <f t="shared" si="17"/>
        <v>0</v>
      </c>
      <c r="AS33" s="381">
        <f t="shared" si="18"/>
        <v>0</v>
      </c>
      <c r="AT33" s="381">
        <f t="shared" si="19"/>
        <v>0</v>
      </c>
      <c r="AU33" s="381">
        <f t="shared" si="20"/>
        <v>0</v>
      </c>
      <c r="AV33" s="381">
        <f t="shared" si="21"/>
        <v>0</v>
      </c>
      <c r="AW33" s="381">
        <f t="shared" si="22"/>
        <v>0</v>
      </c>
    </row>
    <row r="34" spans="2:49">
      <c r="B34" s="170" t="s">
        <v>178</v>
      </c>
      <c r="C34" s="436">
        <f>SUM(C21:C33)</f>
        <v>0</v>
      </c>
      <c r="D34" s="437">
        <f t="shared" ref="D34:L34" si="23">SUM(D21:D33)</f>
        <v>0</v>
      </c>
      <c r="E34" s="437">
        <f t="shared" si="23"/>
        <v>0</v>
      </c>
      <c r="F34" s="438">
        <f t="shared" si="23"/>
        <v>0</v>
      </c>
      <c r="G34" s="438">
        <f t="shared" si="23"/>
        <v>0</v>
      </c>
      <c r="H34" s="438">
        <f t="shared" si="23"/>
        <v>0</v>
      </c>
      <c r="I34" s="438">
        <f t="shared" si="23"/>
        <v>0</v>
      </c>
      <c r="J34" s="438">
        <f t="shared" si="23"/>
        <v>0</v>
      </c>
      <c r="K34" s="438">
        <f t="shared" si="23"/>
        <v>0</v>
      </c>
      <c r="L34" s="438">
        <f t="shared" si="23"/>
        <v>0</v>
      </c>
      <c r="N34" s="150">
        <f>Populations!C94</f>
        <v>0</v>
      </c>
      <c r="O34" s="162">
        <f t="shared" ref="O34:AG34" si="24">SUM(O21:O33)</f>
        <v>0</v>
      </c>
      <c r="P34" s="150">
        <f>Populations!E94</f>
        <v>0</v>
      </c>
      <c r="Q34" s="162">
        <f t="shared" si="24"/>
        <v>0</v>
      </c>
      <c r="R34" s="150">
        <f>Populations!G94</f>
        <v>0</v>
      </c>
      <c r="S34" s="162">
        <f t="shared" si="24"/>
        <v>0</v>
      </c>
      <c r="T34" s="178">
        <f>Populations!I94</f>
        <v>0</v>
      </c>
      <c r="U34" s="162">
        <f t="shared" si="24"/>
        <v>0</v>
      </c>
      <c r="V34" s="178">
        <f>Populations!K94</f>
        <v>0</v>
      </c>
      <c r="W34" s="162">
        <f t="shared" si="24"/>
        <v>0</v>
      </c>
      <c r="X34" s="178">
        <f>Populations!M94</f>
        <v>0</v>
      </c>
      <c r="Y34" s="162">
        <f t="shared" si="24"/>
        <v>0</v>
      </c>
      <c r="Z34" s="136">
        <f>Populations!O94</f>
        <v>0</v>
      </c>
      <c r="AA34" s="162">
        <f t="shared" si="24"/>
        <v>0</v>
      </c>
      <c r="AB34" s="178">
        <f>Populations!Q94</f>
        <v>0</v>
      </c>
      <c r="AC34" s="162">
        <f t="shared" si="24"/>
        <v>0</v>
      </c>
      <c r="AD34" s="136">
        <f>Populations!S94</f>
        <v>0</v>
      </c>
      <c r="AE34" s="162">
        <f t="shared" si="24"/>
        <v>0</v>
      </c>
      <c r="AF34" s="136">
        <f>Populations!U94</f>
        <v>0</v>
      </c>
      <c r="AG34" s="162">
        <f t="shared" si="24"/>
        <v>0</v>
      </c>
      <c r="AH34" s="163"/>
      <c r="AJ34" s="150">
        <f>Populations!C112</f>
        <v>0</v>
      </c>
      <c r="AK34" s="152"/>
      <c r="AM34" s="140" t="str">
        <f>Populations!B22</f>
        <v>Total</v>
      </c>
      <c r="AN34" s="379">
        <f>SUM(AN21:AN33)</f>
        <v>0</v>
      </c>
      <c r="AO34" s="380">
        <f t="shared" ref="AO34:AW34" si="25">SUM(AO21:AO33)</f>
        <v>0</v>
      </c>
      <c r="AP34" s="380">
        <f t="shared" si="25"/>
        <v>0</v>
      </c>
      <c r="AQ34" s="382">
        <f t="shared" si="25"/>
        <v>0</v>
      </c>
      <c r="AR34" s="382">
        <f t="shared" si="25"/>
        <v>0</v>
      </c>
      <c r="AS34" s="382">
        <f t="shared" si="25"/>
        <v>0</v>
      </c>
      <c r="AT34" s="382">
        <f t="shared" si="25"/>
        <v>0</v>
      </c>
      <c r="AU34" s="382">
        <f t="shared" si="25"/>
        <v>0</v>
      </c>
      <c r="AV34" s="382">
        <f t="shared" si="25"/>
        <v>0</v>
      </c>
      <c r="AW34" s="382">
        <f t="shared" si="25"/>
        <v>0</v>
      </c>
    </row>
    <row r="36" spans="2:49">
      <c r="B36" s="172"/>
      <c r="C36" s="172"/>
      <c r="D36" s="173" t="s">
        <v>147</v>
      </c>
      <c r="E36" s="173"/>
      <c r="F36" s="174" t="s">
        <v>148</v>
      </c>
      <c r="G36" s="174"/>
      <c r="H36" s="174"/>
      <c r="I36" s="174"/>
      <c r="J36" s="174"/>
      <c r="K36" s="174"/>
      <c r="L36" s="174"/>
      <c r="AN36" s="20" t="s">
        <v>175</v>
      </c>
    </row>
    <row r="37" spans="2:49" ht="38.25">
      <c r="B37" s="130" t="s">
        <v>86</v>
      </c>
      <c r="C37" s="131" t="s">
        <v>167</v>
      </c>
      <c r="D37" s="132" t="s">
        <v>168</v>
      </c>
      <c r="E37" s="132" t="s">
        <v>169</v>
      </c>
      <c r="F37" s="133" t="str">
        <f>Populations!I80</f>
        <v>White-Not Hispanic</v>
      </c>
      <c r="G37" s="133" t="str">
        <f>Populations!K80</f>
        <v>Hispanic</v>
      </c>
      <c r="H37" s="133" t="str">
        <f>Populations!M80</f>
        <v>Black-Not Hispanic</v>
      </c>
      <c r="I37" s="133" t="str">
        <f>Populations!O80</f>
        <v>Asian</v>
      </c>
      <c r="J37" s="133" t="str">
        <f>Populations!Q80</f>
        <v>American Indian/Alaska Native</v>
      </c>
      <c r="K37" s="133" t="str">
        <f>Populations!S80</f>
        <v>Other</v>
      </c>
      <c r="L37" s="133" t="str">
        <f>Populations!U80</f>
        <v>Other</v>
      </c>
      <c r="M37" s="135"/>
      <c r="N37" s="136" t="s">
        <v>155</v>
      </c>
      <c r="O37" s="136" t="s">
        <v>156</v>
      </c>
      <c r="P37" s="136" t="s">
        <v>157</v>
      </c>
      <c r="Q37" s="136" t="s">
        <v>156</v>
      </c>
      <c r="R37" s="136" t="s">
        <v>158</v>
      </c>
      <c r="S37" s="136" t="s">
        <v>156</v>
      </c>
      <c r="T37" s="136" t="str">
        <f>Populations!I80</f>
        <v>White-Not Hispanic</v>
      </c>
      <c r="U37" s="136" t="s">
        <v>156</v>
      </c>
      <c r="V37" s="136" t="str">
        <f>Populations!K80</f>
        <v>Hispanic</v>
      </c>
      <c r="W37" s="136" t="s">
        <v>156</v>
      </c>
      <c r="X37" s="136" t="str">
        <f>Populations!M80</f>
        <v>Black-Not Hispanic</v>
      </c>
      <c r="Y37" s="136" t="s">
        <v>156</v>
      </c>
      <c r="Z37" s="136" t="str">
        <f>Populations!O80</f>
        <v>Asian</v>
      </c>
      <c r="AA37" s="136" t="s">
        <v>156</v>
      </c>
      <c r="AB37" s="136" t="str">
        <f>Populations!Q80</f>
        <v>American Indian/Alaska Native</v>
      </c>
      <c r="AC37" s="136" t="s">
        <v>156</v>
      </c>
      <c r="AD37" s="136" t="str">
        <f>Populations!S80</f>
        <v>Other</v>
      </c>
      <c r="AE37" s="136" t="s">
        <v>156</v>
      </c>
      <c r="AF37" s="136" t="str">
        <f>Populations!U80</f>
        <v>Other</v>
      </c>
      <c r="AG37" s="136" t="s">
        <v>156</v>
      </c>
      <c r="AH37" s="135"/>
      <c r="AI37" s="135"/>
      <c r="AJ37" s="136" t="s">
        <v>176</v>
      </c>
      <c r="AK37" s="136" t="s">
        <v>179</v>
      </c>
      <c r="AM37" s="136" t="s">
        <v>86</v>
      </c>
      <c r="AN37" s="138" t="s">
        <v>87</v>
      </c>
      <c r="AO37" s="139" t="s">
        <v>88</v>
      </c>
      <c r="AP37" s="139" t="s">
        <v>89</v>
      </c>
      <c r="AQ37" s="133" t="str">
        <f>Populations!I80</f>
        <v>White-Not Hispanic</v>
      </c>
      <c r="AR37" s="133" t="str">
        <f>Populations!K80</f>
        <v>Hispanic</v>
      </c>
      <c r="AS37" s="133" t="str">
        <f>Populations!M80</f>
        <v>Black-Not Hispanic</v>
      </c>
      <c r="AT37" s="133" t="str">
        <f>Populations!O80</f>
        <v>Asian</v>
      </c>
      <c r="AU37" s="133" t="str">
        <f>Populations!Q80</f>
        <v>American Indian/Alaska Native</v>
      </c>
      <c r="AV37" s="133" t="str">
        <f>Populations!S80</f>
        <v>Other</v>
      </c>
      <c r="AW37" s="133" t="str">
        <f>Populations!U80</f>
        <v>Other</v>
      </c>
    </row>
    <row r="38" spans="2:49">
      <c r="B38" s="140" t="str">
        <f>Populations!B81</f>
        <v>&lt;1</v>
      </c>
      <c r="C38" s="141"/>
      <c r="D38" s="142"/>
      <c r="E38" s="143"/>
      <c r="F38" s="144"/>
      <c r="G38" s="144"/>
      <c r="H38" s="144"/>
      <c r="I38" s="144"/>
      <c r="J38" s="145"/>
      <c r="K38" s="145"/>
      <c r="L38" s="175"/>
      <c r="M38" s="149"/>
      <c r="N38" s="150">
        <f>Populations!C81</f>
        <v>0</v>
      </c>
      <c r="O38" s="150">
        <f>IF(N38=0,0,($C$38/$N$38)*100000)</f>
        <v>0</v>
      </c>
      <c r="P38" s="150">
        <f>Populations!E81</f>
        <v>0</v>
      </c>
      <c r="Q38" s="150">
        <f>IF(P38=0,0,($D$38/$P$38)*100000)</f>
        <v>0</v>
      </c>
      <c r="R38" s="150">
        <f>Populations!G81</f>
        <v>0</v>
      </c>
      <c r="S38" s="150">
        <f>IF(R38=0,0,($E$38/$R$38)*100000)</f>
        <v>0</v>
      </c>
      <c r="T38" s="178">
        <f>Populations!I81</f>
        <v>0</v>
      </c>
      <c r="U38" s="150">
        <f>IF(T38=0,0,($F$38/$T$38)*100000)</f>
        <v>0</v>
      </c>
      <c r="V38" s="136">
        <f>Populations!K81</f>
        <v>0</v>
      </c>
      <c r="W38" s="150">
        <f>IF(V38=0,0,($G$38/$V$38)*100000)</f>
        <v>0</v>
      </c>
      <c r="X38" s="178">
        <f>Populations!M81</f>
        <v>0</v>
      </c>
      <c r="Y38" s="150">
        <f>IF(X38=0,0,($H$38/$X$38)*100000)</f>
        <v>0</v>
      </c>
      <c r="Z38" s="136">
        <f>Populations!O81</f>
        <v>0</v>
      </c>
      <c r="AA38" s="150">
        <f>IF(Z38=0,0,($I$38/$Z$38)*100000)</f>
        <v>0</v>
      </c>
      <c r="AB38" s="178">
        <f>Populations!Q81</f>
        <v>0</v>
      </c>
      <c r="AC38" s="150">
        <f>IF(AB38=0,0,($J$38/$AB$38)*100000)</f>
        <v>0</v>
      </c>
      <c r="AD38" s="136">
        <f>Populations!S81</f>
        <v>0</v>
      </c>
      <c r="AE38" s="150">
        <f>IF(AD38=0,0,($K$38/$AD$38)*100000)</f>
        <v>0</v>
      </c>
      <c r="AF38" s="136">
        <f>Populations!U81</f>
        <v>0</v>
      </c>
      <c r="AG38" s="150">
        <f>IF(AF38=0,0,($L$38/$AF$38)*100000)</f>
        <v>0</v>
      </c>
      <c r="AH38" s="151"/>
      <c r="AI38" s="149"/>
      <c r="AJ38" s="150">
        <f>Populations!C99</f>
        <v>0</v>
      </c>
      <c r="AK38" s="152">
        <v>1.3818E-2</v>
      </c>
      <c r="AM38" s="140" t="str">
        <f>Populations!B9</f>
        <v>&lt;1</v>
      </c>
      <c r="AN38" s="379">
        <f t="shared" ref="AN38:AN50" si="26">O38*AK38</f>
        <v>0</v>
      </c>
      <c r="AO38" s="380">
        <f t="shared" ref="AO38:AO50" si="27">Q38*AK38</f>
        <v>0</v>
      </c>
      <c r="AP38" s="380">
        <f t="shared" ref="AP38:AP50" si="28">S38*AK38</f>
        <v>0</v>
      </c>
      <c r="AQ38" s="381">
        <f t="shared" ref="AQ38:AQ50" si="29">U38*AK38</f>
        <v>0</v>
      </c>
      <c r="AR38" s="381">
        <f t="shared" ref="AR38:AR50" si="30">W38*AK38</f>
        <v>0</v>
      </c>
      <c r="AS38" s="381">
        <f t="shared" ref="AS38:AS50" si="31">Y38*AK38</f>
        <v>0</v>
      </c>
      <c r="AT38" s="381">
        <f t="shared" ref="AT38:AT50" si="32">AA38*AK38</f>
        <v>0</v>
      </c>
      <c r="AU38" s="381">
        <f t="shared" ref="AU38:AU50" si="33">AC38*AK38</f>
        <v>0</v>
      </c>
      <c r="AV38" s="381">
        <f t="shared" ref="AV38:AV50" si="34">AE38*AK38</f>
        <v>0</v>
      </c>
      <c r="AW38" s="381">
        <f t="shared" ref="AW38:AW50" si="35">AG38*AK38</f>
        <v>0</v>
      </c>
    </row>
    <row r="39" spans="2:49">
      <c r="B39" s="140" t="str">
        <f>Populations!B82</f>
        <v>1-4</v>
      </c>
      <c r="C39" s="431"/>
      <c r="D39" s="432"/>
      <c r="E39" s="153"/>
      <c r="F39" s="154"/>
      <c r="G39" s="154"/>
      <c r="H39" s="154"/>
      <c r="I39" s="154"/>
      <c r="J39" s="155"/>
      <c r="K39" s="155"/>
      <c r="L39" s="176"/>
      <c r="M39" s="149"/>
      <c r="N39" s="150">
        <f>Populations!C82</f>
        <v>0</v>
      </c>
      <c r="O39" s="150">
        <f>IF(N39=0,0,($C$39/$N$39)*100000)</f>
        <v>0</v>
      </c>
      <c r="P39" s="150">
        <f>Populations!E82</f>
        <v>0</v>
      </c>
      <c r="Q39" s="150">
        <f>IF(P39=0,0,($D$39/$P$39)*100000)</f>
        <v>0</v>
      </c>
      <c r="R39" s="150">
        <f>Populations!G82</f>
        <v>0</v>
      </c>
      <c r="S39" s="150">
        <f>IF(R39=0,0,($E$39/$R$39)*100000)</f>
        <v>0</v>
      </c>
      <c r="T39" s="178">
        <f>Populations!I82</f>
        <v>0</v>
      </c>
      <c r="U39" s="150">
        <f>IF(T39=0,0,($F$39/$T$39)*100000)</f>
        <v>0</v>
      </c>
      <c r="V39" s="136">
        <f>Populations!K82</f>
        <v>0</v>
      </c>
      <c r="W39" s="150">
        <f>IF(V39=0,0,($G$39/$V$39)*100000)</f>
        <v>0</v>
      </c>
      <c r="X39" s="178">
        <f>Populations!M82</f>
        <v>0</v>
      </c>
      <c r="Y39" s="150">
        <f>IF(X39=0,0,($H$39/$X$39)*100000)</f>
        <v>0</v>
      </c>
      <c r="Z39" s="136">
        <f>Populations!O82</f>
        <v>0</v>
      </c>
      <c r="AA39" s="150">
        <f>IF(Z39=0,0,($I$39/$Z$39)*100000)</f>
        <v>0</v>
      </c>
      <c r="AB39" s="178">
        <f>Populations!Q82</f>
        <v>0</v>
      </c>
      <c r="AC39" s="150">
        <f>IF(AB39=0,0,($J$39/$AB$39)*100000)</f>
        <v>0</v>
      </c>
      <c r="AD39" s="136">
        <f>Populations!S82</f>
        <v>0</v>
      </c>
      <c r="AE39" s="150">
        <f>IF(AD39=0,0,($K$39/$AD$39)*100000)</f>
        <v>0</v>
      </c>
      <c r="AF39" s="136">
        <f>Populations!U82</f>
        <v>0</v>
      </c>
      <c r="AG39" s="150">
        <f>IF(AF39=0,0,($L$39/$AF$39)*100000)</f>
        <v>0</v>
      </c>
      <c r="AH39" s="151"/>
      <c r="AI39" s="149"/>
      <c r="AJ39" s="150">
        <f>Populations!C100</f>
        <v>0</v>
      </c>
      <c r="AK39" s="152">
        <v>5.5316999999999998E-2</v>
      </c>
      <c r="AM39" s="140" t="str">
        <f>Populations!B10</f>
        <v>1-4</v>
      </c>
      <c r="AN39" s="379">
        <f t="shared" si="26"/>
        <v>0</v>
      </c>
      <c r="AO39" s="380">
        <f t="shared" si="27"/>
        <v>0</v>
      </c>
      <c r="AP39" s="380">
        <f t="shared" si="28"/>
        <v>0</v>
      </c>
      <c r="AQ39" s="381">
        <f t="shared" si="29"/>
        <v>0</v>
      </c>
      <c r="AR39" s="381">
        <f t="shared" si="30"/>
        <v>0</v>
      </c>
      <c r="AS39" s="381">
        <f t="shared" si="31"/>
        <v>0</v>
      </c>
      <c r="AT39" s="381">
        <f t="shared" si="32"/>
        <v>0</v>
      </c>
      <c r="AU39" s="381">
        <f t="shared" si="33"/>
        <v>0</v>
      </c>
      <c r="AV39" s="381">
        <f t="shared" si="34"/>
        <v>0</v>
      </c>
      <c r="AW39" s="381">
        <f t="shared" si="35"/>
        <v>0</v>
      </c>
    </row>
    <row r="40" spans="2:49">
      <c r="B40" s="140" t="str">
        <f>Populations!B83</f>
        <v>5-9</v>
      </c>
      <c r="C40" s="431"/>
      <c r="D40" s="432"/>
      <c r="E40" s="153"/>
      <c r="F40" s="154"/>
      <c r="G40" s="154"/>
      <c r="H40" s="154"/>
      <c r="I40" s="154"/>
      <c r="J40" s="155"/>
      <c r="K40" s="155"/>
      <c r="L40" s="176"/>
      <c r="M40" s="149"/>
      <c r="N40" s="150">
        <f>Populations!C83</f>
        <v>0</v>
      </c>
      <c r="O40" s="150">
        <f>IF(N40=0,0,($C$40/$N$40)*100000)</f>
        <v>0</v>
      </c>
      <c r="P40" s="150">
        <f>Populations!E83</f>
        <v>0</v>
      </c>
      <c r="Q40" s="150">
        <f>IF(P40=0,0,($D$40/$P$40)*100000)</f>
        <v>0</v>
      </c>
      <c r="R40" s="150">
        <f>Populations!G83</f>
        <v>0</v>
      </c>
      <c r="S40" s="150">
        <f>IF(R40=0,0,($E$40/$R$40)*100000)</f>
        <v>0</v>
      </c>
      <c r="T40" s="178">
        <f>Populations!I83</f>
        <v>0</v>
      </c>
      <c r="U40" s="150">
        <f>IF(T40=0,0,($F$40/$T$40)*100000)</f>
        <v>0</v>
      </c>
      <c r="V40" s="136">
        <f>Populations!K83</f>
        <v>0</v>
      </c>
      <c r="W40" s="150">
        <f>IF(V40=0,0,($G$40/$V$40)*100000)</f>
        <v>0</v>
      </c>
      <c r="X40" s="178">
        <f>Populations!M83</f>
        <v>0</v>
      </c>
      <c r="Y40" s="150">
        <f>IF(X40=0,0,($H$40/$X$40)*100000)</f>
        <v>0</v>
      </c>
      <c r="Z40" s="136">
        <f>Populations!O83</f>
        <v>0</v>
      </c>
      <c r="AA40" s="150">
        <f>IF(Z40=0,0,($I$40/$Z$40)*100000)</f>
        <v>0</v>
      </c>
      <c r="AB40" s="178">
        <f>Populations!Q83</f>
        <v>0</v>
      </c>
      <c r="AC40" s="150">
        <f>IF(AB40=0,0,($J$40/$AB$40)*100000)</f>
        <v>0</v>
      </c>
      <c r="AD40" s="136">
        <f>Populations!S83</f>
        <v>0</v>
      </c>
      <c r="AE40" s="150">
        <f>IF(AD40=0,0,($K$40/$AD$40)*100000)</f>
        <v>0</v>
      </c>
      <c r="AF40" s="136">
        <f>Populations!U83</f>
        <v>0</v>
      </c>
      <c r="AG40" s="150">
        <f>IF(AF40=0,0,($L$40/$AF$40)*100000)</f>
        <v>0</v>
      </c>
      <c r="AH40" s="151"/>
      <c r="AI40" s="149"/>
      <c r="AJ40" s="150">
        <f>Populations!C101</f>
        <v>0</v>
      </c>
      <c r="AK40" s="152">
        <v>7.2533E-2</v>
      </c>
      <c r="AM40" s="140" t="str">
        <f>Populations!B11</f>
        <v>5-9</v>
      </c>
      <c r="AN40" s="379">
        <f t="shared" si="26"/>
        <v>0</v>
      </c>
      <c r="AO40" s="380">
        <f t="shared" si="27"/>
        <v>0</v>
      </c>
      <c r="AP40" s="380">
        <f t="shared" si="28"/>
        <v>0</v>
      </c>
      <c r="AQ40" s="381">
        <f t="shared" si="29"/>
        <v>0</v>
      </c>
      <c r="AR40" s="381">
        <f t="shared" si="30"/>
        <v>0</v>
      </c>
      <c r="AS40" s="381">
        <f t="shared" si="31"/>
        <v>0</v>
      </c>
      <c r="AT40" s="381">
        <f t="shared" si="32"/>
        <v>0</v>
      </c>
      <c r="AU40" s="381">
        <f t="shared" si="33"/>
        <v>0</v>
      </c>
      <c r="AV40" s="381">
        <f t="shared" si="34"/>
        <v>0</v>
      </c>
      <c r="AW40" s="381">
        <f t="shared" si="35"/>
        <v>0</v>
      </c>
    </row>
    <row r="41" spans="2:49">
      <c r="B41" s="140" t="str">
        <f>Populations!B84</f>
        <v>10-14</v>
      </c>
      <c r="C41" s="431"/>
      <c r="D41" s="432"/>
      <c r="E41" s="153"/>
      <c r="F41" s="154"/>
      <c r="G41" s="154"/>
      <c r="H41" s="154"/>
      <c r="I41" s="154"/>
      <c r="J41" s="155"/>
      <c r="K41" s="155"/>
      <c r="L41" s="176"/>
      <c r="M41" s="149"/>
      <c r="N41" s="150">
        <f>Populations!C84</f>
        <v>0</v>
      </c>
      <c r="O41" s="150">
        <f>IF(N41=0,0,($C$41/$N$41)*100000)</f>
        <v>0</v>
      </c>
      <c r="P41" s="150">
        <f>Populations!E84</f>
        <v>0</v>
      </c>
      <c r="Q41" s="150">
        <f>IF(P41=0,0,($D$41/$P$41)*100000)</f>
        <v>0</v>
      </c>
      <c r="R41" s="150">
        <f>Populations!G84</f>
        <v>0</v>
      </c>
      <c r="S41" s="150">
        <f>IF(R41=0,0,($E$41/$R$41)*100000)</f>
        <v>0</v>
      </c>
      <c r="T41" s="178">
        <f>Populations!I84</f>
        <v>0</v>
      </c>
      <c r="U41" s="150">
        <f>IF(T41=0,0,($F$41/$T$41)*100000)</f>
        <v>0</v>
      </c>
      <c r="V41" s="136">
        <f>Populations!K84</f>
        <v>0</v>
      </c>
      <c r="W41" s="150">
        <f>IF(V41=0,0,($G$41/$V$41)*100000)</f>
        <v>0</v>
      </c>
      <c r="X41" s="178">
        <f>Populations!M84</f>
        <v>0</v>
      </c>
      <c r="Y41" s="150">
        <f>IF(X41=0,0,($H$41/$X$41)*100000)</f>
        <v>0</v>
      </c>
      <c r="Z41" s="136">
        <f>Populations!O84</f>
        <v>0</v>
      </c>
      <c r="AA41" s="150">
        <f>IF(Z41=0,0,($I$41/$Z$41)*100000)</f>
        <v>0</v>
      </c>
      <c r="AB41" s="178">
        <f>Populations!Q84</f>
        <v>0</v>
      </c>
      <c r="AC41" s="150">
        <f>IF(AB41=0,0,($J$41/$AB$41)*100000)</f>
        <v>0</v>
      </c>
      <c r="AD41" s="136">
        <f>Populations!S84</f>
        <v>0</v>
      </c>
      <c r="AE41" s="150">
        <f>IF(AD41=0,0,($K$41/$AD$41)*100000)</f>
        <v>0</v>
      </c>
      <c r="AF41" s="136">
        <f>Populations!U84</f>
        <v>0</v>
      </c>
      <c r="AG41" s="150">
        <f>IF(AF41=0,0,($L$41/$AF$41)*100000)</f>
        <v>0</v>
      </c>
      <c r="AH41" s="151"/>
      <c r="AI41" s="149"/>
      <c r="AJ41" s="150">
        <f>Populations!C102</f>
        <v>0</v>
      </c>
      <c r="AK41" s="152">
        <v>7.3032E-2</v>
      </c>
      <c r="AM41" s="140" t="str">
        <f>Populations!B12</f>
        <v>10-14</v>
      </c>
      <c r="AN41" s="379">
        <f t="shared" si="26"/>
        <v>0</v>
      </c>
      <c r="AO41" s="380">
        <f t="shared" si="27"/>
        <v>0</v>
      </c>
      <c r="AP41" s="380">
        <f t="shared" si="28"/>
        <v>0</v>
      </c>
      <c r="AQ41" s="381">
        <f t="shared" si="29"/>
        <v>0</v>
      </c>
      <c r="AR41" s="381">
        <f t="shared" si="30"/>
        <v>0</v>
      </c>
      <c r="AS41" s="381">
        <f t="shared" si="31"/>
        <v>0</v>
      </c>
      <c r="AT41" s="381">
        <f t="shared" si="32"/>
        <v>0</v>
      </c>
      <c r="AU41" s="381">
        <f t="shared" si="33"/>
        <v>0</v>
      </c>
      <c r="AV41" s="381">
        <f t="shared" si="34"/>
        <v>0</v>
      </c>
      <c r="AW41" s="381">
        <f t="shared" si="35"/>
        <v>0</v>
      </c>
    </row>
    <row r="42" spans="2:49">
      <c r="B42" s="140" t="str">
        <f>Populations!B85</f>
        <v>15-19</v>
      </c>
      <c r="C42" s="431"/>
      <c r="D42" s="432"/>
      <c r="E42" s="153"/>
      <c r="F42" s="154"/>
      <c r="G42" s="154"/>
      <c r="H42" s="154"/>
      <c r="I42" s="154"/>
      <c r="J42" s="155"/>
      <c r="K42" s="155"/>
      <c r="L42" s="176"/>
      <c r="M42" s="149"/>
      <c r="N42" s="150">
        <f>Populations!C85</f>
        <v>0</v>
      </c>
      <c r="O42" s="150">
        <f>IF(N42=0,0,($C$42/$N$42)*100000)</f>
        <v>0</v>
      </c>
      <c r="P42" s="150">
        <f>Populations!E85</f>
        <v>0</v>
      </c>
      <c r="Q42" s="150">
        <f>IF(P42=0,0,($D$42/$P$42)*100000)</f>
        <v>0</v>
      </c>
      <c r="R42" s="150">
        <f>Populations!G85</f>
        <v>0</v>
      </c>
      <c r="S42" s="150">
        <f>IF(R42=0,0,($E$42/$R$42)*100000)</f>
        <v>0</v>
      </c>
      <c r="T42" s="178">
        <f>Populations!I85</f>
        <v>0</v>
      </c>
      <c r="U42" s="150">
        <f>IF(T42=0,0,($F$42/$T$42)*100000)</f>
        <v>0</v>
      </c>
      <c r="V42" s="136">
        <f>Populations!K85</f>
        <v>0</v>
      </c>
      <c r="W42" s="150">
        <f>IF(V42=0,0,($G$42/$V$42)*100000)</f>
        <v>0</v>
      </c>
      <c r="X42" s="178">
        <f>Populations!M85</f>
        <v>0</v>
      </c>
      <c r="Y42" s="150">
        <f>IF(X42=0,0,($H$42/$X$42)*100000)</f>
        <v>0</v>
      </c>
      <c r="Z42" s="136">
        <f>Populations!O85</f>
        <v>0</v>
      </c>
      <c r="AA42" s="150">
        <f>IF(Z42=0,0,($I$42/$Z$42)*100000)</f>
        <v>0</v>
      </c>
      <c r="AB42" s="178">
        <f>Populations!Q85</f>
        <v>0</v>
      </c>
      <c r="AC42" s="150">
        <f>IF(AB42=0,0,($J$42/$AB$42)*100000)</f>
        <v>0</v>
      </c>
      <c r="AD42" s="136">
        <f>Populations!S85</f>
        <v>0</v>
      </c>
      <c r="AE42" s="150">
        <f>IF(AD42=0,0,($K$42/$AD$42)*100000)</f>
        <v>0</v>
      </c>
      <c r="AF42" s="136">
        <f>Populations!U85</f>
        <v>0</v>
      </c>
      <c r="AG42" s="150">
        <f>IF(AF42=0,0,($L$42/$AF$42)*100000)</f>
        <v>0</v>
      </c>
      <c r="AH42" s="151"/>
      <c r="AI42" s="149"/>
      <c r="AJ42" s="150">
        <f>Populations!C103</f>
        <v>0</v>
      </c>
      <c r="AK42" s="152">
        <v>7.2168999999999997E-2</v>
      </c>
      <c r="AM42" s="140" t="str">
        <f>Populations!B13</f>
        <v>15-19</v>
      </c>
      <c r="AN42" s="379">
        <f t="shared" si="26"/>
        <v>0</v>
      </c>
      <c r="AO42" s="380">
        <f t="shared" si="27"/>
        <v>0</v>
      </c>
      <c r="AP42" s="380">
        <f t="shared" si="28"/>
        <v>0</v>
      </c>
      <c r="AQ42" s="381">
        <f t="shared" si="29"/>
        <v>0</v>
      </c>
      <c r="AR42" s="381">
        <f t="shared" si="30"/>
        <v>0</v>
      </c>
      <c r="AS42" s="381">
        <f t="shared" si="31"/>
        <v>0</v>
      </c>
      <c r="AT42" s="381">
        <f t="shared" si="32"/>
        <v>0</v>
      </c>
      <c r="AU42" s="381">
        <f t="shared" si="33"/>
        <v>0</v>
      </c>
      <c r="AV42" s="381">
        <f t="shared" si="34"/>
        <v>0</v>
      </c>
      <c r="AW42" s="381">
        <f t="shared" si="35"/>
        <v>0</v>
      </c>
    </row>
    <row r="43" spans="2:49">
      <c r="B43" s="140" t="str">
        <f>Populations!B86</f>
        <v>20-24</v>
      </c>
      <c r="C43" s="431"/>
      <c r="D43" s="432"/>
      <c r="E43" s="153"/>
      <c r="F43" s="154"/>
      <c r="G43" s="154"/>
      <c r="H43" s="154"/>
      <c r="I43" s="154"/>
      <c r="J43" s="155"/>
      <c r="K43" s="155"/>
      <c r="L43" s="176"/>
      <c r="M43" s="149"/>
      <c r="N43" s="150">
        <f>Populations!C86</f>
        <v>0</v>
      </c>
      <c r="O43" s="150">
        <f>IF(N43=0,0,($C$43/$N$43)*100000)</f>
        <v>0</v>
      </c>
      <c r="P43" s="150">
        <f>Populations!E86</f>
        <v>0</v>
      </c>
      <c r="Q43" s="150">
        <f>IF(P43=0,0,($D$43/$P$43)*100000)</f>
        <v>0</v>
      </c>
      <c r="R43" s="150">
        <f>Populations!G86</f>
        <v>0</v>
      </c>
      <c r="S43" s="150">
        <f>IF(R43=0,0,($E$43/$R$43)*100000)</f>
        <v>0</v>
      </c>
      <c r="T43" s="178">
        <f>Populations!I86</f>
        <v>0</v>
      </c>
      <c r="U43" s="150">
        <f>IF(T43=0,0,($F$43/$T$43)*100000)</f>
        <v>0</v>
      </c>
      <c r="V43" s="136">
        <f>Populations!K86</f>
        <v>0</v>
      </c>
      <c r="W43" s="150">
        <f>IF(V43=0,0,($G$43/$V$43)*100000)</f>
        <v>0</v>
      </c>
      <c r="X43" s="178">
        <f>Populations!M86</f>
        <v>0</v>
      </c>
      <c r="Y43" s="150">
        <f>IF(X43=0,0,($H$43/$X$43)*100000)</f>
        <v>0</v>
      </c>
      <c r="Z43" s="136">
        <f>Populations!O86</f>
        <v>0</v>
      </c>
      <c r="AA43" s="150">
        <f>IF(Z43=0,0,($I$43/$Z$43)*100000)</f>
        <v>0</v>
      </c>
      <c r="AB43" s="178">
        <f>Populations!Q86</f>
        <v>0</v>
      </c>
      <c r="AC43" s="150">
        <f>IF(AB43=0,0,($J$43/$AB$43)*100000)</f>
        <v>0</v>
      </c>
      <c r="AD43" s="136">
        <f>Populations!S86</f>
        <v>0</v>
      </c>
      <c r="AE43" s="150">
        <f>IF(AD43=0,0,($K$43/$AD$43)*100000)</f>
        <v>0</v>
      </c>
      <c r="AF43" s="136">
        <f>Populations!U86</f>
        <v>0</v>
      </c>
      <c r="AG43" s="150">
        <f>IF(AF43=0,0,($L$43/$AF$43)*100000)</f>
        <v>0</v>
      </c>
      <c r="AH43" s="151"/>
      <c r="AI43" s="149"/>
      <c r="AJ43" s="150">
        <f>Populations!C104</f>
        <v>0</v>
      </c>
      <c r="AK43" s="152">
        <v>6.6477999999999995E-2</v>
      </c>
      <c r="AM43" s="140" t="str">
        <f>Populations!B14</f>
        <v>20-24</v>
      </c>
      <c r="AN43" s="379">
        <f t="shared" si="26"/>
        <v>0</v>
      </c>
      <c r="AO43" s="380">
        <f t="shared" si="27"/>
        <v>0</v>
      </c>
      <c r="AP43" s="380">
        <f t="shared" si="28"/>
        <v>0</v>
      </c>
      <c r="AQ43" s="381">
        <f t="shared" si="29"/>
        <v>0</v>
      </c>
      <c r="AR43" s="381">
        <f t="shared" si="30"/>
        <v>0</v>
      </c>
      <c r="AS43" s="381">
        <f t="shared" si="31"/>
        <v>0</v>
      </c>
      <c r="AT43" s="381">
        <f t="shared" si="32"/>
        <v>0</v>
      </c>
      <c r="AU43" s="381">
        <f t="shared" si="33"/>
        <v>0</v>
      </c>
      <c r="AV43" s="381">
        <f t="shared" si="34"/>
        <v>0</v>
      </c>
      <c r="AW43" s="381">
        <f t="shared" si="35"/>
        <v>0</v>
      </c>
    </row>
    <row r="44" spans="2:49">
      <c r="B44" s="140" t="str">
        <f>Populations!B87</f>
        <v>25-34</v>
      </c>
      <c r="C44" s="431"/>
      <c r="D44" s="432"/>
      <c r="E44" s="153"/>
      <c r="F44" s="154"/>
      <c r="G44" s="154"/>
      <c r="H44" s="154"/>
      <c r="I44" s="154"/>
      <c r="J44" s="155"/>
      <c r="K44" s="155"/>
      <c r="L44" s="176"/>
      <c r="M44" s="149"/>
      <c r="N44" s="150">
        <f>Populations!C87</f>
        <v>0</v>
      </c>
      <c r="O44" s="150">
        <f>IF(N44=0,0,($C$44/$N$44)*100000)</f>
        <v>0</v>
      </c>
      <c r="P44" s="150">
        <f>Populations!E87</f>
        <v>0</v>
      </c>
      <c r="Q44" s="150">
        <f>IF(P44=0,0,($D$44/$P$44)*100000)</f>
        <v>0</v>
      </c>
      <c r="R44" s="150">
        <f>Populations!G87</f>
        <v>0</v>
      </c>
      <c r="S44" s="150">
        <f>IF(R44=0,0,($E$44/$R$44)*100000)</f>
        <v>0</v>
      </c>
      <c r="T44" s="178">
        <f>Populations!I87</f>
        <v>0</v>
      </c>
      <c r="U44" s="150">
        <f>IF(T44=0,0,($F$44/$T$44)*100000)</f>
        <v>0</v>
      </c>
      <c r="V44" s="136">
        <f>Populations!K87</f>
        <v>0</v>
      </c>
      <c r="W44" s="150">
        <f>IF(V44=0,0,($G$44/$V$44)*100000)</f>
        <v>0</v>
      </c>
      <c r="X44" s="178">
        <f>Populations!M87</f>
        <v>0</v>
      </c>
      <c r="Y44" s="150">
        <f>IF(X44=0,0,($H$44/$X$44)*100000)</f>
        <v>0</v>
      </c>
      <c r="Z44" s="136">
        <f>Populations!O87</f>
        <v>0</v>
      </c>
      <c r="AA44" s="150">
        <f>IF(Z44=0,0,($I$44/$Z$44)*100000)</f>
        <v>0</v>
      </c>
      <c r="AB44" s="178">
        <f>Populations!Q87</f>
        <v>0</v>
      </c>
      <c r="AC44" s="150">
        <f>IF(AB44=0,0,($J$44/$AB$44)*100000)</f>
        <v>0</v>
      </c>
      <c r="AD44" s="136">
        <f>Populations!S87</f>
        <v>0</v>
      </c>
      <c r="AE44" s="150">
        <f>IF(AD44=0,0,($K$44/$AD$44)*100000)</f>
        <v>0</v>
      </c>
      <c r="AF44" s="136">
        <f>Populations!U87</f>
        <v>0</v>
      </c>
      <c r="AG44" s="150">
        <f>IF(AF44=0,0,($L$44/$AF$44)*100000)</f>
        <v>0</v>
      </c>
      <c r="AH44" s="151"/>
      <c r="AI44" s="149"/>
      <c r="AJ44" s="150">
        <f>Populations!C105</f>
        <v>0</v>
      </c>
      <c r="AK44" s="152">
        <v>0.135573</v>
      </c>
      <c r="AM44" s="140" t="str">
        <f>Populations!B15</f>
        <v>25-34</v>
      </c>
      <c r="AN44" s="379">
        <f t="shared" si="26"/>
        <v>0</v>
      </c>
      <c r="AO44" s="380">
        <f t="shared" si="27"/>
        <v>0</v>
      </c>
      <c r="AP44" s="380">
        <f t="shared" si="28"/>
        <v>0</v>
      </c>
      <c r="AQ44" s="381">
        <f t="shared" si="29"/>
        <v>0</v>
      </c>
      <c r="AR44" s="381">
        <f t="shared" si="30"/>
        <v>0</v>
      </c>
      <c r="AS44" s="381">
        <f t="shared" si="31"/>
        <v>0</v>
      </c>
      <c r="AT44" s="381">
        <f t="shared" si="32"/>
        <v>0</v>
      </c>
      <c r="AU44" s="381">
        <f t="shared" si="33"/>
        <v>0</v>
      </c>
      <c r="AV44" s="381">
        <f t="shared" si="34"/>
        <v>0</v>
      </c>
      <c r="AW44" s="381">
        <f t="shared" si="35"/>
        <v>0</v>
      </c>
    </row>
    <row r="45" spans="2:49">
      <c r="B45" s="140" t="str">
        <f>Populations!B88</f>
        <v>35-44</v>
      </c>
      <c r="C45" s="431"/>
      <c r="D45" s="432"/>
      <c r="E45" s="153"/>
      <c r="F45" s="154"/>
      <c r="G45" s="154"/>
      <c r="H45" s="154"/>
      <c r="I45" s="154"/>
      <c r="J45" s="155"/>
      <c r="K45" s="155"/>
      <c r="L45" s="176"/>
      <c r="M45" s="149"/>
      <c r="N45" s="150">
        <f>Populations!C88</f>
        <v>0</v>
      </c>
      <c r="O45" s="150">
        <f>IF(N45=0,0,($C$45/$N$45)*100000)</f>
        <v>0</v>
      </c>
      <c r="P45" s="150">
        <f>Populations!E88</f>
        <v>0</v>
      </c>
      <c r="Q45" s="150">
        <f>IF(P45=0,0,($D$45/$P$45)*100000)</f>
        <v>0</v>
      </c>
      <c r="R45" s="150">
        <f>Populations!G88</f>
        <v>0</v>
      </c>
      <c r="S45" s="150">
        <f>IF(R45=0,0,($E$45/$R$45)*100000)</f>
        <v>0</v>
      </c>
      <c r="T45" s="178">
        <f>Populations!I88</f>
        <v>0</v>
      </c>
      <c r="U45" s="150">
        <f>IF(T45=0,0,($F$45/$T$45)*100000)</f>
        <v>0</v>
      </c>
      <c r="V45" s="136">
        <f>Populations!K88</f>
        <v>0</v>
      </c>
      <c r="W45" s="150">
        <f>IF(V45=0,0,($G$45/$V$45)*100000)</f>
        <v>0</v>
      </c>
      <c r="X45" s="178">
        <f>Populations!M88</f>
        <v>0</v>
      </c>
      <c r="Y45" s="150">
        <f>IF(X45=0,0,($H$45/$X$45)*100000)</f>
        <v>0</v>
      </c>
      <c r="Z45" s="136">
        <f>Populations!O88</f>
        <v>0</v>
      </c>
      <c r="AA45" s="150">
        <f>IF(Z45=0,0,($I$45/$Z$45)*100000)</f>
        <v>0</v>
      </c>
      <c r="AB45" s="178">
        <f>Populations!Q88</f>
        <v>0</v>
      </c>
      <c r="AC45" s="150">
        <f>IF(AB45=0,0,($J$45/$AB$45)*100000)</f>
        <v>0</v>
      </c>
      <c r="AD45" s="136">
        <f>Populations!S88</f>
        <v>0</v>
      </c>
      <c r="AE45" s="150">
        <f>IF(AD45=0,0,($K$45/$AD$45)*100000)</f>
        <v>0</v>
      </c>
      <c r="AF45" s="136">
        <f>Populations!U88</f>
        <v>0</v>
      </c>
      <c r="AG45" s="150">
        <f>IF(AF45=0,0,($L$45/$AF$45)*100000)</f>
        <v>0</v>
      </c>
      <c r="AH45" s="151"/>
      <c r="AI45" s="149"/>
      <c r="AJ45" s="150">
        <f>Populations!C106</f>
        <v>0</v>
      </c>
      <c r="AK45" s="152">
        <v>0.16261300000000001</v>
      </c>
      <c r="AM45" s="140" t="str">
        <f>Populations!B16</f>
        <v>35-44</v>
      </c>
      <c r="AN45" s="379">
        <f t="shared" si="26"/>
        <v>0</v>
      </c>
      <c r="AO45" s="380">
        <f t="shared" si="27"/>
        <v>0</v>
      </c>
      <c r="AP45" s="380">
        <f t="shared" si="28"/>
        <v>0</v>
      </c>
      <c r="AQ45" s="381">
        <f t="shared" si="29"/>
        <v>0</v>
      </c>
      <c r="AR45" s="381">
        <f t="shared" si="30"/>
        <v>0</v>
      </c>
      <c r="AS45" s="381">
        <f t="shared" si="31"/>
        <v>0</v>
      </c>
      <c r="AT45" s="381">
        <f t="shared" si="32"/>
        <v>0</v>
      </c>
      <c r="AU45" s="381">
        <f t="shared" si="33"/>
        <v>0</v>
      </c>
      <c r="AV45" s="381">
        <f t="shared" si="34"/>
        <v>0</v>
      </c>
      <c r="AW45" s="381">
        <f t="shared" si="35"/>
        <v>0</v>
      </c>
    </row>
    <row r="46" spans="2:49">
      <c r="B46" s="140" t="str">
        <f>Populations!B89</f>
        <v>45-54</v>
      </c>
      <c r="C46" s="431"/>
      <c r="D46" s="432"/>
      <c r="E46" s="153"/>
      <c r="F46" s="154"/>
      <c r="G46" s="154"/>
      <c r="H46" s="154"/>
      <c r="I46" s="154"/>
      <c r="J46" s="155"/>
      <c r="K46" s="155"/>
      <c r="L46" s="176"/>
      <c r="M46" s="149"/>
      <c r="N46" s="150">
        <f>Populations!C89</f>
        <v>0</v>
      </c>
      <c r="O46" s="150">
        <f>IF(N46=0,0,($C$46/$N$46)*100000)</f>
        <v>0</v>
      </c>
      <c r="P46" s="150">
        <f>Populations!E89</f>
        <v>0</v>
      </c>
      <c r="Q46" s="150">
        <f>IF(P46=0,0,($D$46/$P$46)*100000)</f>
        <v>0</v>
      </c>
      <c r="R46" s="150">
        <f>Populations!G89</f>
        <v>0</v>
      </c>
      <c r="S46" s="150">
        <f>IF(R46=0,0,($E$46/$R$46)*100000)</f>
        <v>0</v>
      </c>
      <c r="T46" s="178">
        <f>Populations!I89</f>
        <v>0</v>
      </c>
      <c r="U46" s="150">
        <f>IF(T46=0,0,($F$46/$T$46)*100000)</f>
        <v>0</v>
      </c>
      <c r="V46" s="136">
        <f>Populations!K89</f>
        <v>0</v>
      </c>
      <c r="W46" s="150">
        <f>IF(V46=0,0,($G$46/$V$46)*100000)</f>
        <v>0</v>
      </c>
      <c r="X46" s="178">
        <f>Populations!M89</f>
        <v>0</v>
      </c>
      <c r="Y46" s="150">
        <f>IF(X46=0,0,($H$46/$X$46)*100000)</f>
        <v>0</v>
      </c>
      <c r="Z46" s="136">
        <f>Populations!O89</f>
        <v>0</v>
      </c>
      <c r="AA46" s="150">
        <f>IF(Z46=0,0,($I$46/$Z$46)*100000)</f>
        <v>0</v>
      </c>
      <c r="AB46" s="178">
        <f>Populations!Q89</f>
        <v>0</v>
      </c>
      <c r="AC46" s="150">
        <f>IF(AB46=0,0,($J$46/$AB$46)*100000)</f>
        <v>0</v>
      </c>
      <c r="AD46" s="136">
        <f>Populations!S89</f>
        <v>0</v>
      </c>
      <c r="AE46" s="150">
        <f>IF(AD46=0,0,($K$46/$AD$46)*100000)</f>
        <v>0</v>
      </c>
      <c r="AF46" s="136">
        <f>Populations!U89</f>
        <v>0</v>
      </c>
      <c r="AG46" s="150">
        <f>IF(AF46=0,0,($L$46/$AF$46)*100000)</f>
        <v>0</v>
      </c>
      <c r="AH46" s="151"/>
      <c r="AI46" s="149"/>
      <c r="AJ46" s="150">
        <f>Populations!C107</f>
        <v>0</v>
      </c>
      <c r="AK46" s="152">
        <v>0.13483400000000001</v>
      </c>
      <c r="AM46" s="140" t="str">
        <f>Populations!B17</f>
        <v>45-54</v>
      </c>
      <c r="AN46" s="379">
        <f t="shared" si="26"/>
        <v>0</v>
      </c>
      <c r="AO46" s="380">
        <f t="shared" si="27"/>
        <v>0</v>
      </c>
      <c r="AP46" s="380">
        <f t="shared" si="28"/>
        <v>0</v>
      </c>
      <c r="AQ46" s="381">
        <f t="shared" si="29"/>
        <v>0</v>
      </c>
      <c r="AR46" s="381">
        <f t="shared" si="30"/>
        <v>0</v>
      </c>
      <c r="AS46" s="381">
        <f t="shared" si="31"/>
        <v>0</v>
      </c>
      <c r="AT46" s="381">
        <f t="shared" si="32"/>
        <v>0</v>
      </c>
      <c r="AU46" s="381">
        <f t="shared" si="33"/>
        <v>0</v>
      </c>
      <c r="AV46" s="381">
        <f t="shared" si="34"/>
        <v>0</v>
      </c>
      <c r="AW46" s="381">
        <f t="shared" si="35"/>
        <v>0</v>
      </c>
    </row>
    <row r="47" spans="2:49">
      <c r="B47" s="140" t="str">
        <f>Populations!B90</f>
        <v>55-64</v>
      </c>
      <c r="C47" s="431"/>
      <c r="D47" s="432"/>
      <c r="E47" s="153"/>
      <c r="F47" s="154"/>
      <c r="G47" s="154"/>
      <c r="H47" s="154"/>
      <c r="I47" s="154"/>
      <c r="J47" s="155"/>
      <c r="K47" s="155"/>
      <c r="L47" s="176"/>
      <c r="M47" s="149"/>
      <c r="N47" s="150">
        <f>Populations!C90</f>
        <v>0</v>
      </c>
      <c r="O47" s="150">
        <f>IF(N47=0,0,($C$47/$N$47)*100000)</f>
        <v>0</v>
      </c>
      <c r="P47" s="150">
        <f>Populations!E90</f>
        <v>0</v>
      </c>
      <c r="Q47" s="150">
        <f>IF(P47=0,0,($D$47/$P$47)*100000)</f>
        <v>0</v>
      </c>
      <c r="R47" s="150">
        <f>Populations!G90</f>
        <v>0</v>
      </c>
      <c r="S47" s="150">
        <f>IF(R47=0,0,($E$47/$R$47)*100000)</f>
        <v>0</v>
      </c>
      <c r="T47" s="178">
        <f>Populations!I90</f>
        <v>0</v>
      </c>
      <c r="U47" s="150">
        <f>IF(T47=0,0,($F$47/$T$47)*100000)</f>
        <v>0</v>
      </c>
      <c r="V47" s="136">
        <f>Populations!K90</f>
        <v>0</v>
      </c>
      <c r="W47" s="150">
        <f>IF(V47=0,0,($G$47/$V$47)*100000)</f>
        <v>0</v>
      </c>
      <c r="X47" s="178">
        <f>Populations!M90</f>
        <v>0</v>
      </c>
      <c r="Y47" s="150">
        <f>IF(X47=0,0,($H$47/$X$47)*100000)</f>
        <v>0</v>
      </c>
      <c r="Z47" s="136">
        <f>Populations!O90</f>
        <v>0</v>
      </c>
      <c r="AA47" s="150">
        <f>IF(Z47=0,0,($I$47/$Z$47)*100000)</f>
        <v>0</v>
      </c>
      <c r="AB47" s="178">
        <f>Populations!Q90</f>
        <v>0</v>
      </c>
      <c r="AC47" s="150">
        <f>IF(AB47=0,0,($J$47/$AB$47)*100000)</f>
        <v>0</v>
      </c>
      <c r="AD47" s="136">
        <f>Populations!S90</f>
        <v>0</v>
      </c>
      <c r="AE47" s="150">
        <f>IF(AD47=0,0,($K$47/$AD$47)*100000)</f>
        <v>0</v>
      </c>
      <c r="AF47" s="136">
        <f>Populations!U90</f>
        <v>0</v>
      </c>
      <c r="AG47" s="150">
        <f>IF(AF47=0,0,($L$47/$AF$47)*100000)</f>
        <v>0</v>
      </c>
      <c r="AH47" s="151"/>
      <c r="AI47" s="149"/>
      <c r="AJ47" s="150">
        <f>Populations!C108</f>
        <v>0</v>
      </c>
      <c r="AK47" s="152">
        <v>8.7247000000000005E-2</v>
      </c>
      <c r="AM47" s="140" t="str">
        <f>Populations!B18</f>
        <v>55-64</v>
      </c>
      <c r="AN47" s="379">
        <f t="shared" si="26"/>
        <v>0</v>
      </c>
      <c r="AO47" s="380">
        <f t="shared" si="27"/>
        <v>0</v>
      </c>
      <c r="AP47" s="380">
        <f t="shared" si="28"/>
        <v>0</v>
      </c>
      <c r="AQ47" s="381">
        <f t="shared" si="29"/>
        <v>0</v>
      </c>
      <c r="AR47" s="381">
        <f t="shared" si="30"/>
        <v>0</v>
      </c>
      <c r="AS47" s="381">
        <f t="shared" si="31"/>
        <v>0</v>
      </c>
      <c r="AT47" s="381">
        <f t="shared" si="32"/>
        <v>0</v>
      </c>
      <c r="AU47" s="381">
        <f t="shared" si="33"/>
        <v>0</v>
      </c>
      <c r="AV47" s="381">
        <f t="shared" si="34"/>
        <v>0</v>
      </c>
      <c r="AW47" s="381">
        <f t="shared" si="35"/>
        <v>0</v>
      </c>
    </row>
    <row r="48" spans="2:49">
      <c r="B48" s="140" t="str">
        <f>Populations!B91</f>
        <v>65-74</v>
      </c>
      <c r="C48" s="431"/>
      <c r="D48" s="432"/>
      <c r="E48" s="153"/>
      <c r="F48" s="154"/>
      <c r="G48" s="154"/>
      <c r="H48" s="154"/>
      <c r="I48" s="154"/>
      <c r="J48" s="155"/>
      <c r="K48" s="155"/>
      <c r="L48" s="176"/>
      <c r="M48" s="149"/>
      <c r="N48" s="150">
        <f>Populations!C91</f>
        <v>0</v>
      </c>
      <c r="O48" s="150">
        <f>IF(N48=0,0,($C$48/$N$48)*100000)</f>
        <v>0</v>
      </c>
      <c r="P48" s="150">
        <f>Populations!E91</f>
        <v>0</v>
      </c>
      <c r="Q48" s="150">
        <f>IF(P48=0,0,($D$48/$P$48)*100000)</f>
        <v>0</v>
      </c>
      <c r="R48" s="150">
        <f>Populations!G91</f>
        <v>0</v>
      </c>
      <c r="S48" s="150">
        <f>IF(R48=0,0,($E$48/$R$48)*100000)</f>
        <v>0</v>
      </c>
      <c r="T48" s="178">
        <f>Populations!I91</f>
        <v>0</v>
      </c>
      <c r="U48" s="150">
        <f>IF(T48=0,0,($F$48/$T$48)*100000)</f>
        <v>0</v>
      </c>
      <c r="V48" s="136">
        <f>Populations!K91</f>
        <v>0</v>
      </c>
      <c r="W48" s="150">
        <f>IF(V48=0,0,($G$48/$V$48)*100000)</f>
        <v>0</v>
      </c>
      <c r="X48" s="178">
        <f>Populations!M91</f>
        <v>0</v>
      </c>
      <c r="Y48" s="150">
        <f>IF(X48=0,0,($H$48/$X$48)*100000)</f>
        <v>0</v>
      </c>
      <c r="Z48" s="136">
        <f>Populations!O91</f>
        <v>0</v>
      </c>
      <c r="AA48" s="150">
        <f>IF(Z48=0,0,($I$48/$Z$48)*100000)</f>
        <v>0</v>
      </c>
      <c r="AB48" s="178">
        <f>Populations!Q91</f>
        <v>0</v>
      </c>
      <c r="AC48" s="150">
        <f>IF(AB48=0,0,($J$48/$AB$48)*100000)</f>
        <v>0</v>
      </c>
      <c r="AD48" s="136">
        <f>Populations!S91</f>
        <v>0</v>
      </c>
      <c r="AE48" s="150">
        <f>IF(AD48=0,0,($K$48/$AD$48)*100000)</f>
        <v>0</v>
      </c>
      <c r="AF48" s="136">
        <f>Populations!U91</f>
        <v>0</v>
      </c>
      <c r="AG48" s="150">
        <f>IF(AF48=0,0,($L$48/$AF$48)*100000)</f>
        <v>0</v>
      </c>
      <c r="AH48" s="151"/>
      <c r="AI48" s="149"/>
      <c r="AJ48" s="150">
        <f>Populations!C109</f>
        <v>0</v>
      </c>
      <c r="AK48" s="152">
        <v>6.6036999999999998E-2</v>
      </c>
      <c r="AM48" s="140" t="str">
        <f>Populations!B19</f>
        <v>65-74</v>
      </c>
      <c r="AN48" s="379">
        <f t="shared" si="26"/>
        <v>0</v>
      </c>
      <c r="AO48" s="380">
        <f t="shared" si="27"/>
        <v>0</v>
      </c>
      <c r="AP48" s="380">
        <f t="shared" si="28"/>
        <v>0</v>
      </c>
      <c r="AQ48" s="381">
        <f t="shared" si="29"/>
        <v>0</v>
      </c>
      <c r="AR48" s="381">
        <f t="shared" si="30"/>
        <v>0</v>
      </c>
      <c r="AS48" s="381">
        <f t="shared" si="31"/>
        <v>0</v>
      </c>
      <c r="AT48" s="381">
        <f t="shared" si="32"/>
        <v>0</v>
      </c>
      <c r="AU48" s="381">
        <f t="shared" si="33"/>
        <v>0</v>
      </c>
      <c r="AV48" s="381">
        <f t="shared" si="34"/>
        <v>0</v>
      </c>
      <c r="AW48" s="381">
        <f t="shared" si="35"/>
        <v>0</v>
      </c>
    </row>
    <row r="49" spans="2:49">
      <c r="B49" s="140" t="str">
        <f>Populations!B92</f>
        <v>75-84</v>
      </c>
      <c r="C49" s="431"/>
      <c r="D49" s="432"/>
      <c r="E49" s="153"/>
      <c r="F49" s="154"/>
      <c r="G49" s="154"/>
      <c r="H49" s="154"/>
      <c r="I49" s="154"/>
      <c r="J49" s="155"/>
      <c r="K49" s="155"/>
      <c r="L49" s="176"/>
      <c r="M49" s="149"/>
      <c r="N49" s="150">
        <f>Populations!C92</f>
        <v>0</v>
      </c>
      <c r="O49" s="150">
        <f>IF(N49=0,0,($C$49/$N$49)*100000)</f>
        <v>0</v>
      </c>
      <c r="P49" s="150">
        <f>Populations!E92</f>
        <v>0</v>
      </c>
      <c r="Q49" s="150">
        <f>IF(P49=0,0,($D$49/$P$49)*100000)</f>
        <v>0</v>
      </c>
      <c r="R49" s="150">
        <f>Populations!G92</f>
        <v>0</v>
      </c>
      <c r="S49" s="150">
        <f>IF(R49=0,0,($E$49/$R$49)*100000)</f>
        <v>0</v>
      </c>
      <c r="T49" s="178">
        <f>Populations!I92</f>
        <v>0</v>
      </c>
      <c r="U49" s="150">
        <f>IF(T49=0,0,($F$49/$T$49)*100000)</f>
        <v>0</v>
      </c>
      <c r="V49" s="136">
        <f>Populations!K92</f>
        <v>0</v>
      </c>
      <c r="W49" s="150">
        <f>IF(V49=0,0,($G$49/$V$49)*100000)</f>
        <v>0</v>
      </c>
      <c r="X49" s="178">
        <f>Populations!M92</f>
        <v>0</v>
      </c>
      <c r="Y49" s="150">
        <f>IF(X49=0,0,($H$49/$X$49)*100000)</f>
        <v>0</v>
      </c>
      <c r="Z49" s="136">
        <f>Populations!O92</f>
        <v>0</v>
      </c>
      <c r="AA49" s="150">
        <f>IF(Z49=0,0,($I$49/$Z$49)*100000)</f>
        <v>0</v>
      </c>
      <c r="AB49" s="178">
        <f>Populations!Q92</f>
        <v>0</v>
      </c>
      <c r="AC49" s="150">
        <f>IF(AB49=0,0,($J$49/$AB$49)*100000)</f>
        <v>0</v>
      </c>
      <c r="AD49" s="136">
        <f>Populations!S92</f>
        <v>0</v>
      </c>
      <c r="AE49" s="150">
        <f>IF(AD49=0,0,($K$49/$AD$49)*100000)</f>
        <v>0</v>
      </c>
      <c r="AF49" s="136">
        <f>Populations!U92</f>
        <v>0</v>
      </c>
      <c r="AG49" s="150">
        <f>IF(AF49=0,0,($L$49/$AF$49)*100000)</f>
        <v>0</v>
      </c>
      <c r="AH49" s="151"/>
      <c r="AI49" s="149"/>
      <c r="AJ49" s="150">
        <f>Populations!C110</f>
        <v>0</v>
      </c>
      <c r="AK49" s="152">
        <v>4.4840999999999999E-2</v>
      </c>
      <c r="AM49" s="140" t="str">
        <f>Populations!B20</f>
        <v>75-84</v>
      </c>
      <c r="AN49" s="379">
        <f t="shared" si="26"/>
        <v>0</v>
      </c>
      <c r="AO49" s="380">
        <f t="shared" si="27"/>
        <v>0</v>
      </c>
      <c r="AP49" s="380">
        <f t="shared" si="28"/>
        <v>0</v>
      </c>
      <c r="AQ49" s="381">
        <f t="shared" si="29"/>
        <v>0</v>
      </c>
      <c r="AR49" s="381">
        <f t="shared" si="30"/>
        <v>0</v>
      </c>
      <c r="AS49" s="381">
        <f t="shared" si="31"/>
        <v>0</v>
      </c>
      <c r="AT49" s="381">
        <f t="shared" si="32"/>
        <v>0</v>
      </c>
      <c r="AU49" s="381">
        <f t="shared" si="33"/>
        <v>0</v>
      </c>
      <c r="AV49" s="381">
        <f t="shared" si="34"/>
        <v>0</v>
      </c>
      <c r="AW49" s="381">
        <f t="shared" si="35"/>
        <v>0</v>
      </c>
    </row>
    <row r="50" spans="2:49">
      <c r="B50" s="140" t="str">
        <f>Populations!B93</f>
        <v>85+</v>
      </c>
      <c r="C50" s="431"/>
      <c r="D50" s="432"/>
      <c r="E50" s="143"/>
      <c r="F50" s="144"/>
      <c r="G50" s="144"/>
      <c r="H50" s="144"/>
      <c r="I50" s="144"/>
      <c r="J50" s="145"/>
      <c r="K50" s="145"/>
      <c r="L50" s="176"/>
      <c r="M50" s="149"/>
      <c r="N50" s="150">
        <f>Populations!C93</f>
        <v>0</v>
      </c>
      <c r="O50" s="150">
        <f>IF(N50=0,0,($C$50/$N$50)*100000)</f>
        <v>0</v>
      </c>
      <c r="P50" s="150">
        <f>Populations!E93</f>
        <v>0</v>
      </c>
      <c r="Q50" s="150">
        <f>IF(P50=0,0,($D$50/$P$50)*100000)</f>
        <v>0</v>
      </c>
      <c r="R50" s="150">
        <f>Populations!G93</f>
        <v>0</v>
      </c>
      <c r="S50" s="150">
        <f>IF(R50=0,0,($E$50/$R$50)*100000)</f>
        <v>0</v>
      </c>
      <c r="T50" s="178">
        <f>Populations!I93</f>
        <v>0</v>
      </c>
      <c r="U50" s="150">
        <f>IF(T50=0,0,($F$50/$T$50)*100000)</f>
        <v>0</v>
      </c>
      <c r="V50" s="136">
        <f>Populations!K93</f>
        <v>0</v>
      </c>
      <c r="W50" s="150">
        <f>IF(V50=0,0,($G$50/$V$50)*100000)</f>
        <v>0</v>
      </c>
      <c r="X50" s="178">
        <f>Populations!M93</f>
        <v>0</v>
      </c>
      <c r="Y50" s="150">
        <f>IF(X50=0,0,($H$50/$X$50)*100000)</f>
        <v>0</v>
      </c>
      <c r="Z50" s="136">
        <f>Populations!O93</f>
        <v>0</v>
      </c>
      <c r="AA50" s="150">
        <f>IF(Z50=0,0,($I$50/$Z$50)*100000)</f>
        <v>0</v>
      </c>
      <c r="AB50" s="178">
        <f>Populations!Q93</f>
        <v>0</v>
      </c>
      <c r="AC50" s="150">
        <f>IF(AB50=0,0,($J$50/$AB$50)*100000)</f>
        <v>0</v>
      </c>
      <c r="AD50" s="136">
        <f>Populations!S93</f>
        <v>0</v>
      </c>
      <c r="AE50" s="150">
        <f>IF(AD50=0,0,($K$50/$AD$50)*100000)</f>
        <v>0</v>
      </c>
      <c r="AF50" s="136">
        <f>Populations!U93</f>
        <v>0</v>
      </c>
      <c r="AG50" s="150">
        <f>IF(AF50=0,0,($L$50/$AF$50)*100000)</f>
        <v>0</v>
      </c>
      <c r="AH50" s="151"/>
      <c r="AI50" s="149"/>
      <c r="AJ50" s="150">
        <f>Populations!C111</f>
        <v>0</v>
      </c>
      <c r="AK50" s="152">
        <v>1.5507999999999999E-2</v>
      </c>
      <c r="AM50" s="140" t="str">
        <f>Populations!B21</f>
        <v>85+</v>
      </c>
      <c r="AN50" s="379">
        <f t="shared" si="26"/>
        <v>0</v>
      </c>
      <c r="AO50" s="380">
        <f t="shared" si="27"/>
        <v>0</v>
      </c>
      <c r="AP50" s="380">
        <f t="shared" si="28"/>
        <v>0</v>
      </c>
      <c r="AQ50" s="381">
        <f t="shared" si="29"/>
        <v>0</v>
      </c>
      <c r="AR50" s="381">
        <f t="shared" si="30"/>
        <v>0</v>
      </c>
      <c r="AS50" s="381">
        <f t="shared" si="31"/>
        <v>0</v>
      </c>
      <c r="AT50" s="381">
        <f t="shared" si="32"/>
        <v>0</v>
      </c>
      <c r="AU50" s="381">
        <f t="shared" si="33"/>
        <v>0</v>
      </c>
      <c r="AV50" s="381">
        <f t="shared" si="34"/>
        <v>0</v>
      </c>
      <c r="AW50" s="381">
        <f t="shared" si="35"/>
        <v>0</v>
      </c>
    </row>
    <row r="51" spans="2:49">
      <c r="B51" s="177" t="s">
        <v>178</v>
      </c>
      <c r="C51" s="439">
        <f>SUM(C38:C50)</f>
        <v>0</v>
      </c>
      <c r="D51" s="440">
        <f t="shared" ref="D51:L51" si="36">SUM(D38:D50)</f>
        <v>0</v>
      </c>
      <c r="E51" s="440">
        <f t="shared" si="36"/>
        <v>0</v>
      </c>
      <c r="F51" s="441">
        <f t="shared" si="36"/>
        <v>0</v>
      </c>
      <c r="G51" s="441">
        <f t="shared" si="36"/>
        <v>0</v>
      </c>
      <c r="H51" s="441">
        <f t="shared" si="36"/>
        <v>0</v>
      </c>
      <c r="I51" s="441">
        <f t="shared" si="36"/>
        <v>0</v>
      </c>
      <c r="J51" s="441">
        <f t="shared" si="36"/>
        <v>0</v>
      </c>
      <c r="K51" s="441">
        <f t="shared" si="36"/>
        <v>0</v>
      </c>
      <c r="L51" s="441">
        <f t="shared" si="36"/>
        <v>0</v>
      </c>
      <c r="N51" s="150">
        <f>Populations!C94</f>
        <v>0</v>
      </c>
      <c r="O51" s="162">
        <f t="shared" ref="O51:AG51" si="37">SUM(O38:O50)</f>
        <v>0</v>
      </c>
      <c r="P51" s="150">
        <f>Populations!E94</f>
        <v>0</v>
      </c>
      <c r="Q51" s="162">
        <f t="shared" si="37"/>
        <v>0</v>
      </c>
      <c r="R51" s="150">
        <f>Populations!G94</f>
        <v>0</v>
      </c>
      <c r="S51" s="162">
        <f t="shared" si="37"/>
        <v>0</v>
      </c>
      <c r="T51" s="178">
        <f>Populations!I94</f>
        <v>0</v>
      </c>
      <c r="U51" s="162">
        <f t="shared" si="37"/>
        <v>0</v>
      </c>
      <c r="V51" s="136">
        <f>Populations!K94</f>
        <v>0</v>
      </c>
      <c r="W51" s="162">
        <f t="shared" si="37"/>
        <v>0</v>
      </c>
      <c r="X51" s="178">
        <f>Populations!M94</f>
        <v>0</v>
      </c>
      <c r="Y51" s="162">
        <f t="shared" si="37"/>
        <v>0</v>
      </c>
      <c r="Z51" s="136">
        <f>Populations!O94</f>
        <v>0</v>
      </c>
      <c r="AA51" s="162">
        <f t="shared" si="37"/>
        <v>0</v>
      </c>
      <c r="AB51" s="178">
        <f>Populations!Q94</f>
        <v>0</v>
      </c>
      <c r="AC51" s="162">
        <f t="shared" si="37"/>
        <v>0</v>
      </c>
      <c r="AD51" s="136">
        <f>Populations!S94</f>
        <v>0</v>
      </c>
      <c r="AE51" s="162">
        <f t="shared" si="37"/>
        <v>0</v>
      </c>
      <c r="AF51" s="136">
        <f>Populations!U94</f>
        <v>0</v>
      </c>
      <c r="AG51" s="162">
        <f t="shared" si="37"/>
        <v>0</v>
      </c>
      <c r="AH51" s="163"/>
      <c r="AJ51" s="150">
        <f>Populations!C112</f>
        <v>0</v>
      </c>
      <c r="AK51" s="152"/>
      <c r="AM51" s="140" t="str">
        <f>Populations!B22</f>
        <v>Total</v>
      </c>
      <c r="AN51" s="379">
        <f>SUM(AN38:AN50)</f>
        <v>0</v>
      </c>
      <c r="AO51" s="380">
        <f t="shared" ref="AO51:AW51" si="38">SUM(AO38:AO50)</f>
        <v>0</v>
      </c>
      <c r="AP51" s="380">
        <f t="shared" si="38"/>
        <v>0</v>
      </c>
      <c r="AQ51" s="382">
        <f t="shared" si="38"/>
        <v>0</v>
      </c>
      <c r="AR51" s="382">
        <f t="shared" si="38"/>
        <v>0</v>
      </c>
      <c r="AS51" s="382">
        <f t="shared" si="38"/>
        <v>0</v>
      </c>
      <c r="AT51" s="382">
        <f t="shared" si="38"/>
        <v>0</v>
      </c>
      <c r="AU51" s="382">
        <f t="shared" si="38"/>
        <v>0</v>
      </c>
      <c r="AV51" s="382">
        <f t="shared" si="38"/>
        <v>0</v>
      </c>
      <c r="AW51" s="382">
        <f t="shared" si="38"/>
        <v>0</v>
      </c>
    </row>
  </sheetData>
  <mergeCells count="2">
    <mergeCell ref="B1:E1"/>
    <mergeCell ref="AM1:AO1"/>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51"/>
  <sheetViews>
    <sheetView topLeftCell="A3" zoomScale="80" zoomScaleNormal="80" zoomScaleSheetLayoutView="50" workbookViewId="0">
      <selection activeCell="W17" sqref="W17"/>
    </sheetView>
  </sheetViews>
  <sheetFormatPr defaultColWidth="8.7109375" defaultRowHeight="12.75"/>
  <cols>
    <col min="1" max="2" width="8.7109375" style="20"/>
    <col min="3" max="3" width="15.28515625" style="20" customWidth="1"/>
    <col min="4" max="4" width="15.5703125" style="20" customWidth="1"/>
    <col min="5" max="5" width="15.28515625" style="20" customWidth="1"/>
    <col min="6" max="6" width="17.7109375" style="20" customWidth="1"/>
    <col min="7" max="7" width="15.5703125" style="20" customWidth="1"/>
    <col min="8" max="8" width="15.42578125" style="20" customWidth="1"/>
    <col min="9" max="11" width="15.28515625" style="20" customWidth="1"/>
    <col min="12" max="12" width="15.5703125" style="20" customWidth="1"/>
    <col min="13" max="13" width="6" style="20" customWidth="1"/>
    <col min="14" max="14" width="15.28515625" style="20" customWidth="1"/>
    <col min="15" max="27" width="11.28515625" style="20" hidden="1" customWidth="1"/>
    <col min="28" max="29" width="12.5703125" style="20" hidden="1" customWidth="1"/>
    <col min="30" max="33" width="11.28515625" style="20" hidden="1" customWidth="1"/>
    <col min="34" max="34" width="6" style="20" hidden="1" customWidth="1"/>
    <col min="35" max="35" width="22.28515625" style="20" customWidth="1"/>
    <col min="36" max="36" width="14.5703125" style="20" hidden="1" customWidth="1"/>
    <col min="37" max="37" width="6" style="20" customWidth="1"/>
    <col min="38" max="38" width="8.7109375" style="20" customWidth="1"/>
    <col min="39" max="40" width="15.5703125" style="20" customWidth="1"/>
    <col min="41" max="41" width="15.28515625" style="20" customWidth="1"/>
    <col min="42" max="42" width="15.42578125" style="20" customWidth="1"/>
    <col min="43" max="43" width="15.5703125" style="20" customWidth="1"/>
    <col min="44" max="44" width="15.42578125" style="20" customWidth="1"/>
    <col min="45" max="48" width="15.28515625" style="20" customWidth="1"/>
    <col min="49" max="16384" width="8.7109375" style="20"/>
  </cols>
  <sheetData>
    <row r="1" spans="1:48" ht="78.599999999999994" customHeight="1">
      <c r="A1" s="267">
        <f>Populations!A63</f>
        <v>2017</v>
      </c>
      <c r="B1" s="502" t="s">
        <v>171</v>
      </c>
      <c r="C1" s="503"/>
      <c r="D1" s="503"/>
      <c r="E1" s="503"/>
      <c r="F1" s="124" t="s">
        <v>144</v>
      </c>
      <c r="G1" s="125"/>
      <c r="H1" s="125"/>
      <c r="I1" s="125"/>
      <c r="J1" s="125"/>
      <c r="K1" s="125"/>
      <c r="L1" s="125"/>
      <c r="N1" s="448" t="s">
        <v>172</v>
      </c>
      <c r="AI1" s="448" t="s">
        <v>180</v>
      </c>
      <c r="AL1" s="502" t="s">
        <v>174</v>
      </c>
      <c r="AM1" s="503"/>
      <c r="AN1" s="503"/>
      <c r="AO1" s="25"/>
      <c r="AP1" s="25"/>
      <c r="AQ1" s="25"/>
      <c r="AR1" s="25"/>
      <c r="AS1" s="25"/>
      <c r="AT1" s="25"/>
      <c r="AU1" s="25"/>
      <c r="AV1" s="25"/>
    </row>
    <row r="2" spans="1:48">
      <c r="B2" s="126"/>
      <c r="C2" s="126"/>
      <c r="D2" s="127" t="s">
        <v>147</v>
      </c>
      <c r="E2" s="127"/>
      <c r="F2" s="128" t="s">
        <v>148</v>
      </c>
      <c r="G2" s="128"/>
      <c r="H2" s="128"/>
      <c r="I2" s="128"/>
      <c r="J2" s="128"/>
      <c r="K2" s="128"/>
      <c r="L2" s="128"/>
      <c r="AM2" s="20" t="s">
        <v>175</v>
      </c>
    </row>
    <row r="3" spans="1:48" ht="38.25">
      <c r="B3" s="130" t="s">
        <v>86</v>
      </c>
      <c r="C3" s="131" t="s">
        <v>152</v>
      </c>
      <c r="D3" s="132" t="s">
        <v>153</v>
      </c>
      <c r="E3" s="132" t="s">
        <v>154</v>
      </c>
      <c r="F3" s="133" t="str">
        <f>Populations!I62</f>
        <v>White-Not Hispanic</v>
      </c>
      <c r="G3" s="133" t="str">
        <f>Populations!K62</f>
        <v>Hispanic</v>
      </c>
      <c r="H3" s="133" t="str">
        <f>Populations!M62</f>
        <v>Black-Not Hispanic</v>
      </c>
      <c r="I3" s="133" t="str">
        <f>Populations!O62</f>
        <v>Asian</v>
      </c>
      <c r="J3" s="133" t="str">
        <f>Populations!Q62</f>
        <v>American Indian/Alaska Native</v>
      </c>
      <c r="K3" s="133" t="str">
        <f>Populations!S62</f>
        <v>Other</v>
      </c>
      <c r="L3" s="133" t="str">
        <f>Populations!U62</f>
        <v>Other</v>
      </c>
      <c r="M3" s="135"/>
      <c r="N3" s="136" t="s">
        <v>181</v>
      </c>
      <c r="O3" s="136" t="s">
        <v>156</v>
      </c>
      <c r="P3" s="136" t="s">
        <v>88</v>
      </c>
      <c r="Q3" s="136" t="s">
        <v>156</v>
      </c>
      <c r="R3" s="136" t="s">
        <v>89</v>
      </c>
      <c r="S3" s="136" t="s">
        <v>156</v>
      </c>
      <c r="T3" s="136" t="str">
        <f>Populations!I62</f>
        <v>White-Not Hispanic</v>
      </c>
      <c r="U3" s="136" t="s">
        <v>156</v>
      </c>
      <c r="V3" s="136" t="str">
        <f>Populations!K62</f>
        <v>Hispanic</v>
      </c>
      <c r="W3" s="136" t="s">
        <v>156</v>
      </c>
      <c r="X3" s="136" t="str">
        <f>Populations!M62</f>
        <v>Black-Not Hispanic</v>
      </c>
      <c r="Y3" s="136" t="s">
        <v>156</v>
      </c>
      <c r="Z3" s="136" t="str">
        <f>Populations!O62</f>
        <v>Asian</v>
      </c>
      <c r="AA3" s="136" t="s">
        <v>156</v>
      </c>
      <c r="AB3" s="136" t="str">
        <f>Populations!Q62</f>
        <v>American Indian/Alaska Native</v>
      </c>
      <c r="AC3" s="136" t="s">
        <v>156</v>
      </c>
      <c r="AD3" s="136" t="str">
        <f>Populations!S62</f>
        <v>Other</v>
      </c>
      <c r="AE3" s="136" t="s">
        <v>156</v>
      </c>
      <c r="AF3" s="136" t="str">
        <f>Populations!U62</f>
        <v>Other</v>
      </c>
      <c r="AG3" s="136" t="s">
        <v>156</v>
      </c>
      <c r="AH3" s="135"/>
      <c r="AI3" s="136" t="s">
        <v>176</v>
      </c>
      <c r="AJ3" s="137" t="s">
        <v>179</v>
      </c>
      <c r="AL3" s="136" t="s">
        <v>86</v>
      </c>
      <c r="AM3" s="138" t="s">
        <v>87</v>
      </c>
      <c r="AN3" s="139" t="s">
        <v>88</v>
      </c>
      <c r="AO3" s="139" t="s">
        <v>89</v>
      </c>
      <c r="AP3" s="133" t="str">
        <f>Populations!I62</f>
        <v>White-Not Hispanic</v>
      </c>
      <c r="AQ3" s="133" t="str">
        <f>Populations!K62</f>
        <v>Hispanic</v>
      </c>
      <c r="AR3" s="133" t="str">
        <f>Populations!M62</f>
        <v>Black-Not Hispanic</v>
      </c>
      <c r="AS3" s="133" t="str">
        <f>Populations!O62</f>
        <v>Asian</v>
      </c>
      <c r="AT3" s="133" t="str">
        <f>Populations!Q62</f>
        <v>American Indian/Alaska Native</v>
      </c>
      <c r="AU3" s="133" t="str">
        <f>Populations!S62</f>
        <v>Other</v>
      </c>
      <c r="AV3" s="133" t="str">
        <f>Populations!U62</f>
        <v>Other</v>
      </c>
    </row>
    <row r="4" spans="1:48">
      <c r="B4" s="140" t="str">
        <f>Populations!B81</f>
        <v>&lt;1</v>
      </c>
      <c r="C4" s="141"/>
      <c r="D4" s="142"/>
      <c r="E4" s="143"/>
      <c r="F4" s="144"/>
      <c r="G4" s="144"/>
      <c r="H4" s="144"/>
      <c r="I4" s="144"/>
      <c r="J4" s="145"/>
      <c r="K4" s="145"/>
      <c r="L4" s="146"/>
      <c r="M4" s="149"/>
      <c r="N4" s="136">
        <f>Populations!C63</f>
        <v>0</v>
      </c>
      <c r="O4" s="150">
        <f>IF(N4=0,0,($C$4/$N$4)*100000)</f>
        <v>0</v>
      </c>
      <c r="P4" s="150">
        <f>Populations!E63</f>
        <v>0</v>
      </c>
      <c r="Q4" s="150">
        <f>IF(P4=0,0,($D$4/$P$4)*100000)</f>
        <v>0</v>
      </c>
      <c r="R4" s="150">
        <f>Populations!G63</f>
        <v>0</v>
      </c>
      <c r="S4" s="150">
        <f>IF(R4=0,0,($E$4/$R$4)*100000)</f>
        <v>0</v>
      </c>
      <c r="T4" s="178">
        <f>Populations!I63</f>
        <v>0</v>
      </c>
      <c r="U4" s="150">
        <f>IF(T4=0,0,($F$4/$T$4)*100000)</f>
        <v>0</v>
      </c>
      <c r="V4" s="136">
        <f>Populations!K63</f>
        <v>0</v>
      </c>
      <c r="W4" s="150">
        <f>IF(V4=0,0,($G$4/$V$4)*100000)</f>
        <v>0</v>
      </c>
      <c r="X4" s="178">
        <f>Populations!M63</f>
        <v>0</v>
      </c>
      <c r="Y4" s="150">
        <f>IF(X4=0,0,($H$4/$X$4)*100000)</f>
        <v>0</v>
      </c>
      <c r="Z4" s="178">
        <f>Populations!O63</f>
        <v>0</v>
      </c>
      <c r="AA4" s="150">
        <f>IF(Z4=0,0,($I$4/$Z$4)*100000)</f>
        <v>0</v>
      </c>
      <c r="AB4" s="178">
        <f>Populations!Q63</f>
        <v>0</v>
      </c>
      <c r="AC4" s="150">
        <f>IF(AB4=0,0,($J$4/$AB$4)*100000)</f>
        <v>0</v>
      </c>
      <c r="AD4" s="136">
        <f>Populations!S63</f>
        <v>0</v>
      </c>
      <c r="AE4" s="150">
        <f>IF(AD4=0,0,($K$4/$AD$4)*100000)</f>
        <v>0</v>
      </c>
      <c r="AF4" s="136">
        <f>Populations!U63</f>
        <v>0</v>
      </c>
      <c r="AG4" s="150">
        <f>IF(AF4=0,0,($L$4/$AF$4)*100000)</f>
        <v>0</v>
      </c>
      <c r="AH4" s="149"/>
      <c r="AI4" s="150">
        <f>Populations!C99</f>
        <v>0</v>
      </c>
      <c r="AJ4" s="152">
        <v>1.3818E-2</v>
      </c>
      <c r="AK4" s="149"/>
      <c r="AL4" s="140" t="str">
        <f>Populations!B9</f>
        <v>&lt;1</v>
      </c>
      <c r="AM4" s="379">
        <f t="shared" ref="AM4:AM16" si="0">O4*AJ4</f>
        <v>0</v>
      </c>
      <c r="AN4" s="380">
        <f t="shared" ref="AN4:AN16" si="1">Q4*AJ4</f>
        <v>0</v>
      </c>
      <c r="AO4" s="380">
        <f t="shared" ref="AO4:AO16" si="2">S4*AJ4</f>
        <v>0</v>
      </c>
      <c r="AP4" s="381">
        <f t="shared" ref="AP4:AP16" si="3">U4*AJ4</f>
        <v>0</v>
      </c>
      <c r="AQ4" s="381">
        <f t="shared" ref="AQ4:AQ16" si="4">W4*AJ4</f>
        <v>0</v>
      </c>
      <c r="AR4" s="381">
        <f t="shared" ref="AR4:AR16" si="5">Y4*AJ4</f>
        <v>0</v>
      </c>
      <c r="AS4" s="381">
        <f t="shared" ref="AS4:AS16" si="6">AA4*AJ4</f>
        <v>0</v>
      </c>
      <c r="AT4" s="381">
        <f t="shared" ref="AT4:AT16" si="7">AC4*AJ4</f>
        <v>0</v>
      </c>
      <c r="AU4" s="381">
        <f t="shared" ref="AU4:AU16" si="8">AE4*AJ4</f>
        <v>0</v>
      </c>
      <c r="AV4" s="381">
        <f t="shared" ref="AV4:AV16" si="9">AG4*AJ4</f>
        <v>0</v>
      </c>
    </row>
    <row r="5" spans="1:48">
      <c r="B5" s="140" t="str">
        <f>Populations!B82</f>
        <v>1-4</v>
      </c>
      <c r="C5" s="431"/>
      <c r="D5" s="432"/>
      <c r="E5" s="153"/>
      <c r="F5" s="154"/>
      <c r="G5" s="154"/>
      <c r="H5" s="154"/>
      <c r="I5" s="154"/>
      <c r="J5" s="155"/>
      <c r="K5" s="155"/>
      <c r="L5" s="156"/>
      <c r="M5" s="149"/>
      <c r="N5" s="136">
        <f>Populations!C64</f>
        <v>0</v>
      </c>
      <c r="O5" s="150">
        <f>IF(N5=0,0,($C$5/$N$5)*100000)</f>
        <v>0</v>
      </c>
      <c r="P5" s="150">
        <f>Populations!E64</f>
        <v>0</v>
      </c>
      <c r="Q5" s="150">
        <f>IF(P5=0,0,($D$5/$P$5)*100000)</f>
        <v>0</v>
      </c>
      <c r="R5" s="150">
        <f>Populations!G64</f>
        <v>0</v>
      </c>
      <c r="S5" s="150">
        <f>IF(R5=0,0,($E$5/$R$5)*100000)</f>
        <v>0</v>
      </c>
      <c r="T5" s="178">
        <f>Populations!I64</f>
        <v>0</v>
      </c>
      <c r="U5" s="150">
        <f>IF(T5=0,0,($F$5/$T$5)*100000)</f>
        <v>0</v>
      </c>
      <c r="V5" s="136">
        <f>Populations!K64</f>
        <v>0</v>
      </c>
      <c r="W5" s="150">
        <f>IF(V5=0,0,($G$5/$V$5)*100000)</f>
        <v>0</v>
      </c>
      <c r="X5" s="178">
        <f>Populations!M64</f>
        <v>0</v>
      </c>
      <c r="Y5" s="150">
        <f>IF(X5=0,0,($G$5/$X$5)*100000)</f>
        <v>0</v>
      </c>
      <c r="Z5" s="178">
        <f>Populations!O64</f>
        <v>0</v>
      </c>
      <c r="AA5" s="150">
        <f>IF(Z5=0,0,($I$5/$Z$5)*100000)</f>
        <v>0</v>
      </c>
      <c r="AB5" s="178">
        <f>Populations!Q64</f>
        <v>0</v>
      </c>
      <c r="AC5" s="150">
        <f>IF(AB5=0,0,($J$5/$AB$5)*100000)</f>
        <v>0</v>
      </c>
      <c r="AD5" s="136">
        <f>Populations!S64</f>
        <v>0</v>
      </c>
      <c r="AE5" s="150">
        <f>IF(AD5=0,0,($K$5/$AD$5)*100000)</f>
        <v>0</v>
      </c>
      <c r="AF5" s="136">
        <f>Populations!U64</f>
        <v>0</v>
      </c>
      <c r="AG5" s="150">
        <f>IF(AF5=0,0,($L$5/$AF$5)*100000)</f>
        <v>0</v>
      </c>
      <c r="AH5" s="149"/>
      <c r="AI5" s="150">
        <f>Populations!C100</f>
        <v>0</v>
      </c>
      <c r="AJ5" s="152">
        <v>5.5316999999999998E-2</v>
      </c>
      <c r="AK5" s="149"/>
      <c r="AL5" s="140" t="str">
        <f>Populations!B10</f>
        <v>1-4</v>
      </c>
      <c r="AM5" s="379">
        <f t="shared" si="0"/>
        <v>0</v>
      </c>
      <c r="AN5" s="380">
        <f t="shared" si="1"/>
        <v>0</v>
      </c>
      <c r="AO5" s="380">
        <f t="shared" si="2"/>
        <v>0</v>
      </c>
      <c r="AP5" s="381">
        <f t="shared" si="3"/>
        <v>0</v>
      </c>
      <c r="AQ5" s="381">
        <f t="shared" si="4"/>
        <v>0</v>
      </c>
      <c r="AR5" s="381">
        <f t="shared" si="5"/>
        <v>0</v>
      </c>
      <c r="AS5" s="381">
        <f t="shared" si="6"/>
        <v>0</v>
      </c>
      <c r="AT5" s="381">
        <f t="shared" si="7"/>
        <v>0</v>
      </c>
      <c r="AU5" s="381">
        <f t="shared" si="8"/>
        <v>0</v>
      </c>
      <c r="AV5" s="381">
        <f t="shared" si="9"/>
        <v>0</v>
      </c>
    </row>
    <row r="6" spans="1:48">
      <c r="B6" s="140" t="str">
        <f>Populations!B83</f>
        <v>5-9</v>
      </c>
      <c r="C6" s="431"/>
      <c r="D6" s="432"/>
      <c r="E6" s="153"/>
      <c r="F6" s="154"/>
      <c r="G6" s="154"/>
      <c r="H6" s="154"/>
      <c r="I6" s="154"/>
      <c r="J6" s="155"/>
      <c r="K6" s="155"/>
      <c r="L6" s="156"/>
      <c r="M6" s="149"/>
      <c r="N6" s="136">
        <f>Populations!C65</f>
        <v>0</v>
      </c>
      <c r="O6" s="150">
        <f>IF(N6=0,0,($C$6/$N$6)*100000)</f>
        <v>0</v>
      </c>
      <c r="P6" s="150">
        <f>Populations!E65</f>
        <v>0</v>
      </c>
      <c r="Q6" s="150">
        <f>IF(P6=0,0,($D$6/$P$6)*100000)</f>
        <v>0</v>
      </c>
      <c r="R6" s="150">
        <f>Populations!G65</f>
        <v>0</v>
      </c>
      <c r="S6" s="150">
        <f>IF(R6=0,0,($E$6/$R$6)*100000)</f>
        <v>0</v>
      </c>
      <c r="T6" s="178">
        <f>Populations!I65</f>
        <v>0</v>
      </c>
      <c r="U6" s="150">
        <f>IF(T6=0,0,($F$6/$T$6)*100000)</f>
        <v>0</v>
      </c>
      <c r="V6" s="136">
        <f>Populations!K65</f>
        <v>0</v>
      </c>
      <c r="W6" s="150">
        <f>IF(V6=0,0,($G$6/$V$6)*100000)</f>
        <v>0</v>
      </c>
      <c r="X6" s="178">
        <f>Populations!M65</f>
        <v>0</v>
      </c>
      <c r="Y6" s="150">
        <f>IF(X6=0,0,($G$6/$X$6)*100000)</f>
        <v>0</v>
      </c>
      <c r="Z6" s="178">
        <f>Populations!O65</f>
        <v>0</v>
      </c>
      <c r="AA6" s="150">
        <f>IF(Z6=0,0,($I$6/$Z$6)*100000)</f>
        <v>0</v>
      </c>
      <c r="AB6" s="178">
        <f>Populations!Q65</f>
        <v>0</v>
      </c>
      <c r="AC6" s="150">
        <f>IF(AB6=0,0,($J$6/$AB$6)*100000)</f>
        <v>0</v>
      </c>
      <c r="AD6" s="136">
        <f>Populations!S65</f>
        <v>0</v>
      </c>
      <c r="AE6" s="150">
        <f>IF(AD6=0,0,($K$6/$AD$6)*100000)</f>
        <v>0</v>
      </c>
      <c r="AF6" s="136">
        <f>Populations!U65</f>
        <v>0</v>
      </c>
      <c r="AG6" s="150">
        <f>IF(AF6=0,0,($L$6/$AF$6)*100000)</f>
        <v>0</v>
      </c>
      <c r="AH6" s="149"/>
      <c r="AI6" s="150">
        <f>Populations!C101</f>
        <v>0</v>
      </c>
      <c r="AJ6" s="152">
        <v>7.2533E-2</v>
      </c>
      <c r="AK6" s="149"/>
      <c r="AL6" s="140" t="str">
        <f>Populations!B11</f>
        <v>5-9</v>
      </c>
      <c r="AM6" s="379">
        <f t="shared" si="0"/>
        <v>0</v>
      </c>
      <c r="AN6" s="380">
        <f t="shared" si="1"/>
        <v>0</v>
      </c>
      <c r="AO6" s="380">
        <f t="shared" si="2"/>
        <v>0</v>
      </c>
      <c r="AP6" s="381">
        <f t="shared" si="3"/>
        <v>0</v>
      </c>
      <c r="AQ6" s="381">
        <f t="shared" si="4"/>
        <v>0</v>
      </c>
      <c r="AR6" s="381">
        <f t="shared" si="5"/>
        <v>0</v>
      </c>
      <c r="AS6" s="381">
        <f t="shared" si="6"/>
        <v>0</v>
      </c>
      <c r="AT6" s="381">
        <f t="shared" si="7"/>
        <v>0</v>
      </c>
      <c r="AU6" s="381">
        <f t="shared" si="8"/>
        <v>0</v>
      </c>
      <c r="AV6" s="381">
        <f t="shared" si="9"/>
        <v>0</v>
      </c>
    </row>
    <row r="7" spans="1:48">
      <c r="B7" s="140" t="str">
        <f>Populations!B84</f>
        <v>10-14</v>
      </c>
      <c r="C7" s="431"/>
      <c r="D7" s="432"/>
      <c r="E7" s="153"/>
      <c r="F7" s="154"/>
      <c r="G7" s="154"/>
      <c r="H7" s="154"/>
      <c r="I7" s="154"/>
      <c r="J7" s="155"/>
      <c r="K7" s="155"/>
      <c r="L7" s="156"/>
      <c r="M7" s="149"/>
      <c r="N7" s="136">
        <f>Populations!C66</f>
        <v>0</v>
      </c>
      <c r="O7" s="150">
        <f>IF(N7=0,0,($C$7/$N$7)*100000)</f>
        <v>0</v>
      </c>
      <c r="P7" s="150">
        <f>Populations!E66</f>
        <v>0</v>
      </c>
      <c r="Q7" s="150">
        <f>IF(P7=0,0,($D$7/$P$7)*100000)</f>
        <v>0</v>
      </c>
      <c r="R7" s="150">
        <f>Populations!G66</f>
        <v>0</v>
      </c>
      <c r="S7" s="150">
        <f>IF(R7=0,0,($E$7/$R$7)*100000)</f>
        <v>0</v>
      </c>
      <c r="T7" s="178">
        <f>Populations!I66</f>
        <v>0</v>
      </c>
      <c r="U7" s="150">
        <f>IF(T7=0,0,($F$7/$T$7)*100000)</f>
        <v>0</v>
      </c>
      <c r="V7" s="136">
        <f>Populations!K66</f>
        <v>0</v>
      </c>
      <c r="W7" s="150">
        <f>IF(V7=0,0,($G$7/$V$7)*100000)</f>
        <v>0</v>
      </c>
      <c r="X7" s="178">
        <f>Populations!M66</f>
        <v>0</v>
      </c>
      <c r="Y7" s="150">
        <f>IF(X7=0,0,($G$7/$X$7)*100000)</f>
        <v>0</v>
      </c>
      <c r="Z7" s="178">
        <f>Populations!O66</f>
        <v>0</v>
      </c>
      <c r="AA7" s="150">
        <f>IF(Z7=0,0,($I$7/$Z$7)*100000)</f>
        <v>0</v>
      </c>
      <c r="AB7" s="178">
        <f>Populations!Q66</f>
        <v>0</v>
      </c>
      <c r="AC7" s="150">
        <f>IF(AB7=0,0,($J$7/$AB$7)*100000)</f>
        <v>0</v>
      </c>
      <c r="AD7" s="136">
        <f>Populations!S66</f>
        <v>0</v>
      </c>
      <c r="AE7" s="150">
        <f>IF(AD7=0,0,($K$7/$AD$7)*100000)</f>
        <v>0</v>
      </c>
      <c r="AF7" s="136">
        <f>Populations!U66</f>
        <v>0</v>
      </c>
      <c r="AG7" s="150">
        <f>IF(AF7=0,0,($L$7/$AF$7)*100000)</f>
        <v>0</v>
      </c>
      <c r="AH7" s="149"/>
      <c r="AI7" s="150">
        <f>Populations!C102</f>
        <v>0</v>
      </c>
      <c r="AJ7" s="152">
        <v>7.3032E-2</v>
      </c>
      <c r="AK7" s="149"/>
      <c r="AL7" s="140" t="str">
        <f>Populations!B12</f>
        <v>10-14</v>
      </c>
      <c r="AM7" s="379">
        <f t="shared" si="0"/>
        <v>0</v>
      </c>
      <c r="AN7" s="380">
        <f t="shared" si="1"/>
        <v>0</v>
      </c>
      <c r="AO7" s="380">
        <f t="shared" si="2"/>
        <v>0</v>
      </c>
      <c r="AP7" s="381">
        <f t="shared" si="3"/>
        <v>0</v>
      </c>
      <c r="AQ7" s="381">
        <f t="shared" si="4"/>
        <v>0</v>
      </c>
      <c r="AR7" s="381">
        <f t="shared" si="5"/>
        <v>0</v>
      </c>
      <c r="AS7" s="381">
        <f t="shared" si="6"/>
        <v>0</v>
      </c>
      <c r="AT7" s="381">
        <f t="shared" si="7"/>
        <v>0</v>
      </c>
      <c r="AU7" s="381">
        <f t="shared" si="8"/>
        <v>0</v>
      </c>
      <c r="AV7" s="381">
        <f t="shared" si="9"/>
        <v>0</v>
      </c>
    </row>
    <row r="8" spans="1:48">
      <c r="B8" s="140" t="str">
        <f>Populations!B85</f>
        <v>15-19</v>
      </c>
      <c r="C8" s="431"/>
      <c r="D8" s="432"/>
      <c r="E8" s="153"/>
      <c r="F8" s="154"/>
      <c r="G8" s="154"/>
      <c r="H8" s="154"/>
      <c r="I8" s="154"/>
      <c r="J8" s="155"/>
      <c r="K8" s="155"/>
      <c r="L8" s="156"/>
      <c r="M8" s="149"/>
      <c r="N8" s="136">
        <f>Populations!C67</f>
        <v>0</v>
      </c>
      <c r="O8" s="150">
        <f>IF(N8=0,0,($C$8/$N$8)*100000)</f>
        <v>0</v>
      </c>
      <c r="P8" s="150">
        <f>Populations!E67</f>
        <v>0</v>
      </c>
      <c r="Q8" s="150">
        <f>IF(P8=0,0,($D$8/$P$8)*100000)</f>
        <v>0</v>
      </c>
      <c r="R8" s="150">
        <f>Populations!G67</f>
        <v>0</v>
      </c>
      <c r="S8" s="150">
        <f>IF(R8=0,0,($E$8/$R$8)*100000)</f>
        <v>0</v>
      </c>
      <c r="T8" s="178">
        <f>Populations!I67</f>
        <v>0</v>
      </c>
      <c r="U8" s="150">
        <f>IF(T8=0,0,($F$8/$T$8)*100000)</f>
        <v>0</v>
      </c>
      <c r="V8" s="136">
        <f>Populations!K67</f>
        <v>0</v>
      </c>
      <c r="W8" s="150">
        <f>IF(V8=0,0,($G$8/$V$8)*100000)</f>
        <v>0</v>
      </c>
      <c r="X8" s="178">
        <f>Populations!M67</f>
        <v>0</v>
      </c>
      <c r="Y8" s="150">
        <f>IF(X8=0,0,($G$8/$X$8)*100000)</f>
        <v>0</v>
      </c>
      <c r="Z8" s="178">
        <f>Populations!O67</f>
        <v>0</v>
      </c>
      <c r="AA8" s="150">
        <f>IF(Z8=0,0,($I$8/$Z$8)*100000)</f>
        <v>0</v>
      </c>
      <c r="AB8" s="178">
        <f>Populations!Q67</f>
        <v>0</v>
      </c>
      <c r="AC8" s="150">
        <f>IF(AB8=0,0,($J$8/$AB$8)*100000)</f>
        <v>0</v>
      </c>
      <c r="AD8" s="136">
        <f>Populations!S67</f>
        <v>0</v>
      </c>
      <c r="AE8" s="150">
        <f>IF(AD8=0,0,($K$8/$AD$8)*100000)</f>
        <v>0</v>
      </c>
      <c r="AF8" s="136">
        <f>Populations!U67</f>
        <v>0</v>
      </c>
      <c r="AG8" s="150">
        <f>IF(AF8=0,0,($L$8/$AF$8)*100000)</f>
        <v>0</v>
      </c>
      <c r="AH8" s="149"/>
      <c r="AI8" s="150">
        <f>Populations!C103</f>
        <v>0</v>
      </c>
      <c r="AJ8" s="152">
        <v>7.2168999999999997E-2</v>
      </c>
      <c r="AK8" s="149"/>
      <c r="AL8" s="140" t="str">
        <f>Populations!B13</f>
        <v>15-19</v>
      </c>
      <c r="AM8" s="379">
        <f t="shared" si="0"/>
        <v>0</v>
      </c>
      <c r="AN8" s="380">
        <f t="shared" si="1"/>
        <v>0</v>
      </c>
      <c r="AO8" s="380">
        <f t="shared" si="2"/>
        <v>0</v>
      </c>
      <c r="AP8" s="381">
        <f t="shared" si="3"/>
        <v>0</v>
      </c>
      <c r="AQ8" s="381">
        <f t="shared" si="4"/>
        <v>0</v>
      </c>
      <c r="AR8" s="381">
        <f t="shared" si="5"/>
        <v>0</v>
      </c>
      <c r="AS8" s="381">
        <f t="shared" si="6"/>
        <v>0</v>
      </c>
      <c r="AT8" s="381">
        <f t="shared" si="7"/>
        <v>0</v>
      </c>
      <c r="AU8" s="381">
        <f t="shared" si="8"/>
        <v>0</v>
      </c>
      <c r="AV8" s="381">
        <f t="shared" si="9"/>
        <v>0</v>
      </c>
    </row>
    <row r="9" spans="1:48">
      <c r="B9" s="140" t="str">
        <f>Populations!B86</f>
        <v>20-24</v>
      </c>
      <c r="C9" s="431"/>
      <c r="D9" s="432"/>
      <c r="E9" s="153"/>
      <c r="F9" s="154"/>
      <c r="G9" s="154"/>
      <c r="H9" s="154"/>
      <c r="I9" s="154"/>
      <c r="J9" s="155"/>
      <c r="K9" s="155"/>
      <c r="L9" s="156"/>
      <c r="M9" s="149"/>
      <c r="N9" s="136">
        <f>Populations!C68</f>
        <v>0</v>
      </c>
      <c r="O9" s="150">
        <f>IF(N9=0,0,($C$9/$N$9)*100000)</f>
        <v>0</v>
      </c>
      <c r="P9" s="150">
        <f>Populations!E68</f>
        <v>0</v>
      </c>
      <c r="Q9" s="150">
        <f>IF(P9=0,0,($D$9/$P$9)*100000)</f>
        <v>0</v>
      </c>
      <c r="R9" s="150">
        <f>Populations!G68</f>
        <v>0</v>
      </c>
      <c r="S9" s="150">
        <f>IF(R9=0,0,($E$9/$R$9)*100000)</f>
        <v>0</v>
      </c>
      <c r="T9" s="178">
        <f>Populations!I68</f>
        <v>0</v>
      </c>
      <c r="U9" s="150">
        <f>IF(T9=0,0,($F$9/$T$9)*100000)</f>
        <v>0</v>
      </c>
      <c r="V9" s="136">
        <f>Populations!K68</f>
        <v>0</v>
      </c>
      <c r="W9" s="150">
        <f>IF(V9=0,0,($G$9/$V$9)*100000)</f>
        <v>0</v>
      </c>
      <c r="X9" s="178">
        <f>Populations!M68</f>
        <v>0</v>
      </c>
      <c r="Y9" s="150">
        <f>IF(X9=0,0,($G$9/$X$9)*100000)</f>
        <v>0</v>
      </c>
      <c r="Z9" s="178">
        <f>Populations!O68</f>
        <v>0</v>
      </c>
      <c r="AA9" s="150">
        <f>IF(Z9=0,0,($I$9/$Z$9)*100000)</f>
        <v>0</v>
      </c>
      <c r="AB9" s="178">
        <f>Populations!Q68</f>
        <v>0</v>
      </c>
      <c r="AC9" s="150">
        <f>IF(AB9=0,0,($J$9/$AB$9)*100000)</f>
        <v>0</v>
      </c>
      <c r="AD9" s="136">
        <f>Populations!S68</f>
        <v>0</v>
      </c>
      <c r="AE9" s="150">
        <f>IF(AD9=0,0,($K$9/$AD$9)*100000)</f>
        <v>0</v>
      </c>
      <c r="AF9" s="136">
        <f>Populations!U68</f>
        <v>0</v>
      </c>
      <c r="AG9" s="150">
        <f>IF(AF9=0,0,($L$9/$AF$9)*100000)</f>
        <v>0</v>
      </c>
      <c r="AH9" s="149"/>
      <c r="AI9" s="150">
        <f>Populations!C104</f>
        <v>0</v>
      </c>
      <c r="AJ9" s="152">
        <v>6.6477999999999995E-2</v>
      </c>
      <c r="AK9" s="149"/>
      <c r="AL9" s="140" t="str">
        <f>Populations!B14</f>
        <v>20-24</v>
      </c>
      <c r="AM9" s="379">
        <f t="shared" si="0"/>
        <v>0</v>
      </c>
      <c r="AN9" s="380">
        <f t="shared" si="1"/>
        <v>0</v>
      </c>
      <c r="AO9" s="380">
        <f t="shared" si="2"/>
        <v>0</v>
      </c>
      <c r="AP9" s="381">
        <f t="shared" si="3"/>
        <v>0</v>
      </c>
      <c r="AQ9" s="381">
        <f t="shared" si="4"/>
        <v>0</v>
      </c>
      <c r="AR9" s="381">
        <f t="shared" si="5"/>
        <v>0</v>
      </c>
      <c r="AS9" s="381">
        <f t="shared" si="6"/>
        <v>0</v>
      </c>
      <c r="AT9" s="381">
        <f t="shared" si="7"/>
        <v>0</v>
      </c>
      <c r="AU9" s="381">
        <f t="shared" si="8"/>
        <v>0</v>
      </c>
      <c r="AV9" s="381">
        <f t="shared" si="9"/>
        <v>0</v>
      </c>
    </row>
    <row r="10" spans="1:48">
      <c r="B10" s="140" t="str">
        <f>Populations!B87</f>
        <v>25-34</v>
      </c>
      <c r="C10" s="431"/>
      <c r="D10" s="432"/>
      <c r="E10" s="153"/>
      <c r="F10" s="154"/>
      <c r="G10" s="154"/>
      <c r="H10" s="154"/>
      <c r="I10" s="154"/>
      <c r="J10" s="155"/>
      <c r="K10" s="155"/>
      <c r="L10" s="156"/>
      <c r="M10" s="149"/>
      <c r="N10" s="136">
        <f>Populations!C69</f>
        <v>0</v>
      </c>
      <c r="O10" s="150">
        <f>IF(N10=0,0,($C$10/$N$10)*100000)</f>
        <v>0</v>
      </c>
      <c r="P10" s="150">
        <f>Populations!E69</f>
        <v>0</v>
      </c>
      <c r="Q10" s="150">
        <f>IF(P10=0,0,($D$10/$P$10)*100000)</f>
        <v>0</v>
      </c>
      <c r="R10" s="150">
        <f>Populations!G69</f>
        <v>0</v>
      </c>
      <c r="S10" s="150">
        <f>IF(R10=0,0,($E$10/$R$10)*100000)</f>
        <v>0</v>
      </c>
      <c r="T10" s="178">
        <f>Populations!I69</f>
        <v>0</v>
      </c>
      <c r="U10" s="150">
        <f>IF(T10=0,0,($F$10/$T$10)*100000)</f>
        <v>0</v>
      </c>
      <c r="V10" s="136">
        <f>Populations!K69</f>
        <v>0</v>
      </c>
      <c r="W10" s="150">
        <f>IF(V10=0,0,($G$10/$V$10)*100000)</f>
        <v>0</v>
      </c>
      <c r="X10" s="178">
        <f>Populations!M69</f>
        <v>0</v>
      </c>
      <c r="Y10" s="150">
        <f>IF(X10=0,0,($G$10/$X$10)*100000)</f>
        <v>0</v>
      </c>
      <c r="Z10" s="178">
        <f>Populations!O69</f>
        <v>0</v>
      </c>
      <c r="AA10" s="150">
        <f>IF(Z10=0,0,($I$10/$Z$10)*100000)</f>
        <v>0</v>
      </c>
      <c r="AB10" s="178">
        <f>Populations!Q69</f>
        <v>0</v>
      </c>
      <c r="AC10" s="150">
        <f>IF(AB10=0,0,($J$10/$AB$10)*100000)</f>
        <v>0</v>
      </c>
      <c r="AD10" s="136">
        <f>Populations!S69</f>
        <v>0</v>
      </c>
      <c r="AE10" s="150">
        <f>IF(AD10=0,0,($K$10/$AD$10)*100000)</f>
        <v>0</v>
      </c>
      <c r="AF10" s="136">
        <f>Populations!U69</f>
        <v>0</v>
      </c>
      <c r="AG10" s="150">
        <f>IF(AF10=0,0,($L$10/$AF$10)*100000)</f>
        <v>0</v>
      </c>
      <c r="AH10" s="149"/>
      <c r="AI10" s="150">
        <f>Populations!C105</f>
        <v>0</v>
      </c>
      <c r="AJ10" s="152">
        <v>0.135573</v>
      </c>
      <c r="AK10" s="149"/>
      <c r="AL10" s="140" t="str">
        <f>Populations!B15</f>
        <v>25-34</v>
      </c>
      <c r="AM10" s="379">
        <f t="shared" si="0"/>
        <v>0</v>
      </c>
      <c r="AN10" s="380">
        <f t="shared" si="1"/>
        <v>0</v>
      </c>
      <c r="AO10" s="380">
        <f t="shared" si="2"/>
        <v>0</v>
      </c>
      <c r="AP10" s="381">
        <f t="shared" si="3"/>
        <v>0</v>
      </c>
      <c r="AQ10" s="381">
        <f t="shared" si="4"/>
        <v>0</v>
      </c>
      <c r="AR10" s="381">
        <f t="shared" si="5"/>
        <v>0</v>
      </c>
      <c r="AS10" s="381">
        <f t="shared" si="6"/>
        <v>0</v>
      </c>
      <c r="AT10" s="381">
        <f t="shared" si="7"/>
        <v>0</v>
      </c>
      <c r="AU10" s="381">
        <f t="shared" si="8"/>
        <v>0</v>
      </c>
      <c r="AV10" s="381">
        <f t="shared" si="9"/>
        <v>0</v>
      </c>
    </row>
    <row r="11" spans="1:48">
      <c r="B11" s="140" t="str">
        <f>Populations!B88</f>
        <v>35-44</v>
      </c>
      <c r="C11" s="431"/>
      <c r="D11" s="432"/>
      <c r="E11" s="153"/>
      <c r="F11" s="154"/>
      <c r="G11" s="154"/>
      <c r="H11" s="154"/>
      <c r="I11" s="154"/>
      <c r="J11" s="155"/>
      <c r="K11" s="155"/>
      <c r="L11" s="156"/>
      <c r="M11" s="149"/>
      <c r="N11" s="136">
        <f>Populations!C70</f>
        <v>0</v>
      </c>
      <c r="O11" s="150">
        <f>IF(N11=0,0,($C$11/$N$11)*100000)</f>
        <v>0</v>
      </c>
      <c r="P11" s="150">
        <f>Populations!E70</f>
        <v>0</v>
      </c>
      <c r="Q11" s="150">
        <f>IF(P11=0,0,($D$11/$P$11)*100000)</f>
        <v>0</v>
      </c>
      <c r="R11" s="150">
        <f>Populations!G70</f>
        <v>0</v>
      </c>
      <c r="S11" s="150">
        <f>IF(R11=0,0,($E$11/$R$11)*100000)</f>
        <v>0</v>
      </c>
      <c r="T11" s="178">
        <f>Populations!I70</f>
        <v>0</v>
      </c>
      <c r="U11" s="150">
        <f>IF(T11=0,0,($F$11/$T$11)*100000)</f>
        <v>0</v>
      </c>
      <c r="V11" s="136">
        <f>Populations!K70</f>
        <v>0</v>
      </c>
      <c r="W11" s="150">
        <f>IF(V11=0,0,($G$11/$V$11)*100000)</f>
        <v>0</v>
      </c>
      <c r="X11" s="178">
        <f>Populations!M70</f>
        <v>0</v>
      </c>
      <c r="Y11" s="150">
        <f>IF(X11=0,0,($G$11/$X$11)*100000)</f>
        <v>0</v>
      </c>
      <c r="Z11" s="178">
        <f>Populations!O70</f>
        <v>0</v>
      </c>
      <c r="AA11" s="150">
        <f>IF(Z11=0,0,($I$11/$Z$11)*100000)</f>
        <v>0</v>
      </c>
      <c r="AB11" s="178">
        <f>Populations!Q70</f>
        <v>0</v>
      </c>
      <c r="AC11" s="150">
        <f>IF(AB11=0,0,($J$11/$AB$11)*100000)</f>
        <v>0</v>
      </c>
      <c r="AD11" s="136">
        <f>Populations!S70</f>
        <v>0</v>
      </c>
      <c r="AE11" s="150">
        <f>IF(AD11=0,0,($K$11/$AD$11)*100000)</f>
        <v>0</v>
      </c>
      <c r="AF11" s="136">
        <f>Populations!U70</f>
        <v>0</v>
      </c>
      <c r="AG11" s="150">
        <f>IF(AF11=0,0,($L$11/$AF$11)*100000)</f>
        <v>0</v>
      </c>
      <c r="AH11" s="149"/>
      <c r="AI11" s="150">
        <f>Populations!C106</f>
        <v>0</v>
      </c>
      <c r="AJ11" s="152">
        <v>0.16261300000000001</v>
      </c>
      <c r="AK11" s="149"/>
      <c r="AL11" s="140" t="str">
        <f>Populations!B16</f>
        <v>35-44</v>
      </c>
      <c r="AM11" s="379">
        <f t="shared" si="0"/>
        <v>0</v>
      </c>
      <c r="AN11" s="380">
        <f t="shared" si="1"/>
        <v>0</v>
      </c>
      <c r="AO11" s="380">
        <f t="shared" si="2"/>
        <v>0</v>
      </c>
      <c r="AP11" s="381">
        <f t="shared" si="3"/>
        <v>0</v>
      </c>
      <c r="AQ11" s="381">
        <f t="shared" si="4"/>
        <v>0</v>
      </c>
      <c r="AR11" s="381">
        <f t="shared" si="5"/>
        <v>0</v>
      </c>
      <c r="AS11" s="381">
        <f t="shared" si="6"/>
        <v>0</v>
      </c>
      <c r="AT11" s="381">
        <f t="shared" si="7"/>
        <v>0</v>
      </c>
      <c r="AU11" s="381">
        <f t="shared" si="8"/>
        <v>0</v>
      </c>
      <c r="AV11" s="381">
        <f t="shared" si="9"/>
        <v>0</v>
      </c>
    </row>
    <row r="12" spans="1:48">
      <c r="B12" s="140" t="str">
        <f>Populations!B89</f>
        <v>45-54</v>
      </c>
      <c r="C12" s="431"/>
      <c r="D12" s="432"/>
      <c r="E12" s="153"/>
      <c r="F12" s="154"/>
      <c r="G12" s="154"/>
      <c r="H12" s="154"/>
      <c r="I12" s="154"/>
      <c r="J12" s="155"/>
      <c r="K12" s="155"/>
      <c r="L12" s="156"/>
      <c r="M12" s="149"/>
      <c r="N12" s="136">
        <f>Populations!C71</f>
        <v>0</v>
      </c>
      <c r="O12" s="150">
        <f>IF(N12=0,0,($C$12/$N$12)*100000)</f>
        <v>0</v>
      </c>
      <c r="P12" s="150">
        <f>Populations!E71</f>
        <v>0</v>
      </c>
      <c r="Q12" s="150">
        <f>IF(P12=0,0,($D$12/$P$12)*100000)</f>
        <v>0</v>
      </c>
      <c r="R12" s="150">
        <f>Populations!G71</f>
        <v>0</v>
      </c>
      <c r="S12" s="150">
        <f>IF(R12=0,0,($E$12/$R$12)*100000)</f>
        <v>0</v>
      </c>
      <c r="T12" s="178">
        <f>Populations!I71</f>
        <v>0</v>
      </c>
      <c r="U12" s="150">
        <f>IF(T12=0,0,($F$12/$T$12)*100000)</f>
        <v>0</v>
      </c>
      <c r="V12" s="136">
        <f>Populations!K71</f>
        <v>0</v>
      </c>
      <c r="W12" s="150">
        <f>IF(V12=0,0,($G$12/$V$12)*100000)</f>
        <v>0</v>
      </c>
      <c r="X12" s="178">
        <f>Populations!M71</f>
        <v>0</v>
      </c>
      <c r="Y12" s="150">
        <f>IF(X12=0,0,($G$12/$X$12)*100000)</f>
        <v>0</v>
      </c>
      <c r="Z12" s="178">
        <f>Populations!O71</f>
        <v>0</v>
      </c>
      <c r="AA12" s="150">
        <f>IF(Z12=0,0,($I$12/$Z$12)*100000)</f>
        <v>0</v>
      </c>
      <c r="AB12" s="178">
        <f>Populations!Q71</f>
        <v>0</v>
      </c>
      <c r="AC12" s="150">
        <f>IF(AB12=0,0,($J$12/$AB$12)*100000)</f>
        <v>0</v>
      </c>
      <c r="AD12" s="136">
        <f>Populations!S71</f>
        <v>0</v>
      </c>
      <c r="AE12" s="150">
        <f>IF(AD12=0,0,($K$12/$AD$12)*100000)</f>
        <v>0</v>
      </c>
      <c r="AF12" s="136">
        <f>Populations!U71</f>
        <v>0</v>
      </c>
      <c r="AG12" s="150">
        <f>IF(AF12=0,0,($L$12/$AF$12)*100000)</f>
        <v>0</v>
      </c>
      <c r="AH12" s="149"/>
      <c r="AI12" s="150">
        <f>Populations!C107</f>
        <v>0</v>
      </c>
      <c r="AJ12" s="152">
        <v>0.13483400000000001</v>
      </c>
      <c r="AK12" s="149"/>
      <c r="AL12" s="140" t="str">
        <f>Populations!B17</f>
        <v>45-54</v>
      </c>
      <c r="AM12" s="379">
        <f t="shared" si="0"/>
        <v>0</v>
      </c>
      <c r="AN12" s="380">
        <f t="shared" si="1"/>
        <v>0</v>
      </c>
      <c r="AO12" s="380">
        <f t="shared" si="2"/>
        <v>0</v>
      </c>
      <c r="AP12" s="381">
        <f t="shared" si="3"/>
        <v>0</v>
      </c>
      <c r="AQ12" s="381">
        <f t="shared" si="4"/>
        <v>0</v>
      </c>
      <c r="AR12" s="381">
        <f t="shared" si="5"/>
        <v>0</v>
      </c>
      <c r="AS12" s="381">
        <f t="shared" si="6"/>
        <v>0</v>
      </c>
      <c r="AT12" s="381">
        <f t="shared" si="7"/>
        <v>0</v>
      </c>
      <c r="AU12" s="381">
        <f t="shared" si="8"/>
        <v>0</v>
      </c>
      <c r="AV12" s="381">
        <f t="shared" si="9"/>
        <v>0</v>
      </c>
    </row>
    <row r="13" spans="1:48">
      <c r="B13" s="140" t="str">
        <f>Populations!B90</f>
        <v>55-64</v>
      </c>
      <c r="C13" s="431"/>
      <c r="D13" s="432"/>
      <c r="E13" s="153"/>
      <c r="F13" s="154"/>
      <c r="G13" s="154"/>
      <c r="H13" s="154"/>
      <c r="I13" s="154"/>
      <c r="J13" s="155"/>
      <c r="K13" s="155"/>
      <c r="L13" s="156"/>
      <c r="M13" s="149"/>
      <c r="N13" s="136">
        <f>Populations!C72</f>
        <v>0</v>
      </c>
      <c r="O13" s="150">
        <f>IF(N13=0,0,($C$13/$N$13)*100000)</f>
        <v>0</v>
      </c>
      <c r="P13" s="150">
        <f>Populations!E72</f>
        <v>0</v>
      </c>
      <c r="Q13" s="150">
        <f>IF(P13=0,0,($D$13/$P$13)*100000)</f>
        <v>0</v>
      </c>
      <c r="R13" s="150">
        <f>Populations!G72</f>
        <v>0</v>
      </c>
      <c r="S13" s="150">
        <f>IF(R13=0,0,($E$13/$R$13)*100000)</f>
        <v>0</v>
      </c>
      <c r="T13" s="178">
        <f>Populations!I72</f>
        <v>0</v>
      </c>
      <c r="U13" s="150">
        <f>IF(T13=0,0,($F$13/$T$13)*100000)</f>
        <v>0</v>
      </c>
      <c r="V13" s="136">
        <f>Populations!K72</f>
        <v>0</v>
      </c>
      <c r="W13" s="150">
        <f>IF(V13=0,0,($G$13/$V$13)*100000)</f>
        <v>0</v>
      </c>
      <c r="X13" s="178">
        <f>Populations!M72</f>
        <v>0</v>
      </c>
      <c r="Y13" s="150">
        <f>IF(X13=0,0,($G$13/$X$13)*100000)</f>
        <v>0</v>
      </c>
      <c r="Z13" s="178">
        <f>Populations!O72</f>
        <v>0</v>
      </c>
      <c r="AA13" s="150">
        <f>IF(Z13=0,0,($I$13/$Z$13)*100000)</f>
        <v>0</v>
      </c>
      <c r="AB13" s="178">
        <f>Populations!Q72</f>
        <v>0</v>
      </c>
      <c r="AC13" s="150">
        <f>IF(AB13=0,0,($J$13/$AB$13)*100000)</f>
        <v>0</v>
      </c>
      <c r="AD13" s="136">
        <f>Populations!S72</f>
        <v>0</v>
      </c>
      <c r="AE13" s="150">
        <f>IF(AD13=0,0,($K$13/$AD$13)*100000)</f>
        <v>0</v>
      </c>
      <c r="AF13" s="136">
        <f>Populations!U72</f>
        <v>0</v>
      </c>
      <c r="AG13" s="150">
        <f>IF(AF13=0,0,($L$13/$AF$13)*100000)</f>
        <v>0</v>
      </c>
      <c r="AH13" s="149"/>
      <c r="AI13" s="150">
        <f>Populations!C108</f>
        <v>0</v>
      </c>
      <c r="AJ13" s="152">
        <v>8.7247000000000005E-2</v>
      </c>
      <c r="AK13" s="149"/>
      <c r="AL13" s="140" t="str">
        <f>Populations!B18</f>
        <v>55-64</v>
      </c>
      <c r="AM13" s="379">
        <f t="shared" si="0"/>
        <v>0</v>
      </c>
      <c r="AN13" s="380">
        <f t="shared" si="1"/>
        <v>0</v>
      </c>
      <c r="AO13" s="380">
        <f t="shared" si="2"/>
        <v>0</v>
      </c>
      <c r="AP13" s="381">
        <f t="shared" si="3"/>
        <v>0</v>
      </c>
      <c r="AQ13" s="381">
        <f t="shared" si="4"/>
        <v>0</v>
      </c>
      <c r="AR13" s="381">
        <f t="shared" si="5"/>
        <v>0</v>
      </c>
      <c r="AS13" s="381">
        <f t="shared" si="6"/>
        <v>0</v>
      </c>
      <c r="AT13" s="381">
        <f t="shared" si="7"/>
        <v>0</v>
      </c>
      <c r="AU13" s="381">
        <f t="shared" si="8"/>
        <v>0</v>
      </c>
      <c r="AV13" s="381">
        <f t="shared" si="9"/>
        <v>0</v>
      </c>
    </row>
    <row r="14" spans="1:48">
      <c r="B14" s="140" t="str">
        <f>Populations!B91</f>
        <v>65-74</v>
      </c>
      <c r="C14" s="431"/>
      <c r="D14" s="432"/>
      <c r="E14" s="153"/>
      <c r="F14" s="154"/>
      <c r="G14" s="154"/>
      <c r="H14" s="154"/>
      <c r="I14" s="154"/>
      <c r="J14" s="155"/>
      <c r="K14" s="155"/>
      <c r="L14" s="156"/>
      <c r="M14" s="149"/>
      <c r="N14" s="136">
        <f>Populations!C73</f>
        <v>0</v>
      </c>
      <c r="O14" s="150">
        <f>IF(N14=0,0,($C$14/$N$14)*100000)</f>
        <v>0</v>
      </c>
      <c r="P14" s="150">
        <f>Populations!E73</f>
        <v>0</v>
      </c>
      <c r="Q14" s="150">
        <f>IF(P14=0,0,($D$14/$P$14)*100000)</f>
        <v>0</v>
      </c>
      <c r="R14" s="150">
        <f>Populations!G73</f>
        <v>0</v>
      </c>
      <c r="S14" s="150">
        <f>IF(R14=0,0,($E$14/$R$14)*100000)</f>
        <v>0</v>
      </c>
      <c r="T14" s="178">
        <f>Populations!I73</f>
        <v>0</v>
      </c>
      <c r="U14" s="150">
        <f>IF(T14=0,0,($F$14/$T$14)*100000)</f>
        <v>0</v>
      </c>
      <c r="V14" s="136">
        <f>Populations!K73</f>
        <v>0</v>
      </c>
      <c r="W14" s="150">
        <f>IF(V14=0,0,($G$14/$V$14)*100000)</f>
        <v>0</v>
      </c>
      <c r="X14" s="178">
        <f>Populations!M73</f>
        <v>0</v>
      </c>
      <c r="Y14" s="150">
        <f>IF(X14=0,0,($G$14/$X$14)*100000)</f>
        <v>0</v>
      </c>
      <c r="Z14" s="178">
        <f>Populations!O73</f>
        <v>0</v>
      </c>
      <c r="AA14" s="150">
        <f>IF(Z14=0,0,($I$14/$Z$14)*100000)</f>
        <v>0</v>
      </c>
      <c r="AB14" s="178">
        <f>Populations!Q73</f>
        <v>0</v>
      </c>
      <c r="AC14" s="150">
        <f>IF(AB14=0,0,($J$14/$AB$14)*100000)</f>
        <v>0</v>
      </c>
      <c r="AD14" s="136">
        <f>Populations!S73</f>
        <v>0</v>
      </c>
      <c r="AE14" s="150">
        <f>IF(AD14=0,0,($K$14/$AD$14)*100000)</f>
        <v>0</v>
      </c>
      <c r="AF14" s="136">
        <f>Populations!U73</f>
        <v>0</v>
      </c>
      <c r="AG14" s="150">
        <f>IF(AF14=0,0,($L$14/$AF$14)*100000)</f>
        <v>0</v>
      </c>
      <c r="AH14" s="149"/>
      <c r="AI14" s="150">
        <f>Populations!C109</f>
        <v>0</v>
      </c>
      <c r="AJ14" s="152">
        <v>6.6036999999999998E-2</v>
      </c>
      <c r="AK14" s="149"/>
      <c r="AL14" s="140" t="str">
        <f>Populations!B19</f>
        <v>65-74</v>
      </c>
      <c r="AM14" s="379">
        <f t="shared" si="0"/>
        <v>0</v>
      </c>
      <c r="AN14" s="380">
        <f t="shared" si="1"/>
        <v>0</v>
      </c>
      <c r="AO14" s="380">
        <f t="shared" si="2"/>
        <v>0</v>
      </c>
      <c r="AP14" s="381">
        <f t="shared" si="3"/>
        <v>0</v>
      </c>
      <c r="AQ14" s="381">
        <f t="shared" si="4"/>
        <v>0</v>
      </c>
      <c r="AR14" s="381">
        <f t="shared" si="5"/>
        <v>0</v>
      </c>
      <c r="AS14" s="381">
        <f t="shared" si="6"/>
        <v>0</v>
      </c>
      <c r="AT14" s="381">
        <f t="shared" si="7"/>
        <v>0</v>
      </c>
      <c r="AU14" s="381">
        <f t="shared" si="8"/>
        <v>0</v>
      </c>
      <c r="AV14" s="381">
        <f t="shared" si="9"/>
        <v>0</v>
      </c>
    </row>
    <row r="15" spans="1:48">
      <c r="B15" s="140" t="str">
        <f>Populations!B92</f>
        <v>75-84</v>
      </c>
      <c r="C15" s="431"/>
      <c r="D15" s="432"/>
      <c r="E15" s="153"/>
      <c r="F15" s="154"/>
      <c r="G15" s="154"/>
      <c r="H15" s="154"/>
      <c r="I15" s="154"/>
      <c r="J15" s="155"/>
      <c r="K15" s="155"/>
      <c r="L15" s="156"/>
      <c r="M15" s="149"/>
      <c r="N15" s="136">
        <f>Populations!C74</f>
        <v>0</v>
      </c>
      <c r="O15" s="150">
        <f>IF(N15=0,0,($C$15/$N$15)*100000)</f>
        <v>0</v>
      </c>
      <c r="P15" s="150">
        <f>Populations!E74</f>
        <v>0</v>
      </c>
      <c r="Q15" s="150">
        <f>IF(P15=0,0,($D$15/$P$15)*100000)</f>
        <v>0</v>
      </c>
      <c r="R15" s="150">
        <f>Populations!G74</f>
        <v>0</v>
      </c>
      <c r="S15" s="150">
        <f>IF(R15=0,0,($E$15/$R$15)*100000)</f>
        <v>0</v>
      </c>
      <c r="T15" s="178">
        <f>Populations!I74</f>
        <v>0</v>
      </c>
      <c r="U15" s="150">
        <f>IF(T15=0,0,($F$15/$T$15)*100000)</f>
        <v>0</v>
      </c>
      <c r="V15" s="136">
        <f>Populations!K74</f>
        <v>0</v>
      </c>
      <c r="W15" s="150">
        <f>IF(V15=0,0,($G$15/$V$15)*100000)</f>
        <v>0</v>
      </c>
      <c r="X15" s="178">
        <f>Populations!M74</f>
        <v>0</v>
      </c>
      <c r="Y15" s="150">
        <f>IF(X15=0,0,($G$15/$X$15)*100000)</f>
        <v>0</v>
      </c>
      <c r="Z15" s="178">
        <f>Populations!O74</f>
        <v>0</v>
      </c>
      <c r="AA15" s="150">
        <f>IF(Z15=0,0,($I$15/$Z$15)*100000)</f>
        <v>0</v>
      </c>
      <c r="AB15" s="178">
        <f>Populations!Q74</f>
        <v>0</v>
      </c>
      <c r="AC15" s="150">
        <f>IF(AB15=0,0,($J$15/$AB$15)*100000)</f>
        <v>0</v>
      </c>
      <c r="AD15" s="136">
        <f>Populations!S74</f>
        <v>0</v>
      </c>
      <c r="AE15" s="150">
        <f>IF(AD15=0,0,($K$15/$AD$15)*100000)</f>
        <v>0</v>
      </c>
      <c r="AF15" s="136">
        <f>Populations!U74</f>
        <v>0</v>
      </c>
      <c r="AG15" s="150">
        <f>IF(AF15=0,0,($L$15/$AF$15)*100000)</f>
        <v>0</v>
      </c>
      <c r="AH15" s="149"/>
      <c r="AI15" s="150">
        <f>Populations!C110</f>
        <v>0</v>
      </c>
      <c r="AJ15" s="152">
        <v>4.4840999999999999E-2</v>
      </c>
      <c r="AK15" s="149"/>
      <c r="AL15" s="140" t="str">
        <f>Populations!B20</f>
        <v>75-84</v>
      </c>
      <c r="AM15" s="379">
        <f t="shared" si="0"/>
        <v>0</v>
      </c>
      <c r="AN15" s="380">
        <f t="shared" si="1"/>
        <v>0</v>
      </c>
      <c r="AO15" s="380">
        <f t="shared" si="2"/>
        <v>0</v>
      </c>
      <c r="AP15" s="381">
        <f t="shared" si="3"/>
        <v>0</v>
      </c>
      <c r="AQ15" s="381">
        <f t="shared" si="4"/>
        <v>0</v>
      </c>
      <c r="AR15" s="381">
        <f t="shared" si="5"/>
        <v>0</v>
      </c>
      <c r="AS15" s="381">
        <f t="shared" si="6"/>
        <v>0</v>
      </c>
      <c r="AT15" s="381">
        <f t="shared" si="7"/>
        <v>0</v>
      </c>
      <c r="AU15" s="381">
        <f t="shared" si="8"/>
        <v>0</v>
      </c>
      <c r="AV15" s="381">
        <f t="shared" si="9"/>
        <v>0</v>
      </c>
    </row>
    <row r="16" spans="1:48">
      <c r="B16" s="140" t="str">
        <f>Populations!B93</f>
        <v>85+</v>
      </c>
      <c r="C16" s="431"/>
      <c r="D16" s="432"/>
      <c r="E16" s="143"/>
      <c r="F16" s="144"/>
      <c r="G16" s="144"/>
      <c r="H16" s="144"/>
      <c r="I16" s="144"/>
      <c r="J16" s="145"/>
      <c r="K16" s="145"/>
      <c r="L16" s="156"/>
      <c r="M16" s="149"/>
      <c r="N16" s="136">
        <f>Populations!C75</f>
        <v>0</v>
      </c>
      <c r="O16" s="150">
        <f>IF(N16=0,0,($C$16/$N$16)*100000)</f>
        <v>0</v>
      </c>
      <c r="P16" s="150">
        <f>Populations!E75</f>
        <v>0</v>
      </c>
      <c r="Q16" s="150">
        <f>IF(P16=0,0,($D$16/$P$16)*100000)</f>
        <v>0</v>
      </c>
      <c r="R16" s="150">
        <f>Populations!G75</f>
        <v>0</v>
      </c>
      <c r="S16" s="150">
        <f>IF(R16=0,0,($E$16/$R$16)*100000)</f>
        <v>0</v>
      </c>
      <c r="T16" s="178">
        <f>Populations!I75</f>
        <v>0</v>
      </c>
      <c r="U16" s="150">
        <f>IF(T16=0,0,($F$16/$T$16)*100000)</f>
        <v>0</v>
      </c>
      <c r="V16" s="136">
        <f>Populations!K75</f>
        <v>0</v>
      </c>
      <c r="W16" s="150">
        <f>IF(V16=0,0,($G$16/$V$16)*100000)</f>
        <v>0</v>
      </c>
      <c r="X16" s="178">
        <f>Populations!M75</f>
        <v>0</v>
      </c>
      <c r="Y16" s="150">
        <f>IF(X16=0,0,($G$16/$X$16)*100000)</f>
        <v>0</v>
      </c>
      <c r="Z16" s="178">
        <f>Populations!O75</f>
        <v>0</v>
      </c>
      <c r="AA16" s="150">
        <f>IF(Z16=0,0,($I$16/$Z$16)*100000)</f>
        <v>0</v>
      </c>
      <c r="AB16" s="178">
        <f>Populations!Q75</f>
        <v>0</v>
      </c>
      <c r="AC16" s="150">
        <f>IF(AB16=0,0,($J$16/$AB$16)*100000)</f>
        <v>0</v>
      </c>
      <c r="AD16" s="136">
        <f>Populations!S75</f>
        <v>0</v>
      </c>
      <c r="AE16" s="150">
        <f>IF(AD16=0,0,($K$16/$AD$16)*100000)</f>
        <v>0</v>
      </c>
      <c r="AF16" s="136">
        <f>Populations!U75</f>
        <v>0</v>
      </c>
      <c r="AG16" s="150">
        <f>IF(AF16=0,0,($L$16/$AF$16)*100000)</f>
        <v>0</v>
      </c>
      <c r="AH16" s="149"/>
      <c r="AI16" s="150">
        <f>Populations!C111</f>
        <v>0</v>
      </c>
      <c r="AJ16" s="152">
        <v>1.5507999999999999E-2</v>
      </c>
      <c r="AK16" s="149"/>
      <c r="AL16" s="140" t="str">
        <f>Populations!B21</f>
        <v>85+</v>
      </c>
      <c r="AM16" s="379">
        <f t="shared" si="0"/>
        <v>0</v>
      </c>
      <c r="AN16" s="380">
        <f t="shared" si="1"/>
        <v>0</v>
      </c>
      <c r="AO16" s="380">
        <f t="shared" si="2"/>
        <v>0</v>
      </c>
      <c r="AP16" s="381">
        <f t="shared" si="3"/>
        <v>0</v>
      </c>
      <c r="AQ16" s="381">
        <f t="shared" si="4"/>
        <v>0</v>
      </c>
      <c r="AR16" s="381">
        <f t="shared" si="5"/>
        <v>0</v>
      </c>
      <c r="AS16" s="381">
        <f t="shared" si="6"/>
        <v>0</v>
      </c>
      <c r="AT16" s="381">
        <f t="shared" si="7"/>
        <v>0</v>
      </c>
      <c r="AU16" s="381">
        <f t="shared" si="8"/>
        <v>0</v>
      </c>
      <c r="AV16" s="381">
        <f t="shared" si="9"/>
        <v>0</v>
      </c>
    </row>
    <row r="17" spans="2:48">
      <c r="B17" s="160" t="s">
        <v>178</v>
      </c>
      <c r="C17" s="433">
        <f>SUM(C4:C16)</f>
        <v>0</v>
      </c>
      <c r="D17" s="434">
        <f>SUM(D4:D16)</f>
        <v>0</v>
      </c>
      <c r="E17" s="434">
        <f t="shared" ref="E17:L17" si="10">SUM(E4:E16)</f>
        <v>0</v>
      </c>
      <c r="F17" s="435">
        <f t="shared" si="10"/>
        <v>0</v>
      </c>
      <c r="G17" s="435">
        <f t="shared" si="10"/>
        <v>0</v>
      </c>
      <c r="H17" s="435">
        <f t="shared" si="10"/>
        <v>0</v>
      </c>
      <c r="I17" s="435">
        <f t="shared" si="10"/>
        <v>0</v>
      </c>
      <c r="J17" s="435">
        <f t="shared" si="10"/>
        <v>0</v>
      </c>
      <c r="K17" s="435">
        <f t="shared" si="10"/>
        <v>0</v>
      </c>
      <c r="L17" s="435">
        <f t="shared" si="10"/>
        <v>0</v>
      </c>
      <c r="N17" s="136">
        <f>Populations!C76</f>
        <v>0</v>
      </c>
      <c r="O17" s="162">
        <f t="shared" ref="O17:AG17" si="11">SUM(O4:O16)</f>
        <v>0</v>
      </c>
      <c r="P17" s="150">
        <f>Populations!E76</f>
        <v>0</v>
      </c>
      <c r="Q17" s="162">
        <f t="shared" si="11"/>
        <v>0</v>
      </c>
      <c r="R17" s="150">
        <f>Populations!G76</f>
        <v>0</v>
      </c>
      <c r="S17" s="162">
        <f t="shared" si="11"/>
        <v>0</v>
      </c>
      <c r="T17" s="178">
        <f>Populations!I76</f>
        <v>0</v>
      </c>
      <c r="U17" s="162">
        <f t="shared" si="11"/>
        <v>0</v>
      </c>
      <c r="V17" s="136">
        <f>Populations!K76</f>
        <v>0</v>
      </c>
      <c r="W17" s="162">
        <f t="shared" si="11"/>
        <v>0</v>
      </c>
      <c r="X17" s="178">
        <f>Populations!M76</f>
        <v>0</v>
      </c>
      <c r="Y17" s="162">
        <f t="shared" si="11"/>
        <v>0</v>
      </c>
      <c r="Z17" s="178">
        <f>Populations!O76</f>
        <v>0</v>
      </c>
      <c r="AA17" s="162">
        <f t="shared" si="11"/>
        <v>0</v>
      </c>
      <c r="AB17" s="178">
        <f>Populations!Q76</f>
        <v>0</v>
      </c>
      <c r="AC17" s="162">
        <f t="shared" si="11"/>
        <v>0</v>
      </c>
      <c r="AD17" s="136">
        <f>Populations!S76</f>
        <v>0</v>
      </c>
      <c r="AE17" s="162">
        <f t="shared" si="11"/>
        <v>0</v>
      </c>
      <c r="AF17" s="136">
        <f>Populations!U76</f>
        <v>0</v>
      </c>
      <c r="AG17" s="162">
        <f t="shared" si="11"/>
        <v>0</v>
      </c>
      <c r="AI17" s="150">
        <f>Populations!C112</f>
        <v>0</v>
      </c>
      <c r="AJ17" s="164"/>
      <c r="AL17" s="192" t="str">
        <f>Populations!B22</f>
        <v>Total</v>
      </c>
      <c r="AM17" s="379">
        <f>SUM(AM4:AM16)</f>
        <v>0</v>
      </c>
      <c r="AN17" s="380">
        <f t="shared" ref="AN17:AV17" si="12">SUM(AN4:AN16)</f>
        <v>0</v>
      </c>
      <c r="AO17" s="380">
        <f t="shared" si="12"/>
        <v>0</v>
      </c>
      <c r="AP17" s="382">
        <f t="shared" si="12"/>
        <v>0</v>
      </c>
      <c r="AQ17" s="382">
        <f t="shared" si="12"/>
        <v>0</v>
      </c>
      <c r="AR17" s="382">
        <f t="shared" si="12"/>
        <v>0</v>
      </c>
      <c r="AS17" s="382">
        <f t="shared" si="12"/>
        <v>0</v>
      </c>
      <c r="AT17" s="382">
        <f t="shared" si="12"/>
        <v>0</v>
      </c>
      <c r="AU17" s="382">
        <f t="shared" si="12"/>
        <v>0</v>
      </c>
      <c r="AV17" s="382">
        <f t="shared" si="12"/>
        <v>0</v>
      </c>
    </row>
    <row r="19" spans="2:48">
      <c r="B19" s="165"/>
      <c r="C19" s="165"/>
      <c r="D19" s="166" t="s">
        <v>147</v>
      </c>
      <c r="E19" s="166"/>
      <c r="F19" s="167" t="s">
        <v>148</v>
      </c>
      <c r="G19" s="167"/>
      <c r="H19" s="167"/>
      <c r="I19" s="167"/>
      <c r="J19" s="167"/>
      <c r="K19" s="167"/>
      <c r="L19" s="167"/>
      <c r="AM19" s="20" t="s">
        <v>175</v>
      </c>
    </row>
    <row r="20" spans="2:48" ht="52.15" customHeight="1">
      <c r="B20" s="130" t="s">
        <v>86</v>
      </c>
      <c r="C20" s="131" t="s">
        <v>161</v>
      </c>
      <c r="D20" s="132" t="s">
        <v>162</v>
      </c>
      <c r="E20" s="132" t="s">
        <v>163</v>
      </c>
      <c r="F20" s="133" t="str">
        <f>Populations!I62</f>
        <v>White-Not Hispanic</v>
      </c>
      <c r="G20" s="133" t="str">
        <f>Populations!K62</f>
        <v>Hispanic</v>
      </c>
      <c r="H20" s="133" t="str">
        <f>Populations!M62</f>
        <v>Black-Not Hispanic</v>
      </c>
      <c r="I20" s="133" t="str">
        <f>Populations!O62</f>
        <v>Asian</v>
      </c>
      <c r="J20" s="133" t="str">
        <f>Populations!Q62</f>
        <v>American Indian/Alaska Native</v>
      </c>
      <c r="K20" s="133" t="str">
        <f>Populations!S62</f>
        <v>Other</v>
      </c>
      <c r="L20" s="133" t="str">
        <f>Populations!U62</f>
        <v>Other</v>
      </c>
      <c r="M20" s="135"/>
      <c r="N20" s="136" t="s">
        <v>181</v>
      </c>
      <c r="O20" s="136" t="s">
        <v>156</v>
      </c>
      <c r="P20" s="136" t="s">
        <v>88</v>
      </c>
      <c r="Q20" s="136" t="s">
        <v>156</v>
      </c>
      <c r="R20" s="136" t="s">
        <v>89</v>
      </c>
      <c r="S20" s="136" t="s">
        <v>156</v>
      </c>
      <c r="T20" s="136" t="str">
        <f>Populations!I62</f>
        <v>White-Not Hispanic</v>
      </c>
      <c r="U20" s="136" t="s">
        <v>156</v>
      </c>
      <c r="V20" s="136" t="str">
        <f>Populations!K62</f>
        <v>Hispanic</v>
      </c>
      <c r="W20" s="136" t="s">
        <v>156</v>
      </c>
      <c r="X20" s="136" t="str">
        <f>Populations!M62</f>
        <v>Black-Not Hispanic</v>
      </c>
      <c r="Y20" s="136" t="s">
        <v>156</v>
      </c>
      <c r="Z20" s="136" t="str">
        <f>Populations!O62</f>
        <v>Asian</v>
      </c>
      <c r="AA20" s="136" t="s">
        <v>156</v>
      </c>
      <c r="AB20" s="136" t="str">
        <f>Populations!Q62</f>
        <v>American Indian/Alaska Native</v>
      </c>
      <c r="AC20" s="136" t="s">
        <v>156</v>
      </c>
      <c r="AD20" s="136" t="str">
        <f>Populations!S62</f>
        <v>Other</v>
      </c>
      <c r="AE20" s="136" t="s">
        <v>156</v>
      </c>
      <c r="AF20" s="136" t="str">
        <f>Populations!U62</f>
        <v>Other</v>
      </c>
      <c r="AG20" s="136" t="s">
        <v>156</v>
      </c>
      <c r="AH20" s="135"/>
      <c r="AI20" s="136" t="s">
        <v>176</v>
      </c>
      <c r="AJ20" s="136" t="s">
        <v>179</v>
      </c>
      <c r="AL20" s="136" t="s">
        <v>86</v>
      </c>
      <c r="AM20" s="138" t="s">
        <v>87</v>
      </c>
      <c r="AN20" s="139" t="s">
        <v>88</v>
      </c>
      <c r="AO20" s="139" t="s">
        <v>89</v>
      </c>
      <c r="AP20" s="133" t="str">
        <f>Populations!I62</f>
        <v>White-Not Hispanic</v>
      </c>
      <c r="AQ20" s="133" t="str">
        <f>Populations!K62</f>
        <v>Hispanic</v>
      </c>
      <c r="AR20" s="133" t="str">
        <f>Populations!M62</f>
        <v>Black-Not Hispanic</v>
      </c>
      <c r="AS20" s="133" t="str">
        <f>Populations!O62</f>
        <v>Asian</v>
      </c>
      <c r="AT20" s="133" t="str">
        <f>Populations!Q62</f>
        <v>American Indian/Alaska Native</v>
      </c>
      <c r="AU20" s="133" t="str">
        <f>Populations!S62</f>
        <v>Other</v>
      </c>
      <c r="AV20" s="133" t="str">
        <f>Populations!U62</f>
        <v>Other</v>
      </c>
    </row>
    <row r="21" spans="2:48">
      <c r="B21" s="140" t="str">
        <f>Populations!B81</f>
        <v>&lt;1</v>
      </c>
      <c r="C21" s="141"/>
      <c r="D21" s="142"/>
      <c r="E21" s="143"/>
      <c r="F21" s="144"/>
      <c r="G21" s="144"/>
      <c r="H21" s="144"/>
      <c r="I21" s="144"/>
      <c r="J21" s="145"/>
      <c r="K21" s="145"/>
      <c r="L21" s="168"/>
      <c r="M21" s="149"/>
      <c r="N21" s="150">
        <f>Populations!C63</f>
        <v>0</v>
      </c>
      <c r="O21" s="150">
        <f>IF(N21=0,0,($C$21/$N$21)*100000)</f>
        <v>0</v>
      </c>
      <c r="P21" s="150">
        <f>Populations!E63</f>
        <v>0</v>
      </c>
      <c r="Q21" s="150">
        <f>IF(P21=0,0,($D$21/$P$21)*100000)</f>
        <v>0</v>
      </c>
      <c r="R21" s="150">
        <f>Populations!G63</f>
        <v>0</v>
      </c>
      <c r="S21" s="150">
        <f>IF(R21=0,0,($E$21/$R$21)*100000)</f>
        <v>0</v>
      </c>
      <c r="T21" s="178">
        <f>Populations!I63</f>
        <v>0</v>
      </c>
      <c r="U21" s="150">
        <f>IF(T21=0,0,($F$21/$T$21)*100000)</f>
        <v>0</v>
      </c>
      <c r="V21" s="136">
        <f>Populations!K63</f>
        <v>0</v>
      </c>
      <c r="W21" s="150">
        <f>IF(V21=0,0,($G$21/$V$21)*100000)</f>
        <v>0</v>
      </c>
      <c r="X21" s="178">
        <f>Populations!M63</f>
        <v>0</v>
      </c>
      <c r="Y21" s="150">
        <f>IF(X21=0,0,($H$21/$X$21)*100000)</f>
        <v>0</v>
      </c>
      <c r="Z21" s="136">
        <f>Populations!O63</f>
        <v>0</v>
      </c>
      <c r="AA21" s="150">
        <f>IF(Z21=0,0,($I$21/$Z$21)*100000)</f>
        <v>0</v>
      </c>
      <c r="AB21" s="178">
        <f>Populations!Q63</f>
        <v>0</v>
      </c>
      <c r="AC21" s="150">
        <f>IF(AB21=0,0,($J$21/$AB$21)*100000)</f>
        <v>0</v>
      </c>
      <c r="AD21" s="136">
        <f>Populations!S63</f>
        <v>0</v>
      </c>
      <c r="AE21" s="150">
        <f>IF(AD21=0,0,($K$21/$AD$21)*100000)</f>
        <v>0</v>
      </c>
      <c r="AF21" s="136">
        <f>Populations!U63</f>
        <v>0</v>
      </c>
      <c r="AG21" s="150">
        <f>IF(AF21=0,0,($L$21/$AF$21)*100000)</f>
        <v>0</v>
      </c>
      <c r="AH21" s="149"/>
      <c r="AI21" s="150">
        <f>Populations!C99</f>
        <v>0</v>
      </c>
      <c r="AJ21" s="152">
        <v>1.3818E-2</v>
      </c>
      <c r="AL21" s="140" t="str">
        <f>Populations!B9</f>
        <v>&lt;1</v>
      </c>
      <c r="AM21" s="383">
        <f t="shared" ref="AM21:AM33" si="13">O21*AJ21</f>
        <v>0</v>
      </c>
      <c r="AN21" s="384">
        <f t="shared" ref="AN21:AN33" si="14">Q21*AJ21</f>
        <v>0</v>
      </c>
      <c r="AO21" s="384">
        <f t="shared" ref="AO21:AO33" si="15">S21*AJ21</f>
        <v>0</v>
      </c>
      <c r="AP21" s="385">
        <f t="shared" ref="AP21:AP33" si="16">U21*AJ21</f>
        <v>0</v>
      </c>
      <c r="AQ21" s="385">
        <f t="shared" ref="AQ21:AQ33" si="17">W21*AJ21</f>
        <v>0</v>
      </c>
      <c r="AR21" s="385">
        <f t="shared" ref="AR21:AR33" si="18">Y21*AJ21</f>
        <v>0</v>
      </c>
      <c r="AS21" s="385">
        <f t="shared" ref="AS21:AS33" si="19">AA21*AJ21</f>
        <v>0</v>
      </c>
      <c r="AT21" s="385">
        <f t="shared" ref="AT21:AT33" si="20">AC21*AJ21</f>
        <v>0</v>
      </c>
      <c r="AU21" s="385">
        <f t="shared" ref="AU21:AU33" si="21">AE21*AJ21</f>
        <v>0</v>
      </c>
      <c r="AV21" s="385">
        <f t="shared" ref="AV21:AV33" si="22">AG21*AJ21</f>
        <v>0</v>
      </c>
    </row>
    <row r="22" spans="2:48">
      <c r="B22" s="140" t="str">
        <f>Populations!B82</f>
        <v>1-4</v>
      </c>
      <c r="C22" s="431"/>
      <c r="D22" s="432"/>
      <c r="E22" s="153"/>
      <c r="F22" s="154"/>
      <c r="G22" s="154"/>
      <c r="H22" s="154"/>
      <c r="I22" s="154"/>
      <c r="J22" s="155"/>
      <c r="K22" s="155"/>
      <c r="L22" s="169"/>
      <c r="M22" s="149"/>
      <c r="N22" s="150">
        <f>Populations!C64</f>
        <v>0</v>
      </c>
      <c r="O22" s="150">
        <f>IF(N22=0,0,($C$22/$N$22)*100000)</f>
        <v>0</v>
      </c>
      <c r="P22" s="150">
        <f>Populations!E64</f>
        <v>0</v>
      </c>
      <c r="Q22" s="150">
        <f>IF(P22=0,0,($D$22/$P$22)*100000)</f>
        <v>0</v>
      </c>
      <c r="R22" s="150">
        <f>Populations!G64</f>
        <v>0</v>
      </c>
      <c r="S22" s="150">
        <f>IF(R22=0,0,($E$22/$R$22)*100000)</f>
        <v>0</v>
      </c>
      <c r="T22" s="178">
        <f>Populations!I64</f>
        <v>0</v>
      </c>
      <c r="U22" s="150">
        <f>IF(T22=0,0,($F$22/$T$22)*100000)</f>
        <v>0</v>
      </c>
      <c r="V22" s="136">
        <f>Populations!K64</f>
        <v>0</v>
      </c>
      <c r="W22" s="150">
        <f>IF(V22=0,0,($G$22/$V$22)*100000)</f>
        <v>0</v>
      </c>
      <c r="X22" s="178">
        <f>Populations!M64</f>
        <v>0</v>
      </c>
      <c r="Y22" s="150">
        <f>IF(X22=0,0,($H$22/$X$22)*100000)</f>
        <v>0</v>
      </c>
      <c r="Z22" s="136">
        <f>Populations!O64</f>
        <v>0</v>
      </c>
      <c r="AA22" s="150">
        <f>IF(Z22=0,0,($I$22/$Z$22)*100000)</f>
        <v>0</v>
      </c>
      <c r="AB22" s="178">
        <f>Populations!Q64</f>
        <v>0</v>
      </c>
      <c r="AC22" s="150">
        <f>IF(AB22=0,0,($J$22/$AB$22)*100000)</f>
        <v>0</v>
      </c>
      <c r="AD22" s="136">
        <f>Populations!S64</f>
        <v>0</v>
      </c>
      <c r="AE22" s="150">
        <f>IF(AD22=0,0,($K$22/$AD$22)*100000)</f>
        <v>0</v>
      </c>
      <c r="AF22" s="136">
        <f>Populations!U64</f>
        <v>0</v>
      </c>
      <c r="AG22" s="150">
        <f>IF(AF22=0,0,($L$22/$AF$22)*100000)</f>
        <v>0</v>
      </c>
      <c r="AH22" s="149"/>
      <c r="AI22" s="150">
        <f>Populations!C100</f>
        <v>0</v>
      </c>
      <c r="AJ22" s="152">
        <v>5.5316999999999998E-2</v>
      </c>
      <c r="AL22" s="140" t="str">
        <f>Populations!B10</f>
        <v>1-4</v>
      </c>
      <c r="AM22" s="383">
        <f t="shared" si="13"/>
        <v>0</v>
      </c>
      <c r="AN22" s="384">
        <f t="shared" si="14"/>
        <v>0</v>
      </c>
      <c r="AO22" s="384">
        <f t="shared" si="15"/>
        <v>0</v>
      </c>
      <c r="AP22" s="385">
        <f t="shared" si="16"/>
        <v>0</v>
      </c>
      <c r="AQ22" s="385">
        <f t="shared" si="17"/>
        <v>0</v>
      </c>
      <c r="AR22" s="385">
        <f t="shared" si="18"/>
        <v>0</v>
      </c>
      <c r="AS22" s="385">
        <f t="shared" si="19"/>
        <v>0</v>
      </c>
      <c r="AT22" s="385">
        <f t="shared" si="20"/>
        <v>0</v>
      </c>
      <c r="AU22" s="385">
        <f t="shared" si="21"/>
        <v>0</v>
      </c>
      <c r="AV22" s="385">
        <f t="shared" si="22"/>
        <v>0</v>
      </c>
    </row>
    <row r="23" spans="2:48">
      <c r="B23" s="140" t="str">
        <f>Populations!B83</f>
        <v>5-9</v>
      </c>
      <c r="C23" s="431"/>
      <c r="D23" s="432"/>
      <c r="E23" s="153"/>
      <c r="F23" s="154"/>
      <c r="G23" s="154"/>
      <c r="H23" s="154"/>
      <c r="I23" s="154"/>
      <c r="J23" s="155"/>
      <c r="K23" s="155"/>
      <c r="L23" s="169"/>
      <c r="M23" s="149"/>
      <c r="N23" s="150">
        <f>Populations!C65</f>
        <v>0</v>
      </c>
      <c r="O23" s="150">
        <f>IF(N23=0,0,($C$23/$N$23)*100000)</f>
        <v>0</v>
      </c>
      <c r="P23" s="150">
        <f>Populations!E65</f>
        <v>0</v>
      </c>
      <c r="Q23" s="150">
        <f>IF(P23=0,0,($D$23/$P$23)*100000)</f>
        <v>0</v>
      </c>
      <c r="R23" s="150">
        <f>Populations!G65</f>
        <v>0</v>
      </c>
      <c r="S23" s="150">
        <f>IF(R23=0,0,($E$23/$R$23)*100000)</f>
        <v>0</v>
      </c>
      <c r="T23" s="178">
        <f>Populations!I65</f>
        <v>0</v>
      </c>
      <c r="U23" s="150">
        <f>IF(T23=0,0,($F$23/$T$23)*100000)</f>
        <v>0</v>
      </c>
      <c r="V23" s="136">
        <f>Populations!K65</f>
        <v>0</v>
      </c>
      <c r="W23" s="150">
        <f>IF(V23=0,0,($G$23/$V$23)*100000)</f>
        <v>0</v>
      </c>
      <c r="X23" s="178">
        <f>Populations!M65</f>
        <v>0</v>
      </c>
      <c r="Y23" s="150">
        <f>IF(X23=0,0,($H$23/$X$23)*100000)</f>
        <v>0</v>
      </c>
      <c r="Z23" s="136">
        <f>Populations!O65</f>
        <v>0</v>
      </c>
      <c r="AA23" s="150">
        <f>IF(Z23=0,0,($I$23/$Z$23)*100000)</f>
        <v>0</v>
      </c>
      <c r="AB23" s="178">
        <f>Populations!Q65</f>
        <v>0</v>
      </c>
      <c r="AC23" s="150">
        <f>IF(AB23=0,0,($J$23/$AB$23)*100000)</f>
        <v>0</v>
      </c>
      <c r="AD23" s="136">
        <f>Populations!S65</f>
        <v>0</v>
      </c>
      <c r="AE23" s="150">
        <f>IF(AD23=0,0,($K$23/$AD$23)*100000)</f>
        <v>0</v>
      </c>
      <c r="AF23" s="136">
        <f>Populations!U65</f>
        <v>0</v>
      </c>
      <c r="AG23" s="150">
        <f>IF(AF23=0,0,($L$23/$AF$23)*100000)</f>
        <v>0</v>
      </c>
      <c r="AH23" s="149"/>
      <c r="AI23" s="150">
        <f>Populations!C101</f>
        <v>0</v>
      </c>
      <c r="AJ23" s="152">
        <v>7.2533E-2</v>
      </c>
      <c r="AL23" s="140" t="str">
        <f>Populations!B11</f>
        <v>5-9</v>
      </c>
      <c r="AM23" s="383">
        <f t="shared" si="13"/>
        <v>0</v>
      </c>
      <c r="AN23" s="384">
        <f t="shared" si="14"/>
        <v>0</v>
      </c>
      <c r="AO23" s="384">
        <f t="shared" si="15"/>
        <v>0</v>
      </c>
      <c r="AP23" s="385">
        <f t="shared" si="16"/>
        <v>0</v>
      </c>
      <c r="AQ23" s="385">
        <f t="shared" si="17"/>
        <v>0</v>
      </c>
      <c r="AR23" s="385">
        <f t="shared" si="18"/>
        <v>0</v>
      </c>
      <c r="AS23" s="385">
        <f t="shared" si="19"/>
        <v>0</v>
      </c>
      <c r="AT23" s="385">
        <f t="shared" si="20"/>
        <v>0</v>
      </c>
      <c r="AU23" s="385">
        <f t="shared" si="21"/>
        <v>0</v>
      </c>
      <c r="AV23" s="385">
        <f t="shared" si="22"/>
        <v>0</v>
      </c>
    </row>
    <row r="24" spans="2:48">
      <c r="B24" s="140" t="str">
        <f>Populations!B84</f>
        <v>10-14</v>
      </c>
      <c r="C24" s="431"/>
      <c r="D24" s="432"/>
      <c r="E24" s="153"/>
      <c r="F24" s="154"/>
      <c r="G24" s="154"/>
      <c r="H24" s="154"/>
      <c r="I24" s="154"/>
      <c r="J24" s="155"/>
      <c r="K24" s="155"/>
      <c r="L24" s="169"/>
      <c r="M24" s="149"/>
      <c r="N24" s="150">
        <f>Populations!C66</f>
        <v>0</v>
      </c>
      <c r="O24" s="150">
        <f>IF(N24=0,0,($C$24/$N$24)*100000)</f>
        <v>0</v>
      </c>
      <c r="P24" s="150">
        <f>Populations!E66</f>
        <v>0</v>
      </c>
      <c r="Q24" s="150">
        <f>IF(P24=0,0,($D$24/$P$24)*100000)</f>
        <v>0</v>
      </c>
      <c r="R24" s="150">
        <f>Populations!G66</f>
        <v>0</v>
      </c>
      <c r="S24" s="150">
        <f>IF(R24=0,0,($E$24/$R$24)*100000)</f>
        <v>0</v>
      </c>
      <c r="T24" s="178">
        <f>Populations!I66</f>
        <v>0</v>
      </c>
      <c r="U24" s="150">
        <f>IF(T24=0,0,($F$24/$T$24)*100000)</f>
        <v>0</v>
      </c>
      <c r="V24" s="136">
        <f>Populations!K66</f>
        <v>0</v>
      </c>
      <c r="W24" s="150">
        <f>IF(V24=0,0,($G$24/$V$24)*100000)</f>
        <v>0</v>
      </c>
      <c r="X24" s="178">
        <f>Populations!M66</f>
        <v>0</v>
      </c>
      <c r="Y24" s="150">
        <f>IF(X24=0,0,($H$24/$X$24)*100000)</f>
        <v>0</v>
      </c>
      <c r="Z24" s="136">
        <f>Populations!O66</f>
        <v>0</v>
      </c>
      <c r="AA24" s="150">
        <f>IF(Z24=0,0,($I$24/$Z$24)*100000)</f>
        <v>0</v>
      </c>
      <c r="AB24" s="178">
        <f>Populations!Q66</f>
        <v>0</v>
      </c>
      <c r="AC24" s="150">
        <f>IF(AB24=0,0,($J$24/$AB$24)*100000)</f>
        <v>0</v>
      </c>
      <c r="AD24" s="136">
        <f>Populations!S66</f>
        <v>0</v>
      </c>
      <c r="AE24" s="150">
        <f>IF(AD24=0,0,($K$24/$AD$24)*100000)</f>
        <v>0</v>
      </c>
      <c r="AF24" s="136">
        <f>Populations!U66</f>
        <v>0</v>
      </c>
      <c r="AG24" s="150">
        <f>IF(AF24=0,0,($L$24/$AF$24)*100000)</f>
        <v>0</v>
      </c>
      <c r="AH24" s="149"/>
      <c r="AI24" s="150">
        <f>Populations!C102</f>
        <v>0</v>
      </c>
      <c r="AJ24" s="152">
        <v>7.3032E-2</v>
      </c>
      <c r="AL24" s="140" t="str">
        <f>Populations!B12</f>
        <v>10-14</v>
      </c>
      <c r="AM24" s="383">
        <f t="shared" si="13"/>
        <v>0</v>
      </c>
      <c r="AN24" s="384">
        <f t="shared" si="14"/>
        <v>0</v>
      </c>
      <c r="AO24" s="384">
        <f t="shared" si="15"/>
        <v>0</v>
      </c>
      <c r="AP24" s="385">
        <f t="shared" si="16"/>
        <v>0</v>
      </c>
      <c r="AQ24" s="385">
        <f t="shared" si="17"/>
        <v>0</v>
      </c>
      <c r="AR24" s="385">
        <f t="shared" si="18"/>
        <v>0</v>
      </c>
      <c r="AS24" s="385">
        <f t="shared" si="19"/>
        <v>0</v>
      </c>
      <c r="AT24" s="385">
        <f t="shared" si="20"/>
        <v>0</v>
      </c>
      <c r="AU24" s="385">
        <f t="shared" si="21"/>
        <v>0</v>
      </c>
      <c r="AV24" s="385">
        <f t="shared" si="22"/>
        <v>0</v>
      </c>
    </row>
    <row r="25" spans="2:48">
      <c r="B25" s="140" t="str">
        <f>Populations!B85</f>
        <v>15-19</v>
      </c>
      <c r="C25" s="431"/>
      <c r="D25" s="432"/>
      <c r="E25" s="153"/>
      <c r="F25" s="154"/>
      <c r="G25" s="154"/>
      <c r="H25" s="154"/>
      <c r="I25" s="154"/>
      <c r="J25" s="155"/>
      <c r="K25" s="155"/>
      <c r="L25" s="169"/>
      <c r="M25" s="149"/>
      <c r="N25" s="150">
        <f>Populations!C67</f>
        <v>0</v>
      </c>
      <c r="O25" s="150">
        <f>IF(N25=0,0,($C$25/$N$25)*100000)</f>
        <v>0</v>
      </c>
      <c r="P25" s="150">
        <f>Populations!E67</f>
        <v>0</v>
      </c>
      <c r="Q25" s="150">
        <f>IF(P25=0,0,($D$25/$P$25)*100000)</f>
        <v>0</v>
      </c>
      <c r="R25" s="150">
        <f>Populations!G67</f>
        <v>0</v>
      </c>
      <c r="S25" s="150">
        <f>IF(R25=0,0,($E$25/$R$25)*100000)</f>
        <v>0</v>
      </c>
      <c r="T25" s="178">
        <f>Populations!I67</f>
        <v>0</v>
      </c>
      <c r="U25" s="150">
        <f>IF(T25=0,0,($F$25/$T$25)*100000)</f>
        <v>0</v>
      </c>
      <c r="V25" s="136">
        <f>Populations!K67</f>
        <v>0</v>
      </c>
      <c r="W25" s="150">
        <f>IF(V25=0,0,($G$25/$V$25)*100000)</f>
        <v>0</v>
      </c>
      <c r="X25" s="178">
        <f>Populations!M67</f>
        <v>0</v>
      </c>
      <c r="Y25" s="150">
        <f>IF(X25=0,0,($H$25/$X$25)*100000)</f>
        <v>0</v>
      </c>
      <c r="Z25" s="136">
        <f>Populations!O67</f>
        <v>0</v>
      </c>
      <c r="AA25" s="150">
        <f>IF(Z25=0,0,($I$25/$Z$25)*100000)</f>
        <v>0</v>
      </c>
      <c r="AB25" s="178">
        <f>Populations!Q67</f>
        <v>0</v>
      </c>
      <c r="AC25" s="150">
        <f>IF(AB25=0,0,($J$25/$AB$25)*100000)</f>
        <v>0</v>
      </c>
      <c r="AD25" s="136">
        <f>Populations!S67</f>
        <v>0</v>
      </c>
      <c r="AE25" s="150">
        <f>IF(AD25=0,0,($K$25/$AD$25)*100000)</f>
        <v>0</v>
      </c>
      <c r="AF25" s="136">
        <f>Populations!U67</f>
        <v>0</v>
      </c>
      <c r="AG25" s="150">
        <f>IF(AF25=0,0,($L$25/$AF$25)*100000)</f>
        <v>0</v>
      </c>
      <c r="AH25" s="149"/>
      <c r="AI25" s="150">
        <f>Populations!C103</f>
        <v>0</v>
      </c>
      <c r="AJ25" s="152">
        <v>7.2168999999999997E-2</v>
      </c>
      <c r="AL25" s="140" t="str">
        <f>Populations!B13</f>
        <v>15-19</v>
      </c>
      <c r="AM25" s="383">
        <f t="shared" si="13"/>
        <v>0</v>
      </c>
      <c r="AN25" s="384">
        <f t="shared" si="14"/>
        <v>0</v>
      </c>
      <c r="AO25" s="384">
        <f t="shared" si="15"/>
        <v>0</v>
      </c>
      <c r="AP25" s="385">
        <f t="shared" si="16"/>
        <v>0</v>
      </c>
      <c r="AQ25" s="385">
        <f t="shared" si="17"/>
        <v>0</v>
      </c>
      <c r="AR25" s="385">
        <f t="shared" si="18"/>
        <v>0</v>
      </c>
      <c r="AS25" s="385">
        <f t="shared" si="19"/>
        <v>0</v>
      </c>
      <c r="AT25" s="385">
        <f t="shared" si="20"/>
        <v>0</v>
      </c>
      <c r="AU25" s="385">
        <f t="shared" si="21"/>
        <v>0</v>
      </c>
      <c r="AV25" s="385">
        <f t="shared" si="22"/>
        <v>0</v>
      </c>
    </row>
    <row r="26" spans="2:48">
      <c r="B26" s="140" t="str">
        <f>Populations!B86</f>
        <v>20-24</v>
      </c>
      <c r="C26" s="431"/>
      <c r="D26" s="432"/>
      <c r="E26" s="153"/>
      <c r="F26" s="154"/>
      <c r="G26" s="154"/>
      <c r="H26" s="154"/>
      <c r="I26" s="154"/>
      <c r="J26" s="155"/>
      <c r="K26" s="155"/>
      <c r="L26" s="169"/>
      <c r="M26" s="149"/>
      <c r="N26" s="150">
        <f>Populations!C68</f>
        <v>0</v>
      </c>
      <c r="O26" s="150">
        <f>IF(N26=0,0,($C$26/$N$26)*100000)</f>
        <v>0</v>
      </c>
      <c r="P26" s="150">
        <f>Populations!E68</f>
        <v>0</v>
      </c>
      <c r="Q26" s="150">
        <f>IF(P26=0,0,($D$26/$P$26)*100000)</f>
        <v>0</v>
      </c>
      <c r="R26" s="150">
        <f>Populations!G68</f>
        <v>0</v>
      </c>
      <c r="S26" s="150">
        <f>IF(R26=0,0,($E$26/$R$26)*100000)</f>
        <v>0</v>
      </c>
      <c r="T26" s="178">
        <f>Populations!I68</f>
        <v>0</v>
      </c>
      <c r="U26" s="150">
        <f>IF(T26=0,0,($F$26/$T$26)*100000)</f>
        <v>0</v>
      </c>
      <c r="V26" s="136">
        <f>Populations!K68</f>
        <v>0</v>
      </c>
      <c r="W26" s="150">
        <f>IF(V26=0,0,($G$26/$V$26)*100000)</f>
        <v>0</v>
      </c>
      <c r="X26" s="178">
        <f>Populations!M68</f>
        <v>0</v>
      </c>
      <c r="Y26" s="150">
        <f>IF(X26=0,0,($H$26/$X$26)*100000)</f>
        <v>0</v>
      </c>
      <c r="Z26" s="136">
        <f>Populations!O68</f>
        <v>0</v>
      </c>
      <c r="AA26" s="150">
        <f>IF(Z26=0,0,($I$26/$Z$26)*100000)</f>
        <v>0</v>
      </c>
      <c r="AB26" s="178">
        <f>Populations!Q68</f>
        <v>0</v>
      </c>
      <c r="AC26" s="150">
        <f>IF(AB26=0,0,($J$26/$AB$26)*100000)</f>
        <v>0</v>
      </c>
      <c r="AD26" s="136">
        <f>Populations!S68</f>
        <v>0</v>
      </c>
      <c r="AE26" s="150">
        <f>IF(AD26=0,0,($K$26/$AD$26)*100000)</f>
        <v>0</v>
      </c>
      <c r="AF26" s="136">
        <f>Populations!U68</f>
        <v>0</v>
      </c>
      <c r="AG26" s="150">
        <f>IF(AF26=0,0,($L$26/$AF$26)*100000)</f>
        <v>0</v>
      </c>
      <c r="AH26" s="149"/>
      <c r="AI26" s="150">
        <f>Populations!C104</f>
        <v>0</v>
      </c>
      <c r="AJ26" s="152">
        <v>6.6477999999999995E-2</v>
      </c>
      <c r="AL26" s="140" t="str">
        <f>Populations!B14</f>
        <v>20-24</v>
      </c>
      <c r="AM26" s="383">
        <f t="shared" si="13"/>
        <v>0</v>
      </c>
      <c r="AN26" s="384">
        <f t="shared" si="14"/>
        <v>0</v>
      </c>
      <c r="AO26" s="384">
        <f t="shared" si="15"/>
        <v>0</v>
      </c>
      <c r="AP26" s="385">
        <f t="shared" si="16"/>
        <v>0</v>
      </c>
      <c r="AQ26" s="385">
        <f t="shared" si="17"/>
        <v>0</v>
      </c>
      <c r="AR26" s="385">
        <f t="shared" si="18"/>
        <v>0</v>
      </c>
      <c r="AS26" s="385">
        <f t="shared" si="19"/>
        <v>0</v>
      </c>
      <c r="AT26" s="385">
        <f t="shared" si="20"/>
        <v>0</v>
      </c>
      <c r="AU26" s="385">
        <f t="shared" si="21"/>
        <v>0</v>
      </c>
      <c r="AV26" s="385">
        <f t="shared" si="22"/>
        <v>0</v>
      </c>
    </row>
    <row r="27" spans="2:48">
      <c r="B27" s="140" t="str">
        <f>Populations!B87</f>
        <v>25-34</v>
      </c>
      <c r="C27" s="431"/>
      <c r="D27" s="432"/>
      <c r="E27" s="153"/>
      <c r="F27" s="154"/>
      <c r="G27" s="154"/>
      <c r="H27" s="154"/>
      <c r="I27" s="154"/>
      <c r="J27" s="155"/>
      <c r="K27" s="155"/>
      <c r="L27" s="169"/>
      <c r="M27" s="149"/>
      <c r="N27" s="150">
        <f>Populations!C69</f>
        <v>0</v>
      </c>
      <c r="O27" s="150">
        <f>IF(N27=0,0,($C$27/$N$27)*100000)</f>
        <v>0</v>
      </c>
      <c r="P27" s="150">
        <f>Populations!E69</f>
        <v>0</v>
      </c>
      <c r="Q27" s="150">
        <f>IF(P27=0,0,($D$27/$P$27)*100000)</f>
        <v>0</v>
      </c>
      <c r="R27" s="150">
        <f>Populations!G69</f>
        <v>0</v>
      </c>
      <c r="S27" s="150">
        <f>IF(R27=0,0,($E$27/$R$27)*100000)</f>
        <v>0</v>
      </c>
      <c r="T27" s="178">
        <f>Populations!I69</f>
        <v>0</v>
      </c>
      <c r="U27" s="150">
        <f>IF(T27=0,0,($F$27/$T$27)*100000)</f>
        <v>0</v>
      </c>
      <c r="V27" s="136">
        <f>Populations!K69</f>
        <v>0</v>
      </c>
      <c r="W27" s="150">
        <f>IF(V27=0,0,($G$27/$V$27)*100000)</f>
        <v>0</v>
      </c>
      <c r="X27" s="178">
        <f>Populations!M69</f>
        <v>0</v>
      </c>
      <c r="Y27" s="150">
        <f>IF(X27=0,0,($H$27/$X$27)*100000)</f>
        <v>0</v>
      </c>
      <c r="Z27" s="136">
        <f>Populations!O69</f>
        <v>0</v>
      </c>
      <c r="AA27" s="150">
        <f>IF(Z27=0,0,($I$27/$Z$27)*100000)</f>
        <v>0</v>
      </c>
      <c r="AB27" s="178">
        <f>Populations!Q69</f>
        <v>0</v>
      </c>
      <c r="AC27" s="150">
        <f>IF(AB27=0,0,($J$27/$AB$27)*100000)</f>
        <v>0</v>
      </c>
      <c r="AD27" s="136">
        <f>Populations!S69</f>
        <v>0</v>
      </c>
      <c r="AE27" s="150">
        <f>IF(AD27=0,0,($K$27/$AD$27)*100000)</f>
        <v>0</v>
      </c>
      <c r="AF27" s="136">
        <f>Populations!U69</f>
        <v>0</v>
      </c>
      <c r="AG27" s="150">
        <f>IF(AF27=0,0,($L$272/$AF$27)*100000)</f>
        <v>0</v>
      </c>
      <c r="AH27" s="149"/>
      <c r="AI27" s="150">
        <f>Populations!C105</f>
        <v>0</v>
      </c>
      <c r="AJ27" s="152">
        <v>0.135573</v>
      </c>
      <c r="AL27" s="140" t="str">
        <f>Populations!B15</f>
        <v>25-34</v>
      </c>
      <c r="AM27" s="383">
        <f t="shared" si="13"/>
        <v>0</v>
      </c>
      <c r="AN27" s="384">
        <f t="shared" si="14"/>
        <v>0</v>
      </c>
      <c r="AO27" s="384">
        <f t="shared" si="15"/>
        <v>0</v>
      </c>
      <c r="AP27" s="385">
        <f t="shared" si="16"/>
        <v>0</v>
      </c>
      <c r="AQ27" s="385">
        <f t="shared" si="17"/>
        <v>0</v>
      </c>
      <c r="AR27" s="385">
        <f t="shared" si="18"/>
        <v>0</v>
      </c>
      <c r="AS27" s="385">
        <f t="shared" si="19"/>
        <v>0</v>
      </c>
      <c r="AT27" s="385">
        <f t="shared" si="20"/>
        <v>0</v>
      </c>
      <c r="AU27" s="385">
        <f t="shared" si="21"/>
        <v>0</v>
      </c>
      <c r="AV27" s="385">
        <f t="shared" si="22"/>
        <v>0</v>
      </c>
    </row>
    <row r="28" spans="2:48">
      <c r="B28" s="140" t="str">
        <f>Populations!B88</f>
        <v>35-44</v>
      </c>
      <c r="C28" s="431"/>
      <c r="D28" s="432"/>
      <c r="E28" s="153"/>
      <c r="F28" s="154"/>
      <c r="G28" s="154"/>
      <c r="H28" s="154"/>
      <c r="I28" s="154"/>
      <c r="J28" s="155"/>
      <c r="K28" s="155"/>
      <c r="L28" s="169"/>
      <c r="M28" s="149"/>
      <c r="N28" s="150">
        <f>Populations!C70</f>
        <v>0</v>
      </c>
      <c r="O28" s="150">
        <f>IF(N28=0,0,($C$28/$N$28)*100000)</f>
        <v>0</v>
      </c>
      <c r="P28" s="150">
        <f>Populations!E70</f>
        <v>0</v>
      </c>
      <c r="Q28" s="150">
        <f>IF(P28=0,0,($D$28/$P$28)*100000)</f>
        <v>0</v>
      </c>
      <c r="R28" s="150">
        <f>Populations!G70</f>
        <v>0</v>
      </c>
      <c r="S28" s="150">
        <f>IF(R28=0,0,($E$28/$R$28)*100000)</f>
        <v>0</v>
      </c>
      <c r="T28" s="178">
        <f>Populations!I70</f>
        <v>0</v>
      </c>
      <c r="U28" s="150">
        <f>IF(T28=0,0,($F$28/$T$28)*100000)</f>
        <v>0</v>
      </c>
      <c r="V28" s="136">
        <f>Populations!K70</f>
        <v>0</v>
      </c>
      <c r="W28" s="150">
        <f>IF(V28=0,0,($G$28/$V$28)*100000)</f>
        <v>0</v>
      </c>
      <c r="X28" s="178">
        <f>Populations!M70</f>
        <v>0</v>
      </c>
      <c r="Y28" s="150">
        <f>IF(X28=0,0,($H$28/$X$28)*100000)</f>
        <v>0</v>
      </c>
      <c r="Z28" s="136">
        <f>Populations!O70</f>
        <v>0</v>
      </c>
      <c r="AA28" s="150">
        <f>IF(Z28=0,0,($I$28/$Z$28)*100000)</f>
        <v>0</v>
      </c>
      <c r="AB28" s="178">
        <f>Populations!Q70</f>
        <v>0</v>
      </c>
      <c r="AC28" s="150">
        <f>IF(AB28=0,0,($J$28/$AB$28)*100000)</f>
        <v>0</v>
      </c>
      <c r="AD28" s="136">
        <f>Populations!S70</f>
        <v>0</v>
      </c>
      <c r="AE28" s="150">
        <f>IF(AD28=0,0,($K$28/$AD$28)*100000)</f>
        <v>0</v>
      </c>
      <c r="AF28" s="136">
        <f>Populations!U70</f>
        <v>0</v>
      </c>
      <c r="AG28" s="150">
        <f>IF(AF28=0,0,($L$28/$AF$28)*100000)</f>
        <v>0</v>
      </c>
      <c r="AH28" s="149"/>
      <c r="AI28" s="150">
        <f>Populations!C106</f>
        <v>0</v>
      </c>
      <c r="AJ28" s="152">
        <v>0.16261300000000001</v>
      </c>
      <c r="AL28" s="140" t="str">
        <f>Populations!B16</f>
        <v>35-44</v>
      </c>
      <c r="AM28" s="383">
        <f t="shared" si="13"/>
        <v>0</v>
      </c>
      <c r="AN28" s="384">
        <f t="shared" si="14"/>
        <v>0</v>
      </c>
      <c r="AO28" s="384">
        <f t="shared" si="15"/>
        <v>0</v>
      </c>
      <c r="AP28" s="385">
        <f t="shared" si="16"/>
        <v>0</v>
      </c>
      <c r="AQ28" s="385">
        <f t="shared" si="17"/>
        <v>0</v>
      </c>
      <c r="AR28" s="385">
        <f t="shared" si="18"/>
        <v>0</v>
      </c>
      <c r="AS28" s="385">
        <f t="shared" si="19"/>
        <v>0</v>
      </c>
      <c r="AT28" s="385">
        <f t="shared" si="20"/>
        <v>0</v>
      </c>
      <c r="AU28" s="385">
        <f t="shared" si="21"/>
        <v>0</v>
      </c>
      <c r="AV28" s="385">
        <f t="shared" si="22"/>
        <v>0</v>
      </c>
    </row>
    <row r="29" spans="2:48">
      <c r="B29" s="140" t="str">
        <f>Populations!B89</f>
        <v>45-54</v>
      </c>
      <c r="C29" s="431"/>
      <c r="D29" s="432"/>
      <c r="E29" s="153"/>
      <c r="F29" s="154"/>
      <c r="G29" s="154"/>
      <c r="H29" s="154"/>
      <c r="I29" s="154"/>
      <c r="J29" s="155"/>
      <c r="K29" s="155"/>
      <c r="L29" s="169"/>
      <c r="M29" s="149"/>
      <c r="N29" s="150">
        <f>Populations!C71</f>
        <v>0</v>
      </c>
      <c r="O29" s="150">
        <f>IF(N29=0,0,($C$29/$N$29)*100000)</f>
        <v>0</v>
      </c>
      <c r="P29" s="150">
        <f>Populations!E71</f>
        <v>0</v>
      </c>
      <c r="Q29" s="150">
        <f>IF(P29=0,0,($D$29/$P$29)*100000)</f>
        <v>0</v>
      </c>
      <c r="R29" s="150">
        <f>Populations!G71</f>
        <v>0</v>
      </c>
      <c r="S29" s="150">
        <f>IF(R29=0,0,($E$29/$R$29)*100000)</f>
        <v>0</v>
      </c>
      <c r="T29" s="178">
        <f>Populations!I71</f>
        <v>0</v>
      </c>
      <c r="U29" s="150">
        <f>IF(T29=0,0,($F$29/$T$29)*100000)</f>
        <v>0</v>
      </c>
      <c r="V29" s="136">
        <f>Populations!K71</f>
        <v>0</v>
      </c>
      <c r="W29" s="150">
        <f>IF(V29=0,0,($G$29/$V$29)*100000)</f>
        <v>0</v>
      </c>
      <c r="X29" s="178">
        <f>Populations!M71</f>
        <v>0</v>
      </c>
      <c r="Y29" s="150">
        <f>IF(X29=0,0,($H$29/$X$29)*100000)</f>
        <v>0</v>
      </c>
      <c r="Z29" s="136">
        <f>Populations!O71</f>
        <v>0</v>
      </c>
      <c r="AA29" s="150">
        <f>IF(Z29=0,0,($I$29/$Z$29)*100000)</f>
        <v>0</v>
      </c>
      <c r="AB29" s="178">
        <f>Populations!Q71</f>
        <v>0</v>
      </c>
      <c r="AC29" s="150">
        <f>IF(AB29=0,0,($J$29/$AB$29)*100000)</f>
        <v>0</v>
      </c>
      <c r="AD29" s="136">
        <f>Populations!S71</f>
        <v>0</v>
      </c>
      <c r="AE29" s="150">
        <f>IF(AD29=0,0,($K$29/$AD$29)*100000)</f>
        <v>0</v>
      </c>
      <c r="AF29" s="136">
        <f>Populations!U71</f>
        <v>0</v>
      </c>
      <c r="AG29" s="150">
        <f>IF(AF29=0,0,($L$29/$AF$29)*100000)</f>
        <v>0</v>
      </c>
      <c r="AH29" s="149"/>
      <c r="AI29" s="150">
        <f>Populations!C107</f>
        <v>0</v>
      </c>
      <c r="AJ29" s="152">
        <v>0.13483400000000001</v>
      </c>
      <c r="AL29" s="140" t="str">
        <f>Populations!B17</f>
        <v>45-54</v>
      </c>
      <c r="AM29" s="383">
        <f t="shared" si="13"/>
        <v>0</v>
      </c>
      <c r="AN29" s="384">
        <f t="shared" si="14"/>
        <v>0</v>
      </c>
      <c r="AO29" s="384">
        <f t="shared" si="15"/>
        <v>0</v>
      </c>
      <c r="AP29" s="385">
        <f t="shared" si="16"/>
        <v>0</v>
      </c>
      <c r="AQ29" s="385">
        <f t="shared" si="17"/>
        <v>0</v>
      </c>
      <c r="AR29" s="385">
        <f t="shared" si="18"/>
        <v>0</v>
      </c>
      <c r="AS29" s="385">
        <f t="shared" si="19"/>
        <v>0</v>
      </c>
      <c r="AT29" s="385">
        <f t="shared" si="20"/>
        <v>0</v>
      </c>
      <c r="AU29" s="385">
        <f t="shared" si="21"/>
        <v>0</v>
      </c>
      <c r="AV29" s="385">
        <f t="shared" si="22"/>
        <v>0</v>
      </c>
    </row>
    <row r="30" spans="2:48">
      <c r="B30" s="140" t="str">
        <f>Populations!B90</f>
        <v>55-64</v>
      </c>
      <c r="C30" s="431"/>
      <c r="D30" s="432"/>
      <c r="E30" s="153"/>
      <c r="F30" s="154"/>
      <c r="G30" s="154"/>
      <c r="H30" s="154"/>
      <c r="I30" s="154"/>
      <c r="J30" s="155"/>
      <c r="K30" s="155"/>
      <c r="L30" s="169"/>
      <c r="M30" s="149"/>
      <c r="N30" s="150">
        <f>Populations!C72</f>
        <v>0</v>
      </c>
      <c r="O30" s="150">
        <f>IF(N30=0,0,($C$30/$N$30)*100000)</f>
        <v>0</v>
      </c>
      <c r="P30" s="150">
        <f>Populations!E72</f>
        <v>0</v>
      </c>
      <c r="Q30" s="150">
        <f>IF(P30=0,0,($D$30/$P$30)*100000)</f>
        <v>0</v>
      </c>
      <c r="R30" s="150">
        <f>Populations!G72</f>
        <v>0</v>
      </c>
      <c r="S30" s="150">
        <f>IF(R30=0,0,($E$30/$R$30)*100000)</f>
        <v>0</v>
      </c>
      <c r="T30" s="178">
        <f>Populations!I72</f>
        <v>0</v>
      </c>
      <c r="U30" s="150">
        <f>IF(T30=0,0,($F$30/$T$30)*100000)</f>
        <v>0</v>
      </c>
      <c r="V30" s="136">
        <f>Populations!K72</f>
        <v>0</v>
      </c>
      <c r="W30" s="150">
        <f>IF(V30=0,0,($G$30/$V$30)*100000)</f>
        <v>0</v>
      </c>
      <c r="X30" s="178">
        <f>Populations!M72</f>
        <v>0</v>
      </c>
      <c r="Y30" s="150">
        <f>IF(X30=0,0,($H$30/$X$30)*100000)</f>
        <v>0</v>
      </c>
      <c r="Z30" s="136">
        <f>Populations!O72</f>
        <v>0</v>
      </c>
      <c r="AA30" s="150">
        <f>IF(Z30=0,0,($I$30/$Z$30)*100000)</f>
        <v>0</v>
      </c>
      <c r="AB30" s="178">
        <f>Populations!Q72</f>
        <v>0</v>
      </c>
      <c r="AC30" s="150">
        <f>IF(AB30=0,0,($J$30/$AB$30)*100000)</f>
        <v>0</v>
      </c>
      <c r="AD30" s="136">
        <f>Populations!S72</f>
        <v>0</v>
      </c>
      <c r="AE30" s="150">
        <f>IF(AD30=0,0,($K$30/$AD$30)*100000)</f>
        <v>0</v>
      </c>
      <c r="AF30" s="136">
        <f>Populations!U72</f>
        <v>0</v>
      </c>
      <c r="AG30" s="150">
        <f>IF(AF30=0,0,($L$30/$AF$30)*100000)</f>
        <v>0</v>
      </c>
      <c r="AH30" s="149"/>
      <c r="AI30" s="150">
        <f>Populations!C108</f>
        <v>0</v>
      </c>
      <c r="AJ30" s="152">
        <v>8.7247000000000005E-2</v>
      </c>
      <c r="AL30" s="140" t="str">
        <f>Populations!B18</f>
        <v>55-64</v>
      </c>
      <c r="AM30" s="383">
        <f t="shared" si="13"/>
        <v>0</v>
      </c>
      <c r="AN30" s="384">
        <f t="shared" si="14"/>
        <v>0</v>
      </c>
      <c r="AO30" s="384">
        <f t="shared" si="15"/>
        <v>0</v>
      </c>
      <c r="AP30" s="385">
        <f t="shared" si="16"/>
        <v>0</v>
      </c>
      <c r="AQ30" s="385">
        <f t="shared" si="17"/>
        <v>0</v>
      </c>
      <c r="AR30" s="385">
        <f t="shared" si="18"/>
        <v>0</v>
      </c>
      <c r="AS30" s="385">
        <f t="shared" si="19"/>
        <v>0</v>
      </c>
      <c r="AT30" s="385">
        <f t="shared" si="20"/>
        <v>0</v>
      </c>
      <c r="AU30" s="385">
        <f t="shared" si="21"/>
        <v>0</v>
      </c>
      <c r="AV30" s="385">
        <f t="shared" si="22"/>
        <v>0</v>
      </c>
    </row>
    <row r="31" spans="2:48">
      <c r="B31" s="140" t="str">
        <f>Populations!B91</f>
        <v>65-74</v>
      </c>
      <c r="C31" s="431"/>
      <c r="D31" s="432"/>
      <c r="E31" s="153"/>
      <c r="F31" s="154"/>
      <c r="G31" s="154"/>
      <c r="H31" s="154"/>
      <c r="I31" s="154"/>
      <c r="J31" s="155"/>
      <c r="K31" s="155"/>
      <c r="L31" s="169"/>
      <c r="M31" s="149"/>
      <c r="N31" s="150">
        <f>Populations!C73</f>
        <v>0</v>
      </c>
      <c r="O31" s="150">
        <f>IF(N31=0,0,($C$31/$N$31)*100000)</f>
        <v>0</v>
      </c>
      <c r="P31" s="150">
        <f>Populations!E73</f>
        <v>0</v>
      </c>
      <c r="Q31" s="150">
        <f>IF(P31=0,0,($D$31/$P$31)*100000)</f>
        <v>0</v>
      </c>
      <c r="R31" s="150">
        <f>Populations!G73</f>
        <v>0</v>
      </c>
      <c r="S31" s="150">
        <f>IF(R31=0,0,($E$31/$R$31)*100000)</f>
        <v>0</v>
      </c>
      <c r="T31" s="178">
        <f>Populations!I73</f>
        <v>0</v>
      </c>
      <c r="U31" s="150">
        <f>IF(T31=0,0,($F$31/$T$31)*100000)</f>
        <v>0</v>
      </c>
      <c r="V31" s="136">
        <f>Populations!K73</f>
        <v>0</v>
      </c>
      <c r="W31" s="150">
        <f>IF(V31=0,0,($G$31/$V$31)*100000)</f>
        <v>0</v>
      </c>
      <c r="X31" s="178">
        <f>Populations!M73</f>
        <v>0</v>
      </c>
      <c r="Y31" s="150">
        <f>IF(X31=0,0,($H$31/$X$31)*100000)</f>
        <v>0</v>
      </c>
      <c r="Z31" s="136">
        <f>Populations!O73</f>
        <v>0</v>
      </c>
      <c r="AA31" s="150">
        <f>IF(Z31=0,0,($I$31/$Z$31)*100000)</f>
        <v>0</v>
      </c>
      <c r="AB31" s="178">
        <f>Populations!Q73</f>
        <v>0</v>
      </c>
      <c r="AC31" s="150">
        <f>IF(AB31=0,0,($J$31/$AB$31)*100000)</f>
        <v>0</v>
      </c>
      <c r="AD31" s="136">
        <f>Populations!S73</f>
        <v>0</v>
      </c>
      <c r="AE31" s="150">
        <f>IF(AD31=0,0,($K$31/$AD$31)*100000)</f>
        <v>0</v>
      </c>
      <c r="AF31" s="136">
        <f>Populations!U73</f>
        <v>0</v>
      </c>
      <c r="AG31" s="150">
        <f>IF(AF31=0,0,($L$31/$AF$31)*100000)</f>
        <v>0</v>
      </c>
      <c r="AH31" s="149"/>
      <c r="AI31" s="150">
        <f>Populations!C109</f>
        <v>0</v>
      </c>
      <c r="AJ31" s="152">
        <v>6.6036999999999998E-2</v>
      </c>
      <c r="AL31" s="140" t="str">
        <f>Populations!B19</f>
        <v>65-74</v>
      </c>
      <c r="AM31" s="383">
        <f t="shared" si="13"/>
        <v>0</v>
      </c>
      <c r="AN31" s="384">
        <f t="shared" si="14"/>
        <v>0</v>
      </c>
      <c r="AO31" s="384">
        <f t="shared" si="15"/>
        <v>0</v>
      </c>
      <c r="AP31" s="385">
        <f t="shared" si="16"/>
        <v>0</v>
      </c>
      <c r="AQ31" s="385">
        <f t="shared" si="17"/>
        <v>0</v>
      </c>
      <c r="AR31" s="385">
        <f t="shared" si="18"/>
        <v>0</v>
      </c>
      <c r="AS31" s="385">
        <f t="shared" si="19"/>
        <v>0</v>
      </c>
      <c r="AT31" s="385">
        <f t="shared" si="20"/>
        <v>0</v>
      </c>
      <c r="AU31" s="385">
        <f t="shared" si="21"/>
        <v>0</v>
      </c>
      <c r="AV31" s="385">
        <f t="shared" si="22"/>
        <v>0</v>
      </c>
    </row>
    <row r="32" spans="2:48">
      <c r="B32" s="140" t="str">
        <f>Populations!B92</f>
        <v>75-84</v>
      </c>
      <c r="C32" s="431"/>
      <c r="D32" s="432"/>
      <c r="E32" s="153"/>
      <c r="F32" s="154"/>
      <c r="G32" s="154"/>
      <c r="H32" s="154"/>
      <c r="I32" s="154"/>
      <c r="J32" s="155"/>
      <c r="K32" s="155"/>
      <c r="L32" s="169"/>
      <c r="M32" s="149"/>
      <c r="N32" s="150">
        <f>Populations!C74</f>
        <v>0</v>
      </c>
      <c r="O32" s="150">
        <f>IF(N32=0,0,($C$32/$N$32)*100000)</f>
        <v>0</v>
      </c>
      <c r="P32" s="150">
        <f>Populations!E74</f>
        <v>0</v>
      </c>
      <c r="Q32" s="150">
        <f>IF(P32=0,0,($D$32/$P$32)*100000)</f>
        <v>0</v>
      </c>
      <c r="R32" s="150">
        <f>Populations!G74</f>
        <v>0</v>
      </c>
      <c r="S32" s="150">
        <f>IF(R32=0,0,($E$32/$R$32)*100000)</f>
        <v>0</v>
      </c>
      <c r="T32" s="178">
        <f>Populations!I74</f>
        <v>0</v>
      </c>
      <c r="U32" s="150">
        <f>IF(T32=0,0,($F$32/$T$32)*100000)</f>
        <v>0</v>
      </c>
      <c r="V32" s="136">
        <f>Populations!K74</f>
        <v>0</v>
      </c>
      <c r="W32" s="150">
        <f>IF(V32=0,0,($G$32/$V$32)*100000)</f>
        <v>0</v>
      </c>
      <c r="X32" s="178">
        <f>Populations!M74</f>
        <v>0</v>
      </c>
      <c r="Y32" s="150">
        <f>IF(X32=0,0,($H$32/$X$32)*100000)</f>
        <v>0</v>
      </c>
      <c r="Z32" s="136">
        <f>Populations!O74</f>
        <v>0</v>
      </c>
      <c r="AA32" s="150">
        <f>IF(Z32=0,0,($I$32/$Z$32)*100000)</f>
        <v>0</v>
      </c>
      <c r="AB32" s="178">
        <f>Populations!Q74</f>
        <v>0</v>
      </c>
      <c r="AC32" s="150">
        <f>IF(AB32=0,0,($J$32/$AB$32)*100000)</f>
        <v>0</v>
      </c>
      <c r="AD32" s="136">
        <f>Populations!S74</f>
        <v>0</v>
      </c>
      <c r="AE32" s="150">
        <f>IF(AD32=0,0,($K$32/$AD$32)*100000)</f>
        <v>0</v>
      </c>
      <c r="AF32" s="136">
        <f>Populations!U74</f>
        <v>0</v>
      </c>
      <c r="AG32" s="150">
        <f>IF(AF32=0,0,($L$32/$AF$32)*100000)</f>
        <v>0</v>
      </c>
      <c r="AH32" s="149"/>
      <c r="AI32" s="150">
        <f>Populations!C110</f>
        <v>0</v>
      </c>
      <c r="AJ32" s="152">
        <v>4.4840999999999999E-2</v>
      </c>
      <c r="AL32" s="140" t="str">
        <f>Populations!B20</f>
        <v>75-84</v>
      </c>
      <c r="AM32" s="383">
        <f t="shared" si="13"/>
        <v>0</v>
      </c>
      <c r="AN32" s="384">
        <f t="shared" si="14"/>
        <v>0</v>
      </c>
      <c r="AO32" s="384">
        <f t="shared" si="15"/>
        <v>0</v>
      </c>
      <c r="AP32" s="385">
        <f t="shared" si="16"/>
        <v>0</v>
      </c>
      <c r="AQ32" s="385">
        <f t="shared" si="17"/>
        <v>0</v>
      </c>
      <c r="AR32" s="385">
        <f t="shared" si="18"/>
        <v>0</v>
      </c>
      <c r="AS32" s="385">
        <f t="shared" si="19"/>
        <v>0</v>
      </c>
      <c r="AT32" s="385">
        <f t="shared" si="20"/>
        <v>0</v>
      </c>
      <c r="AU32" s="385">
        <f t="shared" si="21"/>
        <v>0</v>
      </c>
      <c r="AV32" s="385">
        <f t="shared" si="22"/>
        <v>0</v>
      </c>
    </row>
    <row r="33" spans="2:48">
      <c r="B33" s="140" t="str">
        <f>Populations!B93</f>
        <v>85+</v>
      </c>
      <c r="C33" s="431"/>
      <c r="D33" s="432"/>
      <c r="E33" s="143"/>
      <c r="F33" s="144"/>
      <c r="G33" s="144"/>
      <c r="H33" s="144"/>
      <c r="I33" s="144"/>
      <c r="J33" s="145"/>
      <c r="K33" s="145"/>
      <c r="L33" s="169"/>
      <c r="M33" s="149"/>
      <c r="N33" s="150">
        <f>Populations!C75</f>
        <v>0</v>
      </c>
      <c r="O33" s="150">
        <f>IF(N33=0,0,($C$33/$N$33)*100000)</f>
        <v>0</v>
      </c>
      <c r="P33" s="150">
        <f>Populations!E75</f>
        <v>0</v>
      </c>
      <c r="Q33" s="150">
        <f>IF(P33=0,0,($D$33/$P$33)*100000)</f>
        <v>0</v>
      </c>
      <c r="R33" s="150">
        <f>Populations!G75</f>
        <v>0</v>
      </c>
      <c r="S33" s="150">
        <f>IF(R33=0,0,($E$33/$R$33)*100000)</f>
        <v>0</v>
      </c>
      <c r="T33" s="178">
        <f>Populations!I75</f>
        <v>0</v>
      </c>
      <c r="U33" s="150">
        <f>IF(T33=0,0,($F$33/$T$33)*100000)</f>
        <v>0</v>
      </c>
      <c r="V33" s="136">
        <f>Populations!K75</f>
        <v>0</v>
      </c>
      <c r="W33" s="150">
        <f>IF(V33=0,0,($G$33/$V$33)*100000)</f>
        <v>0</v>
      </c>
      <c r="X33" s="178">
        <f>Populations!M75</f>
        <v>0</v>
      </c>
      <c r="Y33" s="150">
        <f>IF(X33=0,0,($H$33/$X$33)*100000)</f>
        <v>0</v>
      </c>
      <c r="Z33" s="136">
        <f>Populations!O75</f>
        <v>0</v>
      </c>
      <c r="AA33" s="150">
        <f>IF(Z33=0,0,($I$33/$Z$33)*100000)</f>
        <v>0</v>
      </c>
      <c r="AB33" s="178">
        <f>Populations!Q75</f>
        <v>0</v>
      </c>
      <c r="AC33" s="150">
        <f>IF(AB33=0,0,($J$33/$AB$33)*100000)</f>
        <v>0</v>
      </c>
      <c r="AD33" s="136">
        <f>Populations!S75</f>
        <v>0</v>
      </c>
      <c r="AE33" s="150">
        <f>IF(AD33=0,0,($K$33/$AD$33)*100000)</f>
        <v>0</v>
      </c>
      <c r="AF33" s="136">
        <f>Populations!U75</f>
        <v>0</v>
      </c>
      <c r="AG33" s="150">
        <f>IF(AF33=0,0,($L$33/$AF$33)*100000)</f>
        <v>0</v>
      </c>
      <c r="AH33" s="149"/>
      <c r="AI33" s="150">
        <f>Populations!C111</f>
        <v>0</v>
      </c>
      <c r="AJ33" s="152">
        <v>1.5507999999999999E-2</v>
      </c>
      <c r="AL33" s="140" t="str">
        <f>Populations!B21</f>
        <v>85+</v>
      </c>
      <c r="AM33" s="383">
        <f t="shared" si="13"/>
        <v>0</v>
      </c>
      <c r="AN33" s="384">
        <f t="shared" si="14"/>
        <v>0</v>
      </c>
      <c r="AO33" s="384">
        <f t="shared" si="15"/>
        <v>0</v>
      </c>
      <c r="AP33" s="385">
        <f t="shared" si="16"/>
        <v>0</v>
      </c>
      <c r="AQ33" s="385">
        <f t="shared" si="17"/>
        <v>0</v>
      </c>
      <c r="AR33" s="385">
        <f t="shared" si="18"/>
        <v>0</v>
      </c>
      <c r="AS33" s="385">
        <f t="shared" si="19"/>
        <v>0</v>
      </c>
      <c r="AT33" s="385">
        <f t="shared" si="20"/>
        <v>0</v>
      </c>
      <c r="AU33" s="385">
        <f t="shared" si="21"/>
        <v>0</v>
      </c>
      <c r="AV33" s="385">
        <f t="shared" si="22"/>
        <v>0</v>
      </c>
    </row>
    <row r="34" spans="2:48">
      <c r="B34" s="170" t="s">
        <v>178</v>
      </c>
      <c r="C34" s="436">
        <f>SUM(C21:C33)</f>
        <v>0</v>
      </c>
      <c r="D34" s="437">
        <f t="shared" ref="D34:L34" si="23">SUM(D21:D33)</f>
        <v>0</v>
      </c>
      <c r="E34" s="437">
        <f t="shared" si="23"/>
        <v>0</v>
      </c>
      <c r="F34" s="438">
        <f t="shared" si="23"/>
        <v>0</v>
      </c>
      <c r="G34" s="438">
        <f t="shared" si="23"/>
        <v>0</v>
      </c>
      <c r="H34" s="438">
        <f t="shared" si="23"/>
        <v>0</v>
      </c>
      <c r="I34" s="438">
        <f t="shared" si="23"/>
        <v>0</v>
      </c>
      <c r="J34" s="438">
        <f t="shared" si="23"/>
        <v>0</v>
      </c>
      <c r="K34" s="438">
        <f t="shared" si="23"/>
        <v>0</v>
      </c>
      <c r="L34" s="438">
        <f t="shared" si="23"/>
        <v>0</v>
      </c>
      <c r="N34" s="150">
        <f>Populations!C76</f>
        <v>0</v>
      </c>
      <c r="O34" s="162">
        <f t="shared" ref="O34:AG34" si="24">SUM(O21:O33)</f>
        <v>0</v>
      </c>
      <c r="P34" s="150">
        <f>Populations!E76</f>
        <v>0</v>
      </c>
      <c r="Q34" s="162">
        <f t="shared" si="24"/>
        <v>0</v>
      </c>
      <c r="R34" s="150">
        <f>Populations!G76</f>
        <v>0</v>
      </c>
      <c r="S34" s="162">
        <f t="shared" si="24"/>
        <v>0</v>
      </c>
      <c r="T34" s="178">
        <f>Populations!I76</f>
        <v>0</v>
      </c>
      <c r="U34" s="162">
        <f t="shared" si="24"/>
        <v>0</v>
      </c>
      <c r="V34" s="136">
        <f>Populations!K76</f>
        <v>0</v>
      </c>
      <c r="W34" s="162">
        <f t="shared" si="24"/>
        <v>0</v>
      </c>
      <c r="X34" s="178">
        <f>Populations!M76</f>
        <v>0</v>
      </c>
      <c r="Y34" s="162">
        <f t="shared" si="24"/>
        <v>0</v>
      </c>
      <c r="Z34" s="136">
        <f>Populations!O76</f>
        <v>0</v>
      </c>
      <c r="AA34" s="162">
        <f t="shared" si="24"/>
        <v>0</v>
      </c>
      <c r="AB34" s="178">
        <f>Populations!Q76</f>
        <v>0</v>
      </c>
      <c r="AC34" s="162">
        <f t="shared" si="24"/>
        <v>0</v>
      </c>
      <c r="AD34" s="136">
        <f>Populations!S76</f>
        <v>0</v>
      </c>
      <c r="AE34" s="162">
        <f t="shared" si="24"/>
        <v>0</v>
      </c>
      <c r="AF34" s="136">
        <f>Populations!U76</f>
        <v>0</v>
      </c>
      <c r="AG34" s="162">
        <f t="shared" si="24"/>
        <v>0</v>
      </c>
      <c r="AI34" s="150">
        <f>Populations!C112</f>
        <v>0</v>
      </c>
      <c r="AJ34" s="152"/>
      <c r="AL34" s="140" t="str">
        <f>Populations!B22</f>
        <v>Total</v>
      </c>
      <c r="AM34" s="383">
        <f>SUM(AM21:AM33)</f>
        <v>0</v>
      </c>
      <c r="AN34" s="384">
        <f t="shared" ref="AN34:AV34" si="25">SUM(AN21:AN33)</f>
        <v>0</v>
      </c>
      <c r="AO34" s="384">
        <f t="shared" si="25"/>
        <v>0</v>
      </c>
      <c r="AP34" s="386">
        <f t="shared" si="25"/>
        <v>0</v>
      </c>
      <c r="AQ34" s="386">
        <f t="shared" si="25"/>
        <v>0</v>
      </c>
      <c r="AR34" s="386">
        <f t="shared" si="25"/>
        <v>0</v>
      </c>
      <c r="AS34" s="386">
        <f t="shared" si="25"/>
        <v>0</v>
      </c>
      <c r="AT34" s="386">
        <f t="shared" si="25"/>
        <v>0</v>
      </c>
      <c r="AU34" s="386">
        <f t="shared" si="25"/>
        <v>0</v>
      </c>
      <c r="AV34" s="386">
        <f t="shared" si="25"/>
        <v>0</v>
      </c>
    </row>
    <row r="36" spans="2:48">
      <c r="B36" s="172"/>
      <c r="C36" s="172"/>
      <c r="D36" s="173" t="s">
        <v>147</v>
      </c>
      <c r="E36" s="173"/>
      <c r="F36" s="174" t="s">
        <v>148</v>
      </c>
      <c r="G36" s="174"/>
      <c r="H36" s="174"/>
      <c r="I36" s="174"/>
      <c r="J36" s="174"/>
      <c r="K36" s="174"/>
      <c r="L36" s="174"/>
      <c r="AM36" s="20" t="s">
        <v>175</v>
      </c>
    </row>
    <row r="37" spans="2:48" ht="44.65" customHeight="1">
      <c r="B37" s="130" t="s">
        <v>86</v>
      </c>
      <c r="C37" s="131" t="s">
        <v>167</v>
      </c>
      <c r="D37" s="132" t="s">
        <v>168</v>
      </c>
      <c r="E37" s="132" t="s">
        <v>169</v>
      </c>
      <c r="F37" s="133" t="str">
        <f>Populations!I62</f>
        <v>White-Not Hispanic</v>
      </c>
      <c r="G37" s="133" t="str">
        <f>Populations!K62</f>
        <v>Hispanic</v>
      </c>
      <c r="H37" s="133" t="str">
        <f>Populations!M62</f>
        <v>Black-Not Hispanic</v>
      </c>
      <c r="I37" s="133" t="str">
        <f>Populations!O62</f>
        <v>Asian</v>
      </c>
      <c r="J37" s="133" t="str">
        <f>Populations!Q62</f>
        <v>American Indian/Alaska Native</v>
      </c>
      <c r="K37" s="133" t="str">
        <f>Populations!S62</f>
        <v>Other</v>
      </c>
      <c r="L37" s="133" t="str">
        <f>Populations!U62</f>
        <v>Other</v>
      </c>
      <c r="M37" s="135"/>
      <c r="N37" s="136" t="s">
        <v>181</v>
      </c>
      <c r="O37" s="136" t="s">
        <v>156</v>
      </c>
      <c r="P37" s="136" t="s">
        <v>88</v>
      </c>
      <c r="Q37" s="136" t="s">
        <v>156</v>
      </c>
      <c r="R37" s="136" t="s">
        <v>89</v>
      </c>
      <c r="S37" s="136" t="s">
        <v>156</v>
      </c>
      <c r="T37" s="136" t="str">
        <f>Populations!I62</f>
        <v>White-Not Hispanic</v>
      </c>
      <c r="U37" s="136" t="s">
        <v>156</v>
      </c>
      <c r="V37" s="136" t="str">
        <f>Populations!K62</f>
        <v>Hispanic</v>
      </c>
      <c r="W37" s="136" t="s">
        <v>156</v>
      </c>
      <c r="X37" s="136" t="str">
        <f>Populations!M62</f>
        <v>Black-Not Hispanic</v>
      </c>
      <c r="Y37" s="136" t="s">
        <v>156</v>
      </c>
      <c r="Z37" s="136" t="str">
        <f>Populations!O62</f>
        <v>Asian</v>
      </c>
      <c r="AA37" s="136" t="s">
        <v>156</v>
      </c>
      <c r="AB37" s="178" t="str">
        <f>Populations!Q62</f>
        <v>American Indian/Alaska Native</v>
      </c>
      <c r="AC37" s="136" t="s">
        <v>156</v>
      </c>
      <c r="AD37" s="136" t="str">
        <f>Populations!S62</f>
        <v>Other</v>
      </c>
      <c r="AE37" s="136" t="s">
        <v>156</v>
      </c>
      <c r="AF37" s="136" t="str">
        <f>Populations!U62</f>
        <v>Other</v>
      </c>
      <c r="AG37" s="136" t="s">
        <v>156</v>
      </c>
      <c r="AH37" s="135"/>
      <c r="AI37" s="136" t="s">
        <v>176</v>
      </c>
      <c r="AJ37" s="136" t="s">
        <v>179</v>
      </c>
      <c r="AL37" s="136" t="s">
        <v>86</v>
      </c>
      <c r="AM37" s="138" t="s">
        <v>87</v>
      </c>
      <c r="AN37" s="139" t="s">
        <v>88</v>
      </c>
      <c r="AO37" s="139" t="s">
        <v>89</v>
      </c>
      <c r="AP37" s="133" t="str">
        <f>Populations!I62</f>
        <v>White-Not Hispanic</v>
      </c>
      <c r="AQ37" s="133" t="str">
        <f>Populations!K62</f>
        <v>Hispanic</v>
      </c>
      <c r="AR37" s="133" t="str">
        <f>Populations!M62</f>
        <v>Black-Not Hispanic</v>
      </c>
      <c r="AS37" s="133" t="str">
        <f>Populations!O62</f>
        <v>Asian</v>
      </c>
      <c r="AT37" s="133" t="str">
        <f>Populations!Q62</f>
        <v>American Indian/Alaska Native</v>
      </c>
      <c r="AU37" s="133" t="str">
        <f>Populations!S62</f>
        <v>Other</v>
      </c>
      <c r="AV37" s="133" t="str">
        <f>Populations!U62</f>
        <v>Other</v>
      </c>
    </row>
    <row r="38" spans="2:48">
      <c r="B38" s="140" t="str">
        <f>Populations!B81</f>
        <v>&lt;1</v>
      </c>
      <c r="C38" s="141"/>
      <c r="D38" s="142"/>
      <c r="E38" s="143"/>
      <c r="F38" s="144"/>
      <c r="G38" s="144"/>
      <c r="H38" s="144"/>
      <c r="I38" s="144"/>
      <c r="J38" s="145"/>
      <c r="K38" s="145"/>
      <c r="L38" s="175"/>
      <c r="M38" s="149"/>
      <c r="N38" s="150">
        <f>Populations!C63</f>
        <v>0</v>
      </c>
      <c r="O38" s="150">
        <f>IF(N38=0,0,($C$38/$N$38)*100000)</f>
        <v>0</v>
      </c>
      <c r="P38" s="150">
        <f>Populations!E63</f>
        <v>0</v>
      </c>
      <c r="Q38" s="150">
        <f>IF(P38=0,0,($D$38/$P$38)*100000)</f>
        <v>0</v>
      </c>
      <c r="R38" s="150">
        <f>Populations!G63</f>
        <v>0</v>
      </c>
      <c r="S38" s="150">
        <f>IF(R38=0,0,($E$38/$R$38)*100000)</f>
        <v>0</v>
      </c>
      <c r="T38" s="178">
        <f>Populations!I63</f>
        <v>0</v>
      </c>
      <c r="U38" s="150">
        <f>IF(T38=0,0,($F$38/$T$38)*100000)</f>
        <v>0</v>
      </c>
      <c r="V38" s="136">
        <f>Populations!K63</f>
        <v>0</v>
      </c>
      <c r="W38" s="150">
        <f>IF(V38=0,0,($G$38/$V$38)*100000)</f>
        <v>0</v>
      </c>
      <c r="X38" s="178">
        <f>Populations!M63</f>
        <v>0</v>
      </c>
      <c r="Y38" s="150">
        <f>IF(X38=0,0,($H$38/$X$38)*100000)</f>
        <v>0</v>
      </c>
      <c r="Z38" s="136">
        <f>Populations!O63</f>
        <v>0</v>
      </c>
      <c r="AA38" s="150">
        <f>IF(Z38=0,0,($I$38/$Z$38)*100000)</f>
        <v>0</v>
      </c>
      <c r="AB38" s="178">
        <f>Populations!Q63</f>
        <v>0</v>
      </c>
      <c r="AC38" s="150">
        <f>IF(AB38=0,0,($J$38/$AB$38)*100000)</f>
        <v>0</v>
      </c>
      <c r="AD38" s="136">
        <f>Populations!S63</f>
        <v>0</v>
      </c>
      <c r="AE38" s="150">
        <f>IF(AD38=0,0,($K$38/$AD$38)*100000)</f>
        <v>0</v>
      </c>
      <c r="AF38" s="136">
        <f>Populations!U63</f>
        <v>0</v>
      </c>
      <c r="AG38" s="150">
        <f>IF(AF38=0,0,($L$38/$AF$38)*100000)</f>
        <v>0</v>
      </c>
      <c r="AH38" s="149"/>
      <c r="AI38" s="150">
        <f>Populations!C99</f>
        <v>0</v>
      </c>
      <c r="AJ38" s="152">
        <v>1.3818E-2</v>
      </c>
      <c r="AL38" s="140" t="str">
        <f>Populations!B9</f>
        <v>&lt;1</v>
      </c>
      <c r="AM38" s="383">
        <f t="shared" ref="AM38:AM50" si="26">O38*AJ38</f>
        <v>0</v>
      </c>
      <c r="AN38" s="384">
        <f t="shared" ref="AN38:AN50" si="27">Q38*AJ38</f>
        <v>0</v>
      </c>
      <c r="AO38" s="384">
        <f t="shared" ref="AO38:AO50" si="28">S38*AJ38</f>
        <v>0</v>
      </c>
      <c r="AP38" s="385">
        <f t="shared" ref="AP38:AP50" si="29">U38*AJ38</f>
        <v>0</v>
      </c>
      <c r="AQ38" s="385">
        <f t="shared" ref="AQ38:AQ50" si="30">W38*AJ38</f>
        <v>0</v>
      </c>
      <c r="AR38" s="385">
        <f t="shared" ref="AR38:AR50" si="31">Y38*AJ38</f>
        <v>0</v>
      </c>
      <c r="AS38" s="385">
        <f t="shared" ref="AS38:AS50" si="32">AA38*AJ38</f>
        <v>0</v>
      </c>
      <c r="AT38" s="385">
        <f t="shared" ref="AT38:AT50" si="33">AC38*AJ38</f>
        <v>0</v>
      </c>
      <c r="AU38" s="385">
        <f t="shared" ref="AU38:AU50" si="34">AE38*AJ38</f>
        <v>0</v>
      </c>
      <c r="AV38" s="385">
        <f t="shared" ref="AV38:AV50" si="35">AG38*AJ38</f>
        <v>0</v>
      </c>
    </row>
    <row r="39" spans="2:48">
      <c r="B39" s="140" t="str">
        <f>Populations!B82</f>
        <v>1-4</v>
      </c>
      <c r="C39" s="431"/>
      <c r="D39" s="432"/>
      <c r="E39" s="153"/>
      <c r="F39" s="154"/>
      <c r="G39" s="154"/>
      <c r="H39" s="154"/>
      <c r="I39" s="154"/>
      <c r="J39" s="155"/>
      <c r="K39" s="155"/>
      <c r="L39" s="176"/>
      <c r="M39" s="149"/>
      <c r="N39" s="150">
        <f>Populations!C64</f>
        <v>0</v>
      </c>
      <c r="O39" s="150">
        <f>IF(N39=0,0,($C$39/$N$39)*100000)</f>
        <v>0</v>
      </c>
      <c r="P39" s="150">
        <f>Populations!E64</f>
        <v>0</v>
      </c>
      <c r="Q39" s="150">
        <f>IF(P39=0,0,($D$39/$P$39)*100000)</f>
        <v>0</v>
      </c>
      <c r="R39" s="150">
        <f>Populations!G64</f>
        <v>0</v>
      </c>
      <c r="S39" s="150">
        <f>IF(R39=0,0,($E$39/$R$39)*100000)</f>
        <v>0</v>
      </c>
      <c r="T39" s="178">
        <f>Populations!I64</f>
        <v>0</v>
      </c>
      <c r="U39" s="150">
        <f>IF(T39=0,0,($F$39/$T$39)*100000)</f>
        <v>0</v>
      </c>
      <c r="V39" s="136">
        <f>Populations!K64</f>
        <v>0</v>
      </c>
      <c r="W39" s="150">
        <f>IF(V39=0,0,($G$39/$V$39)*100000)</f>
        <v>0</v>
      </c>
      <c r="X39" s="178">
        <f>Populations!M64</f>
        <v>0</v>
      </c>
      <c r="Y39" s="150">
        <f>IF(X39=0,0,($H$39/$X$39)*100000)</f>
        <v>0</v>
      </c>
      <c r="Z39" s="136">
        <f>Populations!O64</f>
        <v>0</v>
      </c>
      <c r="AA39" s="150">
        <f>IF(Z39=0,0,($I$39/$Z$39)*100000)</f>
        <v>0</v>
      </c>
      <c r="AB39" s="178">
        <f>Populations!Q64</f>
        <v>0</v>
      </c>
      <c r="AC39" s="150">
        <f>IF(AB39=0,0,($J$39/$AB$39)*100000)</f>
        <v>0</v>
      </c>
      <c r="AD39" s="136">
        <f>Populations!S64</f>
        <v>0</v>
      </c>
      <c r="AE39" s="150">
        <f>IF(AD39=0,0,($K$39/$AD$39)*100000)</f>
        <v>0</v>
      </c>
      <c r="AF39" s="136">
        <f>Populations!U64</f>
        <v>0</v>
      </c>
      <c r="AG39" s="150">
        <f>IF(AF39=0,0,($L$39/$AF$39)*100000)</f>
        <v>0</v>
      </c>
      <c r="AH39" s="149"/>
      <c r="AI39" s="150">
        <f>Populations!C100</f>
        <v>0</v>
      </c>
      <c r="AJ39" s="152">
        <v>5.5316999999999998E-2</v>
      </c>
      <c r="AL39" s="140" t="str">
        <f>Populations!B10</f>
        <v>1-4</v>
      </c>
      <c r="AM39" s="383">
        <f t="shared" si="26"/>
        <v>0</v>
      </c>
      <c r="AN39" s="384">
        <f t="shared" si="27"/>
        <v>0</v>
      </c>
      <c r="AO39" s="384">
        <f t="shared" si="28"/>
        <v>0</v>
      </c>
      <c r="AP39" s="385">
        <f t="shared" si="29"/>
        <v>0</v>
      </c>
      <c r="AQ39" s="385">
        <f t="shared" si="30"/>
        <v>0</v>
      </c>
      <c r="AR39" s="385">
        <f t="shared" si="31"/>
        <v>0</v>
      </c>
      <c r="AS39" s="385">
        <f t="shared" si="32"/>
        <v>0</v>
      </c>
      <c r="AT39" s="385">
        <f t="shared" si="33"/>
        <v>0</v>
      </c>
      <c r="AU39" s="385">
        <f t="shared" si="34"/>
        <v>0</v>
      </c>
      <c r="AV39" s="385">
        <f t="shared" si="35"/>
        <v>0</v>
      </c>
    </row>
    <row r="40" spans="2:48">
      <c r="B40" s="140" t="str">
        <f>Populations!B83</f>
        <v>5-9</v>
      </c>
      <c r="C40" s="431"/>
      <c r="D40" s="432"/>
      <c r="E40" s="153"/>
      <c r="F40" s="154"/>
      <c r="G40" s="154"/>
      <c r="H40" s="154"/>
      <c r="I40" s="154"/>
      <c r="J40" s="155"/>
      <c r="K40" s="155"/>
      <c r="L40" s="176"/>
      <c r="M40" s="149"/>
      <c r="N40" s="150">
        <f>Populations!C65</f>
        <v>0</v>
      </c>
      <c r="O40" s="150">
        <f>IF(N40=0,0,($C$40/$N$40)*100000)</f>
        <v>0</v>
      </c>
      <c r="P40" s="150">
        <f>Populations!E65</f>
        <v>0</v>
      </c>
      <c r="Q40" s="150">
        <f>IF(P40=0,0,($D$40/$P$40)*100000)</f>
        <v>0</v>
      </c>
      <c r="R40" s="150">
        <f>Populations!G65</f>
        <v>0</v>
      </c>
      <c r="S40" s="150">
        <f>IF(R40=0,0,($E$40/$R$40)*100000)</f>
        <v>0</v>
      </c>
      <c r="T40" s="178">
        <f>Populations!I65</f>
        <v>0</v>
      </c>
      <c r="U40" s="150">
        <f>IF(T40=0,0,($F$40/$T$40)*100000)</f>
        <v>0</v>
      </c>
      <c r="V40" s="136">
        <f>Populations!K65</f>
        <v>0</v>
      </c>
      <c r="W40" s="150">
        <f>IF(V40=0,0,($G$40/$V$40)*100000)</f>
        <v>0</v>
      </c>
      <c r="X40" s="178">
        <f>Populations!M65</f>
        <v>0</v>
      </c>
      <c r="Y40" s="150">
        <f>IF(X40=0,0,($H$40/$X$40)*100000)</f>
        <v>0</v>
      </c>
      <c r="Z40" s="136">
        <f>Populations!O65</f>
        <v>0</v>
      </c>
      <c r="AA40" s="150">
        <f>IF(Z40=0,0,($I$40/$Z$40)*100000)</f>
        <v>0</v>
      </c>
      <c r="AB40" s="178">
        <f>Populations!Q65</f>
        <v>0</v>
      </c>
      <c r="AC40" s="150">
        <f>IF(AB40=0,0,($J$40/$AB$40)*100000)</f>
        <v>0</v>
      </c>
      <c r="AD40" s="136">
        <f>Populations!S65</f>
        <v>0</v>
      </c>
      <c r="AE40" s="150">
        <f>IF(AD40=0,0,($K$40/$AD$40)*100000)</f>
        <v>0</v>
      </c>
      <c r="AF40" s="136">
        <f>Populations!U65</f>
        <v>0</v>
      </c>
      <c r="AG40" s="150">
        <f>IF(AF40=0,0,($L$40/$AF$40)*100000)</f>
        <v>0</v>
      </c>
      <c r="AH40" s="149"/>
      <c r="AI40" s="150">
        <f>Populations!C101</f>
        <v>0</v>
      </c>
      <c r="AJ40" s="152">
        <v>7.2533E-2</v>
      </c>
      <c r="AL40" s="140" t="str">
        <f>Populations!B11</f>
        <v>5-9</v>
      </c>
      <c r="AM40" s="383">
        <f t="shared" si="26"/>
        <v>0</v>
      </c>
      <c r="AN40" s="384">
        <f t="shared" si="27"/>
        <v>0</v>
      </c>
      <c r="AO40" s="384">
        <f t="shared" si="28"/>
        <v>0</v>
      </c>
      <c r="AP40" s="385">
        <f t="shared" si="29"/>
        <v>0</v>
      </c>
      <c r="AQ40" s="385">
        <f t="shared" si="30"/>
        <v>0</v>
      </c>
      <c r="AR40" s="385">
        <f t="shared" si="31"/>
        <v>0</v>
      </c>
      <c r="AS40" s="385">
        <f t="shared" si="32"/>
        <v>0</v>
      </c>
      <c r="AT40" s="385">
        <f t="shared" si="33"/>
        <v>0</v>
      </c>
      <c r="AU40" s="385">
        <f t="shared" si="34"/>
        <v>0</v>
      </c>
      <c r="AV40" s="385">
        <f t="shared" si="35"/>
        <v>0</v>
      </c>
    </row>
    <row r="41" spans="2:48">
      <c r="B41" s="140" t="str">
        <f>Populations!B84</f>
        <v>10-14</v>
      </c>
      <c r="C41" s="431"/>
      <c r="D41" s="432"/>
      <c r="E41" s="153"/>
      <c r="F41" s="154"/>
      <c r="G41" s="154"/>
      <c r="H41" s="154"/>
      <c r="I41" s="154"/>
      <c r="J41" s="155"/>
      <c r="K41" s="155"/>
      <c r="L41" s="176"/>
      <c r="M41" s="149"/>
      <c r="N41" s="150">
        <f>Populations!C66</f>
        <v>0</v>
      </c>
      <c r="O41" s="150">
        <f>IF(N41=0,0,($C$41/$N$41)*100000)</f>
        <v>0</v>
      </c>
      <c r="P41" s="150">
        <f>Populations!E66</f>
        <v>0</v>
      </c>
      <c r="Q41" s="150">
        <f>IF(P41=0,0,($D$41/$P$41)*100000)</f>
        <v>0</v>
      </c>
      <c r="R41" s="150">
        <f>Populations!G66</f>
        <v>0</v>
      </c>
      <c r="S41" s="150">
        <f>IF(R41=0,0,($E$41/$R$41)*100000)</f>
        <v>0</v>
      </c>
      <c r="T41" s="178">
        <f>Populations!I66</f>
        <v>0</v>
      </c>
      <c r="U41" s="150">
        <f>IF(T41=0,0,($F$41/$T$41)*100000)</f>
        <v>0</v>
      </c>
      <c r="V41" s="136">
        <f>Populations!K66</f>
        <v>0</v>
      </c>
      <c r="W41" s="150">
        <f>IF(V41=0,0,($G$41/$V$41)*100000)</f>
        <v>0</v>
      </c>
      <c r="X41" s="178">
        <f>Populations!M66</f>
        <v>0</v>
      </c>
      <c r="Y41" s="150">
        <f>IF(X41=0,0,($H$41/$X$41)*100000)</f>
        <v>0</v>
      </c>
      <c r="Z41" s="136">
        <f>Populations!O66</f>
        <v>0</v>
      </c>
      <c r="AA41" s="150">
        <f>IF(Z41=0,0,($I$41/$Z$41)*100000)</f>
        <v>0</v>
      </c>
      <c r="AB41" s="178">
        <f>Populations!Q66</f>
        <v>0</v>
      </c>
      <c r="AC41" s="150">
        <f>IF(AB41=0,0,($J$41/$AB$41)*100000)</f>
        <v>0</v>
      </c>
      <c r="AD41" s="136">
        <f>Populations!S66</f>
        <v>0</v>
      </c>
      <c r="AE41" s="150">
        <f>IF(AD41=0,0,($K$41/$AD$41)*100000)</f>
        <v>0</v>
      </c>
      <c r="AF41" s="136">
        <f>Populations!U66</f>
        <v>0</v>
      </c>
      <c r="AG41" s="150">
        <f>IF(AF41=0,0,($L$41/$AF$41)*100000)</f>
        <v>0</v>
      </c>
      <c r="AH41" s="149"/>
      <c r="AI41" s="150">
        <f>Populations!C102</f>
        <v>0</v>
      </c>
      <c r="AJ41" s="152">
        <v>7.3032E-2</v>
      </c>
      <c r="AL41" s="140" t="str">
        <f>Populations!B12</f>
        <v>10-14</v>
      </c>
      <c r="AM41" s="383">
        <f t="shared" si="26"/>
        <v>0</v>
      </c>
      <c r="AN41" s="384">
        <f t="shared" si="27"/>
        <v>0</v>
      </c>
      <c r="AO41" s="384">
        <f t="shared" si="28"/>
        <v>0</v>
      </c>
      <c r="AP41" s="385">
        <f t="shared" si="29"/>
        <v>0</v>
      </c>
      <c r="AQ41" s="385">
        <f t="shared" si="30"/>
        <v>0</v>
      </c>
      <c r="AR41" s="385">
        <f t="shared" si="31"/>
        <v>0</v>
      </c>
      <c r="AS41" s="385">
        <f t="shared" si="32"/>
        <v>0</v>
      </c>
      <c r="AT41" s="385">
        <f t="shared" si="33"/>
        <v>0</v>
      </c>
      <c r="AU41" s="385">
        <f t="shared" si="34"/>
        <v>0</v>
      </c>
      <c r="AV41" s="385">
        <f t="shared" si="35"/>
        <v>0</v>
      </c>
    </row>
    <row r="42" spans="2:48">
      <c r="B42" s="140" t="str">
        <f>Populations!B85</f>
        <v>15-19</v>
      </c>
      <c r="C42" s="431"/>
      <c r="D42" s="432"/>
      <c r="E42" s="153"/>
      <c r="F42" s="154"/>
      <c r="G42" s="154"/>
      <c r="H42" s="154"/>
      <c r="I42" s="154"/>
      <c r="J42" s="155"/>
      <c r="K42" s="155"/>
      <c r="L42" s="176"/>
      <c r="M42" s="149"/>
      <c r="N42" s="150">
        <f>Populations!C67</f>
        <v>0</v>
      </c>
      <c r="O42" s="150">
        <f>IF(N42=0,0,($C$42/$N$42)*100000)</f>
        <v>0</v>
      </c>
      <c r="P42" s="150">
        <f>Populations!E67</f>
        <v>0</v>
      </c>
      <c r="Q42" s="150">
        <f>IF(P42=0,0,($D$42/$P$42)*100000)</f>
        <v>0</v>
      </c>
      <c r="R42" s="150">
        <f>Populations!G67</f>
        <v>0</v>
      </c>
      <c r="S42" s="150">
        <f>IF(R42=0,0,($E$42/$R$42)*100000)</f>
        <v>0</v>
      </c>
      <c r="T42" s="178">
        <f>Populations!I67</f>
        <v>0</v>
      </c>
      <c r="U42" s="150">
        <f>IF(T42=0,0,($F$42/$T$42)*100000)</f>
        <v>0</v>
      </c>
      <c r="V42" s="136">
        <f>Populations!K67</f>
        <v>0</v>
      </c>
      <c r="W42" s="150">
        <f>IF(V42=0,0,($G$42/$V$42)*100000)</f>
        <v>0</v>
      </c>
      <c r="X42" s="178">
        <f>Populations!M67</f>
        <v>0</v>
      </c>
      <c r="Y42" s="150">
        <f>IF(X42=0,0,($H$42/$X$42)*100000)</f>
        <v>0</v>
      </c>
      <c r="Z42" s="136">
        <f>Populations!O67</f>
        <v>0</v>
      </c>
      <c r="AA42" s="150">
        <f>IF(Z42=0,0,($I$42/$Z$42)*100000)</f>
        <v>0</v>
      </c>
      <c r="AB42" s="178">
        <f>Populations!Q67</f>
        <v>0</v>
      </c>
      <c r="AC42" s="150">
        <f>IF(AB42=0,0,($J$42/$AB$42)*100000)</f>
        <v>0</v>
      </c>
      <c r="AD42" s="136">
        <f>Populations!S67</f>
        <v>0</v>
      </c>
      <c r="AE42" s="150">
        <f>IF(AD42=0,0,($K$42/$AD$42)*100000)</f>
        <v>0</v>
      </c>
      <c r="AF42" s="136">
        <f>Populations!U67</f>
        <v>0</v>
      </c>
      <c r="AG42" s="150">
        <f>IF(AF42=0,0,($L$42/$AF$42)*100000)</f>
        <v>0</v>
      </c>
      <c r="AH42" s="149"/>
      <c r="AI42" s="150">
        <f>Populations!C103</f>
        <v>0</v>
      </c>
      <c r="AJ42" s="152">
        <v>7.2168999999999997E-2</v>
      </c>
      <c r="AL42" s="140" t="str">
        <f>Populations!B13</f>
        <v>15-19</v>
      </c>
      <c r="AM42" s="383">
        <f t="shared" si="26"/>
        <v>0</v>
      </c>
      <c r="AN42" s="384">
        <f t="shared" si="27"/>
        <v>0</v>
      </c>
      <c r="AO42" s="384">
        <f t="shared" si="28"/>
        <v>0</v>
      </c>
      <c r="AP42" s="385">
        <f t="shared" si="29"/>
        <v>0</v>
      </c>
      <c r="AQ42" s="385">
        <f t="shared" si="30"/>
        <v>0</v>
      </c>
      <c r="AR42" s="385">
        <f t="shared" si="31"/>
        <v>0</v>
      </c>
      <c r="AS42" s="385">
        <f t="shared" si="32"/>
        <v>0</v>
      </c>
      <c r="AT42" s="385">
        <f t="shared" si="33"/>
        <v>0</v>
      </c>
      <c r="AU42" s="385">
        <f t="shared" si="34"/>
        <v>0</v>
      </c>
      <c r="AV42" s="385">
        <f t="shared" si="35"/>
        <v>0</v>
      </c>
    </row>
    <row r="43" spans="2:48">
      <c r="B43" s="140" t="str">
        <f>Populations!B86</f>
        <v>20-24</v>
      </c>
      <c r="C43" s="431"/>
      <c r="D43" s="432"/>
      <c r="E43" s="153"/>
      <c r="F43" s="154"/>
      <c r="G43" s="154"/>
      <c r="H43" s="154"/>
      <c r="I43" s="154"/>
      <c r="J43" s="155"/>
      <c r="K43" s="155"/>
      <c r="L43" s="176"/>
      <c r="M43" s="149"/>
      <c r="N43" s="150">
        <f>Populations!C68</f>
        <v>0</v>
      </c>
      <c r="O43" s="150">
        <f>IF(N43=0,0,($C$43/$N$43)*100000)</f>
        <v>0</v>
      </c>
      <c r="P43" s="150">
        <f>Populations!E68</f>
        <v>0</v>
      </c>
      <c r="Q43" s="150">
        <f>IF(P43=0,0,($D$43/$P$43)*100000)</f>
        <v>0</v>
      </c>
      <c r="R43" s="150">
        <f>Populations!G68</f>
        <v>0</v>
      </c>
      <c r="S43" s="150">
        <f>IF(R43=0,0,($E$43/$R$43)*100000)</f>
        <v>0</v>
      </c>
      <c r="T43" s="178">
        <f>Populations!I68</f>
        <v>0</v>
      </c>
      <c r="U43" s="150">
        <f>IF(T43=0,0,($F$43/$T$43)*100000)</f>
        <v>0</v>
      </c>
      <c r="V43" s="136">
        <f>Populations!K68</f>
        <v>0</v>
      </c>
      <c r="W43" s="150">
        <f>IF(V43=0,0,($G$43/$V$43)*100000)</f>
        <v>0</v>
      </c>
      <c r="X43" s="178">
        <f>Populations!M68</f>
        <v>0</v>
      </c>
      <c r="Y43" s="150">
        <f>IF(X43=0,0,($H$43/$X$43)*100000)</f>
        <v>0</v>
      </c>
      <c r="Z43" s="136">
        <f>Populations!O68</f>
        <v>0</v>
      </c>
      <c r="AA43" s="150">
        <f>IF(Z43=0,0,($I$43/$Z$43)*100000)</f>
        <v>0</v>
      </c>
      <c r="AB43" s="178">
        <f>Populations!Q68</f>
        <v>0</v>
      </c>
      <c r="AC43" s="150">
        <f>IF(AB43=0,0,($J$43/$AB$43)*100000)</f>
        <v>0</v>
      </c>
      <c r="AD43" s="136">
        <f>Populations!S68</f>
        <v>0</v>
      </c>
      <c r="AE43" s="150">
        <f>IF(AD43=0,0,($K$43/$AD$43)*100000)</f>
        <v>0</v>
      </c>
      <c r="AF43" s="136">
        <f>Populations!U68</f>
        <v>0</v>
      </c>
      <c r="AG43" s="150">
        <f>IF(AF43=0,0,($L$43/$AF$43)*100000)</f>
        <v>0</v>
      </c>
      <c r="AH43" s="149"/>
      <c r="AI43" s="150">
        <f>Populations!C104</f>
        <v>0</v>
      </c>
      <c r="AJ43" s="152">
        <v>6.6477999999999995E-2</v>
      </c>
      <c r="AL43" s="140" t="str">
        <f>Populations!B14</f>
        <v>20-24</v>
      </c>
      <c r="AM43" s="383">
        <f t="shared" si="26"/>
        <v>0</v>
      </c>
      <c r="AN43" s="384">
        <f t="shared" si="27"/>
        <v>0</v>
      </c>
      <c r="AO43" s="384">
        <f t="shared" si="28"/>
        <v>0</v>
      </c>
      <c r="AP43" s="385">
        <f t="shared" si="29"/>
        <v>0</v>
      </c>
      <c r="AQ43" s="385">
        <f t="shared" si="30"/>
        <v>0</v>
      </c>
      <c r="AR43" s="385">
        <f t="shared" si="31"/>
        <v>0</v>
      </c>
      <c r="AS43" s="385">
        <f t="shared" si="32"/>
        <v>0</v>
      </c>
      <c r="AT43" s="385">
        <f t="shared" si="33"/>
        <v>0</v>
      </c>
      <c r="AU43" s="385">
        <f t="shared" si="34"/>
        <v>0</v>
      </c>
      <c r="AV43" s="385">
        <f t="shared" si="35"/>
        <v>0</v>
      </c>
    </row>
    <row r="44" spans="2:48">
      <c r="B44" s="140" t="str">
        <f>Populations!B87</f>
        <v>25-34</v>
      </c>
      <c r="C44" s="431"/>
      <c r="D44" s="432"/>
      <c r="E44" s="153"/>
      <c r="F44" s="154"/>
      <c r="G44" s="154"/>
      <c r="H44" s="154"/>
      <c r="I44" s="154"/>
      <c r="J44" s="155"/>
      <c r="K44" s="155"/>
      <c r="L44" s="176"/>
      <c r="M44" s="149"/>
      <c r="N44" s="150">
        <f>Populations!C69</f>
        <v>0</v>
      </c>
      <c r="O44" s="150">
        <f>IF(N44=0,0,($C$44/$N$44)*100000)</f>
        <v>0</v>
      </c>
      <c r="P44" s="150">
        <f>Populations!E69</f>
        <v>0</v>
      </c>
      <c r="Q44" s="150">
        <f>IF(P44=0,0,($D$44/$P$44)*100000)</f>
        <v>0</v>
      </c>
      <c r="R44" s="150">
        <f>Populations!G69</f>
        <v>0</v>
      </c>
      <c r="S44" s="150">
        <f>IF(R44=0,0,($E$44/$R$44)*100000)</f>
        <v>0</v>
      </c>
      <c r="T44" s="178">
        <f>Populations!I69</f>
        <v>0</v>
      </c>
      <c r="U44" s="150">
        <f>IF(T44=0,0,($F$44/$T$44)*100000)</f>
        <v>0</v>
      </c>
      <c r="V44" s="136">
        <f>Populations!K69</f>
        <v>0</v>
      </c>
      <c r="W44" s="150">
        <f>IF(V44=0,0,($G$44/$V$44)*100000)</f>
        <v>0</v>
      </c>
      <c r="X44" s="178">
        <f>Populations!M69</f>
        <v>0</v>
      </c>
      <c r="Y44" s="150">
        <f>IF(X44=0,0,($H$44/$X$44)*100000)</f>
        <v>0</v>
      </c>
      <c r="Z44" s="136">
        <f>Populations!O69</f>
        <v>0</v>
      </c>
      <c r="AA44" s="150">
        <f>IF(Z44=0,0,($I$44/$Z$44)*100000)</f>
        <v>0</v>
      </c>
      <c r="AB44" s="178">
        <f>Populations!Q69</f>
        <v>0</v>
      </c>
      <c r="AC44" s="150">
        <f>IF(AB44=0,0,($J$44/$AB$44)*100000)</f>
        <v>0</v>
      </c>
      <c r="AD44" s="136">
        <f>Populations!S69</f>
        <v>0</v>
      </c>
      <c r="AE44" s="150">
        <f>IF(AD44=0,0,($K$44/$AD$44)*100000)</f>
        <v>0</v>
      </c>
      <c r="AF44" s="136">
        <f>Populations!U69</f>
        <v>0</v>
      </c>
      <c r="AG44" s="150">
        <f>IF(AF44=0,0,($L$44/$AF$44)*100000)</f>
        <v>0</v>
      </c>
      <c r="AH44" s="149"/>
      <c r="AI44" s="150">
        <f>Populations!C105</f>
        <v>0</v>
      </c>
      <c r="AJ44" s="152">
        <v>0.135573</v>
      </c>
      <c r="AL44" s="140" t="str">
        <f>Populations!B15</f>
        <v>25-34</v>
      </c>
      <c r="AM44" s="383">
        <f t="shared" si="26"/>
        <v>0</v>
      </c>
      <c r="AN44" s="384">
        <f t="shared" si="27"/>
        <v>0</v>
      </c>
      <c r="AO44" s="384">
        <f t="shared" si="28"/>
        <v>0</v>
      </c>
      <c r="AP44" s="385">
        <f t="shared" si="29"/>
        <v>0</v>
      </c>
      <c r="AQ44" s="385">
        <f t="shared" si="30"/>
        <v>0</v>
      </c>
      <c r="AR44" s="385">
        <f t="shared" si="31"/>
        <v>0</v>
      </c>
      <c r="AS44" s="385">
        <f t="shared" si="32"/>
        <v>0</v>
      </c>
      <c r="AT44" s="385">
        <f t="shared" si="33"/>
        <v>0</v>
      </c>
      <c r="AU44" s="385">
        <f t="shared" si="34"/>
        <v>0</v>
      </c>
      <c r="AV44" s="385">
        <f t="shared" si="35"/>
        <v>0</v>
      </c>
    </row>
    <row r="45" spans="2:48">
      <c r="B45" s="140" t="str">
        <f>Populations!B88</f>
        <v>35-44</v>
      </c>
      <c r="C45" s="431"/>
      <c r="D45" s="432"/>
      <c r="E45" s="153"/>
      <c r="F45" s="154"/>
      <c r="G45" s="154"/>
      <c r="H45" s="154"/>
      <c r="I45" s="154"/>
      <c r="J45" s="155"/>
      <c r="K45" s="155"/>
      <c r="L45" s="176"/>
      <c r="M45" s="149"/>
      <c r="N45" s="150">
        <f>Populations!C70</f>
        <v>0</v>
      </c>
      <c r="O45" s="150">
        <f>IF(N45=0,0,($C$45/$N$45)*100000)</f>
        <v>0</v>
      </c>
      <c r="P45" s="150">
        <f>Populations!E70</f>
        <v>0</v>
      </c>
      <c r="Q45" s="150">
        <f>IF(P45=0,0,($D$45/$P$45)*100000)</f>
        <v>0</v>
      </c>
      <c r="R45" s="150">
        <f>Populations!G70</f>
        <v>0</v>
      </c>
      <c r="S45" s="150">
        <f>IF(R45=0,0,($E$45/$R$45)*100000)</f>
        <v>0</v>
      </c>
      <c r="T45" s="178">
        <f>Populations!I70</f>
        <v>0</v>
      </c>
      <c r="U45" s="150">
        <f>IF(T45=0,0,($F$45/$T$45)*100000)</f>
        <v>0</v>
      </c>
      <c r="V45" s="136">
        <f>Populations!K70</f>
        <v>0</v>
      </c>
      <c r="W45" s="150">
        <f>IF(V45=0,0,($G$45/$V$45)*100000)</f>
        <v>0</v>
      </c>
      <c r="X45" s="178">
        <f>Populations!M70</f>
        <v>0</v>
      </c>
      <c r="Y45" s="150">
        <f>IF(X45=0,0,($H$45/$X$45)*100000)</f>
        <v>0</v>
      </c>
      <c r="Z45" s="136">
        <f>Populations!O70</f>
        <v>0</v>
      </c>
      <c r="AA45" s="150">
        <f>IF(Z45=0,0,($I$45/$Z$45)*100000)</f>
        <v>0</v>
      </c>
      <c r="AB45" s="178">
        <f>Populations!Q70</f>
        <v>0</v>
      </c>
      <c r="AC45" s="150">
        <f>IF(AB45=0,0,($J$45/$AB$45)*100000)</f>
        <v>0</v>
      </c>
      <c r="AD45" s="136">
        <f>Populations!S70</f>
        <v>0</v>
      </c>
      <c r="AE45" s="150">
        <f>IF(AD45=0,0,($K$45/$AD$45)*100000)</f>
        <v>0</v>
      </c>
      <c r="AF45" s="136">
        <f>Populations!U70</f>
        <v>0</v>
      </c>
      <c r="AG45" s="150">
        <f>IF(AF45=0,0,($L$45/$AF$45)*100000)</f>
        <v>0</v>
      </c>
      <c r="AH45" s="149"/>
      <c r="AI45" s="150">
        <f>Populations!C106</f>
        <v>0</v>
      </c>
      <c r="AJ45" s="152">
        <v>0.16261300000000001</v>
      </c>
      <c r="AL45" s="140" t="str">
        <f>Populations!B16</f>
        <v>35-44</v>
      </c>
      <c r="AM45" s="383">
        <f t="shared" si="26"/>
        <v>0</v>
      </c>
      <c r="AN45" s="384">
        <f t="shared" si="27"/>
        <v>0</v>
      </c>
      <c r="AO45" s="384">
        <f t="shared" si="28"/>
        <v>0</v>
      </c>
      <c r="AP45" s="385">
        <f t="shared" si="29"/>
        <v>0</v>
      </c>
      <c r="AQ45" s="385">
        <f t="shared" si="30"/>
        <v>0</v>
      </c>
      <c r="AR45" s="385">
        <f t="shared" si="31"/>
        <v>0</v>
      </c>
      <c r="AS45" s="385">
        <f t="shared" si="32"/>
        <v>0</v>
      </c>
      <c r="AT45" s="385">
        <f t="shared" si="33"/>
        <v>0</v>
      </c>
      <c r="AU45" s="385">
        <f t="shared" si="34"/>
        <v>0</v>
      </c>
      <c r="AV45" s="385">
        <f t="shared" si="35"/>
        <v>0</v>
      </c>
    </row>
    <row r="46" spans="2:48">
      <c r="B46" s="140" t="str">
        <f>Populations!B89</f>
        <v>45-54</v>
      </c>
      <c r="C46" s="431"/>
      <c r="D46" s="432"/>
      <c r="E46" s="153"/>
      <c r="F46" s="154"/>
      <c r="G46" s="154"/>
      <c r="H46" s="154"/>
      <c r="I46" s="154"/>
      <c r="J46" s="155"/>
      <c r="K46" s="155"/>
      <c r="L46" s="176"/>
      <c r="M46" s="149"/>
      <c r="N46" s="150">
        <f>Populations!C71</f>
        <v>0</v>
      </c>
      <c r="O46" s="150">
        <f>IF(N46=0,0,($C$46/$N$46)*100000)</f>
        <v>0</v>
      </c>
      <c r="P46" s="150">
        <f>Populations!E71</f>
        <v>0</v>
      </c>
      <c r="Q46" s="150">
        <f>IF(P46=0,0,($D$46/$P$46)*100000)</f>
        <v>0</v>
      </c>
      <c r="R46" s="150">
        <f>Populations!G71</f>
        <v>0</v>
      </c>
      <c r="S46" s="150">
        <f>IF(R46=0,0,($E$46/$R$46)*100000)</f>
        <v>0</v>
      </c>
      <c r="T46" s="178">
        <f>Populations!I71</f>
        <v>0</v>
      </c>
      <c r="U46" s="150">
        <f>IF(T46=0,0,($F$46/$T$46)*100000)</f>
        <v>0</v>
      </c>
      <c r="V46" s="136">
        <f>Populations!K71</f>
        <v>0</v>
      </c>
      <c r="W46" s="150">
        <f>IF(V46=0,0,($G$46/$V$46)*100000)</f>
        <v>0</v>
      </c>
      <c r="X46" s="178">
        <f>Populations!M71</f>
        <v>0</v>
      </c>
      <c r="Y46" s="150">
        <f>IF(X46=0,0,($H$46/$X$46)*100000)</f>
        <v>0</v>
      </c>
      <c r="Z46" s="136">
        <f>Populations!O71</f>
        <v>0</v>
      </c>
      <c r="AA46" s="150">
        <f>IF(Z46=0,0,($I$46/$Z$46)*100000)</f>
        <v>0</v>
      </c>
      <c r="AB46" s="178">
        <f>Populations!Q71</f>
        <v>0</v>
      </c>
      <c r="AC46" s="150">
        <f>IF(AB46=0,0,($J$46/$AB$46)*100000)</f>
        <v>0</v>
      </c>
      <c r="AD46" s="136">
        <f>Populations!S71</f>
        <v>0</v>
      </c>
      <c r="AE46" s="150">
        <f>IF(AD46=0,0,($K$46/$AD$46)*100000)</f>
        <v>0</v>
      </c>
      <c r="AF46" s="136">
        <f>Populations!U71</f>
        <v>0</v>
      </c>
      <c r="AG46" s="150">
        <f>IF(AF46=0,0,($L$46/$AF$46)*100000)</f>
        <v>0</v>
      </c>
      <c r="AH46" s="149"/>
      <c r="AI46" s="150">
        <f>Populations!C107</f>
        <v>0</v>
      </c>
      <c r="AJ46" s="152">
        <v>0.13483400000000001</v>
      </c>
      <c r="AL46" s="140" t="str">
        <f>Populations!B17</f>
        <v>45-54</v>
      </c>
      <c r="AM46" s="383">
        <f t="shared" si="26"/>
        <v>0</v>
      </c>
      <c r="AN46" s="384">
        <f t="shared" si="27"/>
        <v>0</v>
      </c>
      <c r="AO46" s="384">
        <f t="shared" si="28"/>
        <v>0</v>
      </c>
      <c r="AP46" s="385">
        <f t="shared" si="29"/>
        <v>0</v>
      </c>
      <c r="AQ46" s="385">
        <f t="shared" si="30"/>
        <v>0</v>
      </c>
      <c r="AR46" s="385">
        <f t="shared" si="31"/>
        <v>0</v>
      </c>
      <c r="AS46" s="385">
        <f t="shared" si="32"/>
        <v>0</v>
      </c>
      <c r="AT46" s="385">
        <f t="shared" si="33"/>
        <v>0</v>
      </c>
      <c r="AU46" s="385">
        <f t="shared" si="34"/>
        <v>0</v>
      </c>
      <c r="AV46" s="385">
        <f t="shared" si="35"/>
        <v>0</v>
      </c>
    </row>
    <row r="47" spans="2:48">
      <c r="B47" s="140" t="str">
        <f>Populations!B90</f>
        <v>55-64</v>
      </c>
      <c r="C47" s="431"/>
      <c r="D47" s="432"/>
      <c r="E47" s="153"/>
      <c r="F47" s="154"/>
      <c r="G47" s="154"/>
      <c r="H47" s="154"/>
      <c r="I47" s="154"/>
      <c r="J47" s="155"/>
      <c r="K47" s="155"/>
      <c r="L47" s="176"/>
      <c r="M47" s="149"/>
      <c r="N47" s="150">
        <f>Populations!C72</f>
        <v>0</v>
      </c>
      <c r="O47" s="150">
        <f>IF(N47=0,0,($C$47/$N$47)*100000)</f>
        <v>0</v>
      </c>
      <c r="P47" s="150">
        <f>Populations!E72</f>
        <v>0</v>
      </c>
      <c r="Q47" s="150">
        <f>IF(P47=0,0,($D$47/$P$47)*100000)</f>
        <v>0</v>
      </c>
      <c r="R47" s="150">
        <f>Populations!G72</f>
        <v>0</v>
      </c>
      <c r="S47" s="150">
        <f>IF(R47=0,0,($E$47/$R$47)*100000)</f>
        <v>0</v>
      </c>
      <c r="T47" s="178">
        <f>Populations!I72</f>
        <v>0</v>
      </c>
      <c r="U47" s="150">
        <f>IF(T47=0,0,($F$47/$T$47)*100000)</f>
        <v>0</v>
      </c>
      <c r="V47" s="136">
        <f>Populations!K72</f>
        <v>0</v>
      </c>
      <c r="W47" s="150">
        <f>IF(V47=0,0,($G$47/$V$47)*100000)</f>
        <v>0</v>
      </c>
      <c r="X47" s="178">
        <f>Populations!M72</f>
        <v>0</v>
      </c>
      <c r="Y47" s="150">
        <f>IF(X47=0,0,($H$47/$X$47)*100000)</f>
        <v>0</v>
      </c>
      <c r="Z47" s="136">
        <f>Populations!O72</f>
        <v>0</v>
      </c>
      <c r="AA47" s="150">
        <f>IF(Z47=0,0,($I$47/$Z$47)*100000)</f>
        <v>0</v>
      </c>
      <c r="AB47" s="178">
        <f>Populations!Q72</f>
        <v>0</v>
      </c>
      <c r="AC47" s="150">
        <f>IF(AB47=0,0,($J$47/$AB$47)*100000)</f>
        <v>0</v>
      </c>
      <c r="AD47" s="136">
        <f>Populations!S72</f>
        <v>0</v>
      </c>
      <c r="AE47" s="150">
        <f>IF(AD47=0,0,($K$47/$AD$47)*100000)</f>
        <v>0</v>
      </c>
      <c r="AF47" s="136">
        <f>Populations!U72</f>
        <v>0</v>
      </c>
      <c r="AG47" s="150">
        <f>IF(AF47=0,0,($L$47/$AF$47)*100000)</f>
        <v>0</v>
      </c>
      <c r="AH47" s="149"/>
      <c r="AI47" s="150">
        <f>Populations!C108</f>
        <v>0</v>
      </c>
      <c r="AJ47" s="152">
        <v>8.7247000000000005E-2</v>
      </c>
      <c r="AL47" s="140" t="str">
        <f>Populations!B18</f>
        <v>55-64</v>
      </c>
      <c r="AM47" s="383">
        <f t="shared" si="26"/>
        <v>0</v>
      </c>
      <c r="AN47" s="384">
        <f t="shared" si="27"/>
        <v>0</v>
      </c>
      <c r="AO47" s="384">
        <f t="shared" si="28"/>
        <v>0</v>
      </c>
      <c r="AP47" s="385">
        <f t="shared" si="29"/>
        <v>0</v>
      </c>
      <c r="AQ47" s="385">
        <f t="shared" si="30"/>
        <v>0</v>
      </c>
      <c r="AR47" s="385">
        <f t="shared" si="31"/>
        <v>0</v>
      </c>
      <c r="AS47" s="385">
        <f t="shared" si="32"/>
        <v>0</v>
      </c>
      <c r="AT47" s="385">
        <f t="shared" si="33"/>
        <v>0</v>
      </c>
      <c r="AU47" s="385">
        <f t="shared" si="34"/>
        <v>0</v>
      </c>
      <c r="AV47" s="385">
        <f t="shared" si="35"/>
        <v>0</v>
      </c>
    </row>
    <row r="48" spans="2:48">
      <c r="B48" s="140" t="str">
        <f>Populations!B91</f>
        <v>65-74</v>
      </c>
      <c r="C48" s="431"/>
      <c r="D48" s="432"/>
      <c r="E48" s="153"/>
      <c r="F48" s="154"/>
      <c r="G48" s="154"/>
      <c r="H48" s="154"/>
      <c r="I48" s="154"/>
      <c r="J48" s="155"/>
      <c r="K48" s="155"/>
      <c r="L48" s="176"/>
      <c r="M48" s="149"/>
      <c r="N48" s="150">
        <f>Populations!C73</f>
        <v>0</v>
      </c>
      <c r="O48" s="150">
        <f>IF(N48=0,0,($C$48/$N$48)*100000)</f>
        <v>0</v>
      </c>
      <c r="P48" s="150">
        <f>Populations!E73</f>
        <v>0</v>
      </c>
      <c r="Q48" s="150">
        <f>IF(P48=0,0,($D$48/$P$48)*100000)</f>
        <v>0</v>
      </c>
      <c r="R48" s="150">
        <f>Populations!G73</f>
        <v>0</v>
      </c>
      <c r="S48" s="150">
        <f>IF(R48=0,0,($E$48/$R$48)*100000)</f>
        <v>0</v>
      </c>
      <c r="T48" s="178">
        <f>Populations!I73</f>
        <v>0</v>
      </c>
      <c r="U48" s="150">
        <f>IF(T48=0,0,($F$48/$T$48)*100000)</f>
        <v>0</v>
      </c>
      <c r="V48" s="136">
        <f>Populations!K73</f>
        <v>0</v>
      </c>
      <c r="W48" s="150">
        <f>IF(V48=0,0,($G$48/$V$48)*100000)</f>
        <v>0</v>
      </c>
      <c r="X48" s="178">
        <f>Populations!M73</f>
        <v>0</v>
      </c>
      <c r="Y48" s="150">
        <f>IF(X48=0,0,($H$48/$X$48)*100000)</f>
        <v>0</v>
      </c>
      <c r="Z48" s="136">
        <f>Populations!O73</f>
        <v>0</v>
      </c>
      <c r="AA48" s="150">
        <f>IF(Z48=0,0,($I$48/$Z$48)*100000)</f>
        <v>0</v>
      </c>
      <c r="AB48" s="178">
        <f>Populations!Q73</f>
        <v>0</v>
      </c>
      <c r="AC48" s="150">
        <f>IF(AB48=0,0,($J$48/$AB$48)*100000)</f>
        <v>0</v>
      </c>
      <c r="AD48" s="136">
        <f>Populations!S73</f>
        <v>0</v>
      </c>
      <c r="AE48" s="150">
        <f>IF(AD48=0,0,($K$48/$AD$48)*100000)</f>
        <v>0</v>
      </c>
      <c r="AF48" s="136">
        <f>Populations!U73</f>
        <v>0</v>
      </c>
      <c r="AG48" s="150">
        <f>IF(AF48=0,0,($L$48/$AF$48)*100000)</f>
        <v>0</v>
      </c>
      <c r="AH48" s="149"/>
      <c r="AI48" s="150">
        <f>Populations!C109</f>
        <v>0</v>
      </c>
      <c r="AJ48" s="152">
        <v>6.6036999999999998E-2</v>
      </c>
      <c r="AL48" s="140" t="str">
        <f>Populations!B19</f>
        <v>65-74</v>
      </c>
      <c r="AM48" s="383">
        <f t="shared" si="26"/>
        <v>0</v>
      </c>
      <c r="AN48" s="384">
        <f t="shared" si="27"/>
        <v>0</v>
      </c>
      <c r="AO48" s="384">
        <f t="shared" si="28"/>
        <v>0</v>
      </c>
      <c r="AP48" s="385">
        <f t="shared" si="29"/>
        <v>0</v>
      </c>
      <c r="AQ48" s="385">
        <f t="shared" si="30"/>
        <v>0</v>
      </c>
      <c r="AR48" s="385">
        <f t="shared" si="31"/>
        <v>0</v>
      </c>
      <c r="AS48" s="385">
        <f t="shared" si="32"/>
        <v>0</v>
      </c>
      <c r="AT48" s="385">
        <f t="shared" si="33"/>
        <v>0</v>
      </c>
      <c r="AU48" s="385">
        <f t="shared" si="34"/>
        <v>0</v>
      </c>
      <c r="AV48" s="385">
        <f t="shared" si="35"/>
        <v>0</v>
      </c>
    </row>
    <row r="49" spans="2:48">
      <c r="B49" s="140" t="str">
        <f>Populations!B92</f>
        <v>75-84</v>
      </c>
      <c r="C49" s="431"/>
      <c r="D49" s="432"/>
      <c r="E49" s="153"/>
      <c r="F49" s="154"/>
      <c r="G49" s="154"/>
      <c r="H49" s="154"/>
      <c r="I49" s="154"/>
      <c r="J49" s="155"/>
      <c r="K49" s="155"/>
      <c r="L49" s="176"/>
      <c r="M49" s="149"/>
      <c r="N49" s="150">
        <f>Populations!C74</f>
        <v>0</v>
      </c>
      <c r="O49" s="150">
        <f>IF(N49=0,0,($C$49/$N$49)*100000)</f>
        <v>0</v>
      </c>
      <c r="P49" s="150">
        <f>Populations!E74</f>
        <v>0</v>
      </c>
      <c r="Q49" s="150">
        <f>IF(P49=0,0,($D$49/$P$49)*100000)</f>
        <v>0</v>
      </c>
      <c r="R49" s="150">
        <f>Populations!G74</f>
        <v>0</v>
      </c>
      <c r="S49" s="150">
        <f>IF(R49=0,0,($E$49/$R$49)*100000)</f>
        <v>0</v>
      </c>
      <c r="T49" s="178">
        <f>Populations!I74</f>
        <v>0</v>
      </c>
      <c r="U49" s="150">
        <f>IF(T49=0,0,($F$49/$T$49)*100000)</f>
        <v>0</v>
      </c>
      <c r="V49" s="136">
        <f>Populations!K74</f>
        <v>0</v>
      </c>
      <c r="W49" s="150">
        <f>IF(V49=0,0,($G$49/$V$49)*100000)</f>
        <v>0</v>
      </c>
      <c r="X49" s="178">
        <f>Populations!M74</f>
        <v>0</v>
      </c>
      <c r="Y49" s="150">
        <f>IF(X49=0,0,($H$49/$X$49)*100000)</f>
        <v>0</v>
      </c>
      <c r="Z49" s="136">
        <f>Populations!O74</f>
        <v>0</v>
      </c>
      <c r="AA49" s="150">
        <f>IF(Z49=0,0,($I$49/$Z$49)*100000)</f>
        <v>0</v>
      </c>
      <c r="AB49" s="178">
        <f>Populations!Q74</f>
        <v>0</v>
      </c>
      <c r="AC49" s="150">
        <f>IF(AB49=0,0,($J$49/$AB$49)*100000)</f>
        <v>0</v>
      </c>
      <c r="AD49" s="136">
        <f>Populations!S74</f>
        <v>0</v>
      </c>
      <c r="AE49" s="150">
        <f>IF(AD49=0,0,($K$49/$AD$49)*100000)</f>
        <v>0</v>
      </c>
      <c r="AF49" s="136">
        <f>Populations!U74</f>
        <v>0</v>
      </c>
      <c r="AG49" s="150">
        <f>IF(AF49=0,0,($L$49/$AF$49)*100000)</f>
        <v>0</v>
      </c>
      <c r="AH49" s="149"/>
      <c r="AI49" s="150">
        <f>Populations!C110</f>
        <v>0</v>
      </c>
      <c r="AJ49" s="152">
        <v>4.4840999999999999E-2</v>
      </c>
      <c r="AL49" s="140" t="str">
        <f>Populations!B20</f>
        <v>75-84</v>
      </c>
      <c r="AM49" s="383">
        <f t="shared" si="26"/>
        <v>0</v>
      </c>
      <c r="AN49" s="384">
        <f t="shared" si="27"/>
        <v>0</v>
      </c>
      <c r="AO49" s="384">
        <f t="shared" si="28"/>
        <v>0</v>
      </c>
      <c r="AP49" s="385">
        <f t="shared" si="29"/>
        <v>0</v>
      </c>
      <c r="AQ49" s="385">
        <f t="shared" si="30"/>
        <v>0</v>
      </c>
      <c r="AR49" s="385">
        <f t="shared" si="31"/>
        <v>0</v>
      </c>
      <c r="AS49" s="385">
        <f t="shared" si="32"/>
        <v>0</v>
      </c>
      <c r="AT49" s="385">
        <f t="shared" si="33"/>
        <v>0</v>
      </c>
      <c r="AU49" s="385">
        <f t="shared" si="34"/>
        <v>0</v>
      </c>
      <c r="AV49" s="385">
        <f t="shared" si="35"/>
        <v>0</v>
      </c>
    </row>
    <row r="50" spans="2:48">
      <c r="B50" s="140" t="str">
        <f>Populations!B93</f>
        <v>85+</v>
      </c>
      <c r="C50" s="431"/>
      <c r="D50" s="432"/>
      <c r="E50" s="143"/>
      <c r="F50" s="144"/>
      <c r="G50" s="144"/>
      <c r="H50" s="144"/>
      <c r="I50" s="144"/>
      <c r="J50" s="145"/>
      <c r="K50" s="145"/>
      <c r="L50" s="176"/>
      <c r="M50" s="149"/>
      <c r="N50" s="150">
        <f>Populations!C75</f>
        <v>0</v>
      </c>
      <c r="O50" s="150">
        <f>IF(N50=0,0,($C$50/$N$50)*100000)</f>
        <v>0</v>
      </c>
      <c r="P50" s="150">
        <f>Populations!E75</f>
        <v>0</v>
      </c>
      <c r="Q50" s="150">
        <f>IF(P50=0,0,($D$50/$P$50)*100000)</f>
        <v>0</v>
      </c>
      <c r="R50" s="150">
        <f>Populations!G75</f>
        <v>0</v>
      </c>
      <c r="S50" s="150">
        <f>IF(R50=0,0,($E$50/$R$50)*100000)</f>
        <v>0</v>
      </c>
      <c r="T50" s="178">
        <f>Populations!I75</f>
        <v>0</v>
      </c>
      <c r="U50" s="150">
        <f>IF(T50=0,0,($F$50/$T$50)*100000)</f>
        <v>0</v>
      </c>
      <c r="V50" s="136">
        <f>Populations!K75</f>
        <v>0</v>
      </c>
      <c r="W50" s="150">
        <f>IF(V50=0,0,($G$50/$V$50)*100000)</f>
        <v>0</v>
      </c>
      <c r="X50" s="178">
        <f>Populations!M75</f>
        <v>0</v>
      </c>
      <c r="Y50" s="150">
        <f>IF(X50=0,0,($H$50/$X$50)*100000)</f>
        <v>0</v>
      </c>
      <c r="Z50" s="136">
        <f>Populations!O75</f>
        <v>0</v>
      </c>
      <c r="AA50" s="150">
        <f>IF(Z50=0,0,($I$50/$Z$50)*100000)</f>
        <v>0</v>
      </c>
      <c r="AB50" s="178">
        <f>Populations!Q75</f>
        <v>0</v>
      </c>
      <c r="AC50" s="150">
        <f>IF(AB50=0,0,($J$50/$AB$50)*100000)</f>
        <v>0</v>
      </c>
      <c r="AD50" s="136">
        <f>Populations!S75</f>
        <v>0</v>
      </c>
      <c r="AE50" s="150">
        <f>IF(AD50=0,0,($K$50/$AD$50)*100000)</f>
        <v>0</v>
      </c>
      <c r="AF50" s="136">
        <f>Populations!U75</f>
        <v>0</v>
      </c>
      <c r="AG50" s="150">
        <f>IF(AF50=0,0,($L$50/$AF$50)*100000)</f>
        <v>0</v>
      </c>
      <c r="AH50" s="149"/>
      <c r="AI50" s="150">
        <f>Populations!C111</f>
        <v>0</v>
      </c>
      <c r="AJ50" s="152">
        <v>1.5507999999999999E-2</v>
      </c>
      <c r="AL50" s="140" t="str">
        <f>Populations!B21</f>
        <v>85+</v>
      </c>
      <c r="AM50" s="383">
        <f t="shared" si="26"/>
        <v>0</v>
      </c>
      <c r="AN50" s="384">
        <f t="shared" si="27"/>
        <v>0</v>
      </c>
      <c r="AO50" s="384">
        <f t="shared" si="28"/>
        <v>0</v>
      </c>
      <c r="AP50" s="385">
        <f t="shared" si="29"/>
        <v>0</v>
      </c>
      <c r="AQ50" s="385">
        <f t="shared" si="30"/>
        <v>0</v>
      </c>
      <c r="AR50" s="385">
        <f t="shared" si="31"/>
        <v>0</v>
      </c>
      <c r="AS50" s="385">
        <f t="shared" si="32"/>
        <v>0</v>
      </c>
      <c r="AT50" s="385">
        <f t="shared" si="33"/>
        <v>0</v>
      </c>
      <c r="AU50" s="385">
        <f t="shared" si="34"/>
        <v>0</v>
      </c>
      <c r="AV50" s="385">
        <f t="shared" si="35"/>
        <v>0</v>
      </c>
    </row>
    <row r="51" spans="2:48">
      <c r="B51" s="177" t="s">
        <v>178</v>
      </c>
      <c r="C51" s="439">
        <f>SUM(C38:C50)</f>
        <v>0</v>
      </c>
      <c r="D51" s="440">
        <f t="shared" ref="D51:L51" si="36">SUM(D38:D50)</f>
        <v>0</v>
      </c>
      <c r="E51" s="440">
        <f t="shared" si="36"/>
        <v>0</v>
      </c>
      <c r="F51" s="441">
        <f t="shared" si="36"/>
        <v>0</v>
      </c>
      <c r="G51" s="441">
        <f t="shared" si="36"/>
        <v>0</v>
      </c>
      <c r="H51" s="441">
        <f t="shared" si="36"/>
        <v>0</v>
      </c>
      <c r="I51" s="441">
        <f t="shared" si="36"/>
        <v>0</v>
      </c>
      <c r="J51" s="441">
        <f t="shared" si="36"/>
        <v>0</v>
      </c>
      <c r="K51" s="441">
        <f t="shared" si="36"/>
        <v>0</v>
      </c>
      <c r="L51" s="441">
        <f t="shared" si="36"/>
        <v>0</v>
      </c>
      <c r="N51" s="150">
        <f>Populations!C76</f>
        <v>0</v>
      </c>
      <c r="O51" s="162">
        <f t="shared" ref="O51:AG51" si="37">SUM(O38:O50)</f>
        <v>0</v>
      </c>
      <c r="P51" s="150">
        <f>Populations!E76</f>
        <v>0</v>
      </c>
      <c r="Q51" s="162">
        <f t="shared" si="37"/>
        <v>0</v>
      </c>
      <c r="R51" s="150">
        <f>Populations!G76</f>
        <v>0</v>
      </c>
      <c r="S51" s="162">
        <f t="shared" si="37"/>
        <v>0</v>
      </c>
      <c r="T51" s="178">
        <f>Populations!I76</f>
        <v>0</v>
      </c>
      <c r="U51" s="162">
        <f t="shared" si="37"/>
        <v>0</v>
      </c>
      <c r="V51" s="136">
        <f>Populations!K76</f>
        <v>0</v>
      </c>
      <c r="W51" s="162">
        <f t="shared" si="37"/>
        <v>0</v>
      </c>
      <c r="X51" s="178">
        <f>Populations!M76</f>
        <v>0</v>
      </c>
      <c r="Y51" s="162">
        <f t="shared" si="37"/>
        <v>0</v>
      </c>
      <c r="Z51" s="136">
        <f>Populations!O76</f>
        <v>0</v>
      </c>
      <c r="AA51" s="162">
        <f t="shared" si="37"/>
        <v>0</v>
      </c>
      <c r="AB51" s="178">
        <f>Populations!Q76</f>
        <v>0</v>
      </c>
      <c r="AC51" s="162">
        <f t="shared" si="37"/>
        <v>0</v>
      </c>
      <c r="AD51" s="136">
        <f>Populations!S76</f>
        <v>0</v>
      </c>
      <c r="AE51" s="162">
        <f t="shared" si="37"/>
        <v>0</v>
      </c>
      <c r="AF51" s="136">
        <f>Populations!U76</f>
        <v>0</v>
      </c>
      <c r="AG51" s="162">
        <f t="shared" si="37"/>
        <v>0</v>
      </c>
      <c r="AI51" s="150">
        <f>Populations!C112</f>
        <v>0</v>
      </c>
      <c r="AJ51" s="152"/>
      <c r="AL51" s="140" t="str">
        <f>Populations!B22</f>
        <v>Total</v>
      </c>
      <c r="AM51" s="383">
        <f>SUM(AM38:AM50)</f>
        <v>0</v>
      </c>
      <c r="AN51" s="384">
        <f t="shared" ref="AN51:AV51" si="38">SUM(AN38:AN50)</f>
        <v>0</v>
      </c>
      <c r="AO51" s="384">
        <f t="shared" si="38"/>
        <v>0</v>
      </c>
      <c r="AP51" s="386">
        <f t="shared" si="38"/>
        <v>0</v>
      </c>
      <c r="AQ51" s="386">
        <f t="shared" si="38"/>
        <v>0</v>
      </c>
      <c r="AR51" s="386">
        <f t="shared" si="38"/>
        <v>0</v>
      </c>
      <c r="AS51" s="386">
        <f t="shared" si="38"/>
        <v>0</v>
      </c>
      <c r="AT51" s="386">
        <f t="shared" si="38"/>
        <v>0</v>
      </c>
      <c r="AU51" s="386">
        <f t="shared" si="38"/>
        <v>0</v>
      </c>
      <c r="AV51" s="386">
        <f t="shared" si="38"/>
        <v>0</v>
      </c>
    </row>
  </sheetData>
  <mergeCells count="2">
    <mergeCell ref="B1:E1"/>
    <mergeCell ref="AL1:AN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51"/>
  <sheetViews>
    <sheetView topLeftCell="N1" zoomScale="80" zoomScaleNormal="80" zoomScaleSheetLayoutView="50" workbookViewId="0">
      <selection activeCell="AI3" sqref="AI3"/>
    </sheetView>
  </sheetViews>
  <sheetFormatPr defaultColWidth="8.7109375" defaultRowHeight="12.75"/>
  <cols>
    <col min="1" max="2" width="8.7109375" style="20"/>
    <col min="3" max="3" width="15.28515625" style="20" customWidth="1"/>
    <col min="4" max="4" width="15.5703125" style="20" customWidth="1"/>
    <col min="5" max="5" width="15.28515625" style="20" customWidth="1"/>
    <col min="6" max="6" width="17.7109375" style="20" customWidth="1"/>
    <col min="7" max="7" width="15.5703125" style="20" customWidth="1"/>
    <col min="8" max="8" width="15.42578125" style="20" customWidth="1"/>
    <col min="9" max="11" width="15.28515625" style="20" customWidth="1"/>
    <col min="12" max="12" width="15.5703125" style="20" customWidth="1"/>
    <col min="13" max="13" width="6" style="20" customWidth="1"/>
    <col min="14" max="14" width="15.28515625" style="20" customWidth="1"/>
    <col min="15" max="27" width="11.28515625" style="20" hidden="1" customWidth="1"/>
    <col min="28" max="29" width="12.5703125" style="20" hidden="1" customWidth="1"/>
    <col min="30" max="33" width="11.28515625" style="20" hidden="1" customWidth="1"/>
    <col min="34" max="34" width="6" style="20" hidden="1" customWidth="1"/>
    <col min="35" max="35" width="19.28515625" style="20" customWidth="1"/>
    <col min="36" max="36" width="14.5703125" style="20" hidden="1" customWidth="1"/>
    <col min="37" max="37" width="6" style="20" customWidth="1"/>
    <col min="38" max="38" width="8.7109375" style="20" customWidth="1"/>
    <col min="39" max="40" width="15.5703125" style="20" customWidth="1"/>
    <col min="41" max="41" width="15.28515625" style="20" customWidth="1"/>
    <col min="42" max="42" width="15.42578125" style="20" customWidth="1"/>
    <col min="43" max="43" width="15.5703125" style="20" customWidth="1"/>
    <col min="44" max="44" width="15.42578125" style="20" customWidth="1"/>
    <col min="45" max="48" width="15.28515625" style="20" customWidth="1"/>
    <col min="49" max="16384" width="8.7109375" style="20"/>
  </cols>
  <sheetData>
    <row r="1" spans="1:48" ht="78.599999999999994" customHeight="1">
      <c r="A1" s="267">
        <f>Populations!A45</f>
        <v>2018</v>
      </c>
      <c r="B1" s="502" t="s">
        <v>171</v>
      </c>
      <c r="C1" s="503"/>
      <c r="D1" s="503"/>
      <c r="E1" s="503"/>
      <c r="F1" s="124" t="s">
        <v>144</v>
      </c>
      <c r="G1" s="125"/>
      <c r="H1" s="125"/>
      <c r="I1" s="125"/>
      <c r="J1" s="125"/>
      <c r="K1" s="125"/>
      <c r="L1" s="125"/>
      <c r="N1" s="448" t="s">
        <v>172</v>
      </c>
      <c r="AI1" s="448" t="s">
        <v>182</v>
      </c>
      <c r="AJ1" s="242"/>
      <c r="AL1" s="502" t="s">
        <v>174</v>
      </c>
      <c r="AM1" s="503"/>
      <c r="AN1" s="503"/>
      <c r="AO1" s="25"/>
      <c r="AP1" s="25"/>
      <c r="AQ1" s="25"/>
      <c r="AR1" s="25"/>
      <c r="AS1" s="25"/>
      <c r="AT1" s="25"/>
      <c r="AU1" s="25"/>
      <c r="AV1" s="25"/>
    </row>
    <row r="2" spans="1:48">
      <c r="B2" s="126"/>
      <c r="C2" s="126"/>
      <c r="D2" s="127" t="s">
        <v>147</v>
      </c>
      <c r="E2" s="127"/>
      <c r="F2" s="128" t="s">
        <v>148</v>
      </c>
      <c r="G2" s="128"/>
      <c r="H2" s="128"/>
      <c r="I2" s="128"/>
      <c r="J2" s="128"/>
      <c r="K2" s="128"/>
      <c r="L2" s="128"/>
      <c r="AM2" s="20" t="s">
        <v>175</v>
      </c>
    </row>
    <row r="3" spans="1:48" ht="38.25">
      <c r="B3" s="130" t="s">
        <v>86</v>
      </c>
      <c r="C3" s="131" t="s">
        <v>152</v>
      </c>
      <c r="D3" s="132" t="s">
        <v>153</v>
      </c>
      <c r="E3" s="132" t="s">
        <v>154</v>
      </c>
      <c r="F3" s="133" t="str">
        <f>Populations!I44</f>
        <v>White-Not Hispanic</v>
      </c>
      <c r="G3" s="133" t="str">
        <f>Populations!K44</f>
        <v>Hispanic</v>
      </c>
      <c r="H3" s="133" t="str">
        <f>Populations!M44</f>
        <v>Black-Not Hispanic</v>
      </c>
      <c r="I3" s="133" t="str">
        <f>Populations!O44</f>
        <v>Asian</v>
      </c>
      <c r="J3" s="133" t="str">
        <f>Populations!Q44</f>
        <v>American Indian/Alaska Native</v>
      </c>
      <c r="K3" s="133" t="str">
        <f>Populations!S44</f>
        <v>Other</v>
      </c>
      <c r="L3" s="133" t="str">
        <f>Populations!U44</f>
        <v>Other</v>
      </c>
      <c r="M3" s="135"/>
      <c r="N3" s="136" t="s">
        <v>181</v>
      </c>
      <c r="O3" s="136" t="s">
        <v>156</v>
      </c>
      <c r="P3" s="136" t="str">
        <f>Populations!E44</f>
        <v>Male</v>
      </c>
      <c r="Q3" s="136" t="s">
        <v>156</v>
      </c>
      <c r="R3" s="136" t="str">
        <f>Populations!G44</f>
        <v>Female</v>
      </c>
      <c r="S3" s="136" t="s">
        <v>156</v>
      </c>
      <c r="T3" s="136" t="str">
        <f>Populations!I44</f>
        <v>White-Not Hispanic</v>
      </c>
      <c r="U3" s="136" t="s">
        <v>156</v>
      </c>
      <c r="V3" s="136" t="str">
        <f>Populations!K44</f>
        <v>Hispanic</v>
      </c>
      <c r="W3" s="136" t="s">
        <v>156</v>
      </c>
      <c r="X3" s="178" t="str">
        <f>Populations!M44</f>
        <v>Black-Not Hispanic</v>
      </c>
      <c r="Y3" s="136" t="s">
        <v>156</v>
      </c>
      <c r="Z3" s="136" t="str">
        <f>Populations!O44</f>
        <v>Asian</v>
      </c>
      <c r="AA3" s="136" t="s">
        <v>156</v>
      </c>
      <c r="AB3" s="136" t="str">
        <f>Populations!Q44</f>
        <v>American Indian/Alaska Native</v>
      </c>
      <c r="AC3" s="136" t="s">
        <v>156</v>
      </c>
      <c r="AD3" s="136" t="str">
        <f>Populations!S44</f>
        <v>Other</v>
      </c>
      <c r="AE3" s="136" t="s">
        <v>156</v>
      </c>
      <c r="AF3" s="136" t="str">
        <f>Populations!U44</f>
        <v>Other</v>
      </c>
      <c r="AG3" s="136" t="s">
        <v>156</v>
      </c>
      <c r="AH3" s="135"/>
      <c r="AI3" s="136" t="s">
        <v>176</v>
      </c>
      <c r="AJ3" s="137" t="s">
        <v>179</v>
      </c>
      <c r="AL3" s="136" t="s">
        <v>86</v>
      </c>
      <c r="AM3" s="138" t="s">
        <v>87</v>
      </c>
      <c r="AN3" s="139" t="s">
        <v>88</v>
      </c>
      <c r="AO3" s="139" t="s">
        <v>89</v>
      </c>
      <c r="AP3" s="133" t="str">
        <f>Populations!I44</f>
        <v>White-Not Hispanic</v>
      </c>
      <c r="AQ3" s="133" t="str">
        <f>Populations!K44</f>
        <v>Hispanic</v>
      </c>
      <c r="AR3" s="133" t="str">
        <f>Populations!M44</f>
        <v>Black-Not Hispanic</v>
      </c>
      <c r="AS3" s="133" t="str">
        <f>Populations!O44</f>
        <v>Asian</v>
      </c>
      <c r="AT3" s="133" t="str">
        <f>Populations!Q44</f>
        <v>American Indian/Alaska Native</v>
      </c>
      <c r="AU3" s="133" t="str">
        <f>Populations!S44</f>
        <v>Other</v>
      </c>
      <c r="AV3" s="133" t="str">
        <f>Populations!U44</f>
        <v>Other</v>
      </c>
    </row>
    <row r="4" spans="1:48">
      <c r="B4" s="140" t="str">
        <f>Populations!B81</f>
        <v>&lt;1</v>
      </c>
      <c r="C4" s="141"/>
      <c r="D4" s="142"/>
      <c r="E4" s="143"/>
      <c r="F4" s="144"/>
      <c r="G4" s="144"/>
      <c r="H4" s="144"/>
      <c r="I4" s="144"/>
      <c r="J4" s="145"/>
      <c r="K4" s="145"/>
      <c r="L4" s="146"/>
      <c r="M4" s="149"/>
      <c r="N4" s="136">
        <f>Populations!C45</f>
        <v>0</v>
      </c>
      <c r="O4" s="150">
        <f>IF(N4=0,0,($C$4/$N$4)*100000)</f>
        <v>0</v>
      </c>
      <c r="P4" s="136">
        <f>Populations!E45</f>
        <v>0</v>
      </c>
      <c r="Q4" s="150">
        <f>IF(P4=0,0,($D$4/$P$4)*100000)</f>
        <v>0</v>
      </c>
      <c r="R4" s="136">
        <f>Populations!G45</f>
        <v>0</v>
      </c>
      <c r="S4" s="150">
        <f>IF(R4=0,0,($E$4/$R$4)*100000)</f>
        <v>0</v>
      </c>
      <c r="T4" s="178">
        <f>Populations!I45</f>
        <v>0</v>
      </c>
      <c r="U4" s="150">
        <f>IF(T4=0,0,($F$4/$T$4)*100000)</f>
        <v>0</v>
      </c>
      <c r="V4" s="136">
        <f>Populations!K45</f>
        <v>0</v>
      </c>
      <c r="W4" s="150">
        <f>IF(V4=0,0,($G$4/$V$4)*100000)</f>
        <v>0</v>
      </c>
      <c r="X4" s="178">
        <f>Populations!M45</f>
        <v>0</v>
      </c>
      <c r="Y4" s="150">
        <f>IF(X4=0,0,($H$4/$X$4)*100000)</f>
        <v>0</v>
      </c>
      <c r="Z4" s="136">
        <f>Populations!O45</f>
        <v>0</v>
      </c>
      <c r="AA4" s="150">
        <f>IF(Z4=0,0,($I$4/$Z$4)*100000)</f>
        <v>0</v>
      </c>
      <c r="AB4" s="178">
        <f>Populations!Q45</f>
        <v>0</v>
      </c>
      <c r="AC4" s="150">
        <f>IF(AB4=0,0,($J$4/$AB$4)*100000)</f>
        <v>0</v>
      </c>
      <c r="AD4" s="136">
        <f>Populations!S45</f>
        <v>0</v>
      </c>
      <c r="AE4" s="150">
        <f>IF(AD4=0,0,($K$4/$AD$4)*100000)</f>
        <v>0</v>
      </c>
      <c r="AF4" s="136">
        <f>Populations!U45</f>
        <v>0</v>
      </c>
      <c r="AG4" s="150">
        <f>IF(AF4=0,0,($L$4/$AF$4)*100000)</f>
        <v>0</v>
      </c>
      <c r="AH4" s="149"/>
      <c r="AI4" s="150">
        <f>Populations!C99</f>
        <v>0</v>
      </c>
      <c r="AJ4" s="152">
        <v>1.3818E-2</v>
      </c>
      <c r="AK4" s="149"/>
      <c r="AL4" s="140" t="str">
        <f>Populations!B9</f>
        <v>&lt;1</v>
      </c>
      <c r="AM4" s="379">
        <f t="shared" ref="AM4:AM16" si="0">O4*AJ4</f>
        <v>0</v>
      </c>
      <c r="AN4" s="380">
        <f t="shared" ref="AN4:AN16" si="1">Q4*AJ4</f>
        <v>0</v>
      </c>
      <c r="AO4" s="380">
        <f t="shared" ref="AO4:AO16" si="2">S4*AJ4</f>
        <v>0</v>
      </c>
      <c r="AP4" s="381">
        <f t="shared" ref="AP4:AP16" si="3">U4*AJ4</f>
        <v>0</v>
      </c>
      <c r="AQ4" s="381">
        <f t="shared" ref="AQ4:AQ16" si="4">W4*AJ4</f>
        <v>0</v>
      </c>
      <c r="AR4" s="381">
        <f t="shared" ref="AR4:AR16" si="5">Y4*AJ4</f>
        <v>0</v>
      </c>
      <c r="AS4" s="381">
        <f t="shared" ref="AS4:AS16" si="6">AA4*AJ4</f>
        <v>0</v>
      </c>
      <c r="AT4" s="381">
        <f t="shared" ref="AT4:AT16" si="7">AC4*AJ4</f>
        <v>0</v>
      </c>
      <c r="AU4" s="381">
        <f t="shared" ref="AU4:AU16" si="8">AE4*AJ4</f>
        <v>0</v>
      </c>
      <c r="AV4" s="381">
        <f t="shared" ref="AV4:AV16" si="9">AG4*AJ4</f>
        <v>0</v>
      </c>
    </row>
    <row r="5" spans="1:48">
      <c r="B5" s="140" t="str">
        <f>Populations!B82</f>
        <v>1-4</v>
      </c>
      <c r="C5" s="431"/>
      <c r="D5" s="432"/>
      <c r="E5" s="153"/>
      <c r="F5" s="154"/>
      <c r="G5" s="154"/>
      <c r="H5" s="154"/>
      <c r="I5" s="154"/>
      <c r="J5" s="155"/>
      <c r="K5" s="155"/>
      <c r="L5" s="156"/>
      <c r="M5" s="149"/>
      <c r="N5" s="136">
        <f>Populations!C46</f>
        <v>0</v>
      </c>
      <c r="O5" s="150">
        <f>IF(N5=0,0,($C$5/$N$5)*100000)</f>
        <v>0</v>
      </c>
      <c r="P5" s="136">
        <f>Populations!E46</f>
        <v>0</v>
      </c>
      <c r="Q5" s="150">
        <f>IF(P5=0,0,($D$5/$P$5)*100000)</f>
        <v>0</v>
      </c>
      <c r="R5" s="136">
        <f>Populations!G46</f>
        <v>0</v>
      </c>
      <c r="S5" s="150">
        <f>IF(R5=0,0,($E$5/$R$5)*100000)</f>
        <v>0</v>
      </c>
      <c r="T5" s="178">
        <f>Populations!I46</f>
        <v>0</v>
      </c>
      <c r="U5" s="150">
        <f>IF(T5=0,0,($F$5/$T$5)*100000)</f>
        <v>0</v>
      </c>
      <c r="V5" s="136">
        <f>Populations!K46</f>
        <v>0</v>
      </c>
      <c r="W5" s="150">
        <f>IF(V5=0,0,($G$5/$V$5)*100000)</f>
        <v>0</v>
      </c>
      <c r="X5" s="178">
        <f>Populations!M46</f>
        <v>0</v>
      </c>
      <c r="Y5" s="150">
        <f>IF(X5=0,0,($G$5/$X$5)*100000)</f>
        <v>0</v>
      </c>
      <c r="Z5" s="136">
        <f>Populations!O46</f>
        <v>0</v>
      </c>
      <c r="AA5" s="150">
        <f>IF(Z5=0,0,($I$5/$Z$5)*100000)</f>
        <v>0</v>
      </c>
      <c r="AB5" s="178">
        <f>Populations!Q46</f>
        <v>0</v>
      </c>
      <c r="AC5" s="150">
        <f>IF(AB5=0,0,($J$5/$AB$5)*100000)</f>
        <v>0</v>
      </c>
      <c r="AD5" s="136">
        <f>Populations!S46</f>
        <v>0</v>
      </c>
      <c r="AE5" s="150">
        <f>IF(AD5=0,0,($K$5/$AD$5)*100000)</f>
        <v>0</v>
      </c>
      <c r="AF5" s="136">
        <f>Populations!U46</f>
        <v>0</v>
      </c>
      <c r="AG5" s="150">
        <f>IF(AF5=0,0,($L$5/$AF$5)*100000)</f>
        <v>0</v>
      </c>
      <c r="AH5" s="149"/>
      <c r="AI5" s="150">
        <f>Populations!C100</f>
        <v>0</v>
      </c>
      <c r="AJ5" s="152">
        <v>5.5316999999999998E-2</v>
      </c>
      <c r="AK5" s="149"/>
      <c r="AL5" s="140" t="str">
        <f>Populations!B10</f>
        <v>1-4</v>
      </c>
      <c r="AM5" s="379">
        <f t="shared" si="0"/>
        <v>0</v>
      </c>
      <c r="AN5" s="380">
        <f t="shared" si="1"/>
        <v>0</v>
      </c>
      <c r="AO5" s="380">
        <f t="shared" si="2"/>
        <v>0</v>
      </c>
      <c r="AP5" s="381">
        <f t="shared" si="3"/>
        <v>0</v>
      </c>
      <c r="AQ5" s="381">
        <f t="shared" si="4"/>
        <v>0</v>
      </c>
      <c r="AR5" s="381">
        <f t="shared" si="5"/>
        <v>0</v>
      </c>
      <c r="AS5" s="381">
        <f t="shared" si="6"/>
        <v>0</v>
      </c>
      <c r="AT5" s="381">
        <f t="shared" si="7"/>
        <v>0</v>
      </c>
      <c r="AU5" s="381">
        <f t="shared" si="8"/>
        <v>0</v>
      </c>
      <c r="AV5" s="381">
        <f t="shared" si="9"/>
        <v>0</v>
      </c>
    </row>
    <row r="6" spans="1:48">
      <c r="B6" s="140" t="str">
        <f>Populations!B83</f>
        <v>5-9</v>
      </c>
      <c r="C6" s="431"/>
      <c r="D6" s="432"/>
      <c r="E6" s="153"/>
      <c r="F6" s="154"/>
      <c r="G6" s="154"/>
      <c r="H6" s="154"/>
      <c r="I6" s="154"/>
      <c r="J6" s="155"/>
      <c r="K6" s="155"/>
      <c r="L6" s="156"/>
      <c r="M6" s="149"/>
      <c r="N6" s="136">
        <f>Populations!C47</f>
        <v>0</v>
      </c>
      <c r="O6" s="150">
        <f>IF(N6=0,0,($C$6/$N$6)*100000)</f>
        <v>0</v>
      </c>
      <c r="P6" s="136">
        <f>Populations!E47</f>
        <v>0</v>
      </c>
      <c r="Q6" s="150">
        <f>IF(P6=0,0,($D$6/$P$6)*100000)</f>
        <v>0</v>
      </c>
      <c r="R6" s="136">
        <f>Populations!G47</f>
        <v>0</v>
      </c>
      <c r="S6" s="150">
        <f>IF(R6=0,0,($E$6/$R$6)*100000)</f>
        <v>0</v>
      </c>
      <c r="T6" s="178">
        <f>Populations!I47</f>
        <v>0</v>
      </c>
      <c r="U6" s="150">
        <f>IF(T6=0,0,($F$6/$T$6)*100000)</f>
        <v>0</v>
      </c>
      <c r="V6" s="136">
        <f>Populations!K47</f>
        <v>0</v>
      </c>
      <c r="W6" s="150">
        <f>IF(V6=0,0,($G$6/$V$6)*100000)</f>
        <v>0</v>
      </c>
      <c r="X6" s="178">
        <f>Populations!M47</f>
        <v>0</v>
      </c>
      <c r="Y6" s="150">
        <f>IF(X6=0,0,($G$6/$X$6)*100000)</f>
        <v>0</v>
      </c>
      <c r="Z6" s="136">
        <f>Populations!O47</f>
        <v>0</v>
      </c>
      <c r="AA6" s="150">
        <f>IF(Z6=0,0,($I$6/$Z$6)*100000)</f>
        <v>0</v>
      </c>
      <c r="AB6" s="178">
        <f>Populations!Q47</f>
        <v>0</v>
      </c>
      <c r="AC6" s="150">
        <f>IF(AB6=0,0,($J$6/$AB$6)*100000)</f>
        <v>0</v>
      </c>
      <c r="AD6" s="136">
        <f>Populations!S47</f>
        <v>0</v>
      </c>
      <c r="AE6" s="150">
        <f>IF(AD6=0,0,($K$6/$AD$6)*100000)</f>
        <v>0</v>
      </c>
      <c r="AF6" s="136">
        <f>Populations!U47</f>
        <v>0</v>
      </c>
      <c r="AG6" s="150">
        <f>IF(AF6=0,0,($L$6/$AF$6)*100000)</f>
        <v>0</v>
      </c>
      <c r="AH6" s="149"/>
      <c r="AI6" s="150">
        <f>Populations!C101</f>
        <v>0</v>
      </c>
      <c r="AJ6" s="152">
        <v>7.2533E-2</v>
      </c>
      <c r="AK6" s="149"/>
      <c r="AL6" s="140" t="str">
        <f>Populations!B11</f>
        <v>5-9</v>
      </c>
      <c r="AM6" s="379">
        <f t="shared" si="0"/>
        <v>0</v>
      </c>
      <c r="AN6" s="380">
        <f t="shared" si="1"/>
        <v>0</v>
      </c>
      <c r="AO6" s="380">
        <f t="shared" si="2"/>
        <v>0</v>
      </c>
      <c r="AP6" s="381">
        <f t="shared" si="3"/>
        <v>0</v>
      </c>
      <c r="AQ6" s="381">
        <f t="shared" si="4"/>
        <v>0</v>
      </c>
      <c r="AR6" s="381">
        <f t="shared" si="5"/>
        <v>0</v>
      </c>
      <c r="AS6" s="381">
        <f t="shared" si="6"/>
        <v>0</v>
      </c>
      <c r="AT6" s="381">
        <f t="shared" si="7"/>
        <v>0</v>
      </c>
      <c r="AU6" s="381">
        <f t="shared" si="8"/>
        <v>0</v>
      </c>
      <c r="AV6" s="381">
        <f t="shared" si="9"/>
        <v>0</v>
      </c>
    </row>
    <row r="7" spans="1:48">
      <c r="B7" s="140" t="str">
        <f>Populations!B84</f>
        <v>10-14</v>
      </c>
      <c r="C7" s="431"/>
      <c r="D7" s="432"/>
      <c r="E7" s="153"/>
      <c r="F7" s="154"/>
      <c r="G7" s="154"/>
      <c r="H7" s="154"/>
      <c r="I7" s="154"/>
      <c r="J7" s="155"/>
      <c r="K7" s="155"/>
      <c r="L7" s="156"/>
      <c r="M7" s="149"/>
      <c r="N7" s="136">
        <f>Populations!C48</f>
        <v>0</v>
      </c>
      <c r="O7" s="150">
        <f>IF(N7=0,0,($C$7/$N$7)*100000)</f>
        <v>0</v>
      </c>
      <c r="P7" s="136">
        <f>Populations!E48</f>
        <v>0</v>
      </c>
      <c r="Q7" s="150">
        <f>IF(P7=0,0,($D$7/$P$7)*100000)</f>
        <v>0</v>
      </c>
      <c r="R7" s="136">
        <f>Populations!G48</f>
        <v>0</v>
      </c>
      <c r="S7" s="150">
        <f>IF(R7=0,0,($E$7/$R$7)*100000)</f>
        <v>0</v>
      </c>
      <c r="T7" s="178">
        <f>Populations!I48</f>
        <v>0</v>
      </c>
      <c r="U7" s="150">
        <f>IF(T7=0,0,($F$7/$T$7)*100000)</f>
        <v>0</v>
      </c>
      <c r="V7" s="136">
        <f>Populations!K48</f>
        <v>0</v>
      </c>
      <c r="W7" s="150">
        <f>IF(V7=0,0,($G$7/$V$7)*100000)</f>
        <v>0</v>
      </c>
      <c r="X7" s="178">
        <f>Populations!M48</f>
        <v>0</v>
      </c>
      <c r="Y7" s="150">
        <f>IF(X7=0,0,($G$7/$X$7)*100000)</f>
        <v>0</v>
      </c>
      <c r="Z7" s="136">
        <f>Populations!O48</f>
        <v>0</v>
      </c>
      <c r="AA7" s="150">
        <f>IF(Z7=0,0,($I$7/$Z$7)*100000)</f>
        <v>0</v>
      </c>
      <c r="AB7" s="178">
        <f>Populations!Q48</f>
        <v>0</v>
      </c>
      <c r="AC7" s="150">
        <f>IF(AB7=0,0,($J$7/$AB$7)*100000)</f>
        <v>0</v>
      </c>
      <c r="AD7" s="136">
        <f>Populations!S48</f>
        <v>0</v>
      </c>
      <c r="AE7" s="150">
        <f>IF(AD7=0,0,($K$7/$AD$7)*100000)</f>
        <v>0</v>
      </c>
      <c r="AF7" s="136">
        <f>Populations!U48</f>
        <v>0</v>
      </c>
      <c r="AG7" s="150">
        <f>IF(AF7=0,0,($L$7/$AF$7)*100000)</f>
        <v>0</v>
      </c>
      <c r="AH7" s="149"/>
      <c r="AI7" s="150">
        <f>Populations!C102</f>
        <v>0</v>
      </c>
      <c r="AJ7" s="152">
        <v>7.3032E-2</v>
      </c>
      <c r="AK7" s="149"/>
      <c r="AL7" s="140" t="str">
        <f>Populations!B12</f>
        <v>10-14</v>
      </c>
      <c r="AM7" s="379">
        <f t="shared" si="0"/>
        <v>0</v>
      </c>
      <c r="AN7" s="380">
        <f t="shared" si="1"/>
        <v>0</v>
      </c>
      <c r="AO7" s="380">
        <f t="shared" si="2"/>
        <v>0</v>
      </c>
      <c r="AP7" s="381">
        <f t="shared" si="3"/>
        <v>0</v>
      </c>
      <c r="AQ7" s="381">
        <f t="shared" si="4"/>
        <v>0</v>
      </c>
      <c r="AR7" s="381">
        <f t="shared" si="5"/>
        <v>0</v>
      </c>
      <c r="AS7" s="381">
        <f t="shared" si="6"/>
        <v>0</v>
      </c>
      <c r="AT7" s="381">
        <f t="shared" si="7"/>
        <v>0</v>
      </c>
      <c r="AU7" s="381">
        <f t="shared" si="8"/>
        <v>0</v>
      </c>
      <c r="AV7" s="381">
        <f t="shared" si="9"/>
        <v>0</v>
      </c>
    </row>
    <row r="8" spans="1:48">
      <c r="B8" s="140" t="str">
        <f>Populations!B85</f>
        <v>15-19</v>
      </c>
      <c r="C8" s="431"/>
      <c r="D8" s="432"/>
      <c r="E8" s="153"/>
      <c r="F8" s="154"/>
      <c r="G8" s="154"/>
      <c r="H8" s="154"/>
      <c r="I8" s="154"/>
      <c r="J8" s="155"/>
      <c r="K8" s="155"/>
      <c r="L8" s="156"/>
      <c r="M8" s="149"/>
      <c r="N8" s="136">
        <f>Populations!C49</f>
        <v>0</v>
      </c>
      <c r="O8" s="150">
        <f>IF(N8=0,0,($C$8/$N$8)*100000)</f>
        <v>0</v>
      </c>
      <c r="P8" s="136">
        <f>Populations!E49</f>
        <v>0</v>
      </c>
      <c r="Q8" s="150">
        <f>IF(P8=0,0,($D$8/$P$8)*100000)</f>
        <v>0</v>
      </c>
      <c r="R8" s="136">
        <f>Populations!G49</f>
        <v>0</v>
      </c>
      <c r="S8" s="150">
        <f>IF(R8=0,0,($E$8/$R$8)*100000)</f>
        <v>0</v>
      </c>
      <c r="T8" s="178">
        <f>Populations!I49</f>
        <v>0</v>
      </c>
      <c r="U8" s="150">
        <f>IF(T8=0,0,($F$8/$T$8)*100000)</f>
        <v>0</v>
      </c>
      <c r="V8" s="136">
        <f>Populations!K49</f>
        <v>0</v>
      </c>
      <c r="W8" s="150">
        <f>IF(V8=0,0,($G$8/$V$8)*100000)</f>
        <v>0</v>
      </c>
      <c r="X8" s="178">
        <f>Populations!M49</f>
        <v>0</v>
      </c>
      <c r="Y8" s="150">
        <f>IF(X8=0,0,($G$8/$X$8)*100000)</f>
        <v>0</v>
      </c>
      <c r="Z8" s="136">
        <f>Populations!O49</f>
        <v>0</v>
      </c>
      <c r="AA8" s="150">
        <f>IF(Z8=0,0,($I$8/$Z$8)*100000)</f>
        <v>0</v>
      </c>
      <c r="AB8" s="178">
        <f>Populations!Q49</f>
        <v>0</v>
      </c>
      <c r="AC8" s="150">
        <f>IF(AB8=0,0,($J$8/$AB$8)*100000)</f>
        <v>0</v>
      </c>
      <c r="AD8" s="136">
        <f>Populations!S49</f>
        <v>0</v>
      </c>
      <c r="AE8" s="150">
        <f>IF(AD8=0,0,($K$8/$AD$8)*100000)</f>
        <v>0</v>
      </c>
      <c r="AF8" s="136">
        <f>Populations!U49</f>
        <v>0</v>
      </c>
      <c r="AG8" s="150">
        <f>IF(AF8=0,0,($L$8/$AF$8)*100000)</f>
        <v>0</v>
      </c>
      <c r="AH8" s="149"/>
      <c r="AI8" s="150">
        <f>Populations!C103</f>
        <v>0</v>
      </c>
      <c r="AJ8" s="152">
        <v>7.2168999999999997E-2</v>
      </c>
      <c r="AK8" s="149"/>
      <c r="AL8" s="140" t="str">
        <f>Populations!B13</f>
        <v>15-19</v>
      </c>
      <c r="AM8" s="379">
        <f t="shared" si="0"/>
        <v>0</v>
      </c>
      <c r="AN8" s="380">
        <f t="shared" si="1"/>
        <v>0</v>
      </c>
      <c r="AO8" s="380">
        <f t="shared" si="2"/>
        <v>0</v>
      </c>
      <c r="AP8" s="381">
        <f t="shared" si="3"/>
        <v>0</v>
      </c>
      <c r="AQ8" s="381">
        <f t="shared" si="4"/>
        <v>0</v>
      </c>
      <c r="AR8" s="381">
        <f t="shared" si="5"/>
        <v>0</v>
      </c>
      <c r="AS8" s="381">
        <f t="shared" si="6"/>
        <v>0</v>
      </c>
      <c r="AT8" s="381">
        <f t="shared" si="7"/>
        <v>0</v>
      </c>
      <c r="AU8" s="381">
        <f t="shared" si="8"/>
        <v>0</v>
      </c>
      <c r="AV8" s="381">
        <f t="shared" si="9"/>
        <v>0</v>
      </c>
    </row>
    <row r="9" spans="1:48">
      <c r="B9" s="140" t="str">
        <f>Populations!B86</f>
        <v>20-24</v>
      </c>
      <c r="C9" s="431"/>
      <c r="D9" s="432"/>
      <c r="E9" s="153"/>
      <c r="F9" s="154"/>
      <c r="G9" s="154"/>
      <c r="H9" s="154"/>
      <c r="I9" s="154"/>
      <c r="J9" s="155"/>
      <c r="K9" s="155"/>
      <c r="L9" s="156"/>
      <c r="M9" s="149"/>
      <c r="N9" s="136">
        <f>Populations!C50</f>
        <v>0</v>
      </c>
      <c r="O9" s="150">
        <f>IF(N9=0,0,($C$9/$N$9)*100000)</f>
        <v>0</v>
      </c>
      <c r="P9" s="136">
        <f>Populations!E50</f>
        <v>0</v>
      </c>
      <c r="Q9" s="150">
        <f>IF(P9=0,0,($D$9/$P$9)*100000)</f>
        <v>0</v>
      </c>
      <c r="R9" s="136">
        <f>Populations!G50</f>
        <v>0</v>
      </c>
      <c r="S9" s="150">
        <f>IF(R9=0,0,($E$9/$R$9)*100000)</f>
        <v>0</v>
      </c>
      <c r="T9" s="178">
        <f>Populations!I50</f>
        <v>0</v>
      </c>
      <c r="U9" s="150">
        <f>IF(T9=0,0,($F$9/$T$9)*100000)</f>
        <v>0</v>
      </c>
      <c r="V9" s="136">
        <f>Populations!K50</f>
        <v>0</v>
      </c>
      <c r="W9" s="150">
        <f>IF(V9=0,0,($G$9/$V$9)*100000)</f>
        <v>0</v>
      </c>
      <c r="X9" s="178">
        <f>Populations!M50</f>
        <v>0</v>
      </c>
      <c r="Y9" s="150">
        <f>IF(X9=0,0,($G$9/$X$9)*100000)</f>
        <v>0</v>
      </c>
      <c r="Z9" s="136">
        <f>Populations!O50</f>
        <v>0</v>
      </c>
      <c r="AA9" s="150">
        <f>IF(Z9=0,0,($I$9/$Z$9)*100000)</f>
        <v>0</v>
      </c>
      <c r="AB9" s="178">
        <f>Populations!Q50</f>
        <v>0</v>
      </c>
      <c r="AC9" s="150">
        <f>IF(AB9=0,0,($J$9/$AB$9)*100000)</f>
        <v>0</v>
      </c>
      <c r="AD9" s="136">
        <f>Populations!S50</f>
        <v>0</v>
      </c>
      <c r="AE9" s="150">
        <f>IF(AD9=0,0,($K$9/$AD$9)*100000)</f>
        <v>0</v>
      </c>
      <c r="AF9" s="136">
        <f>Populations!U50</f>
        <v>0</v>
      </c>
      <c r="AG9" s="150">
        <f>IF(AF9=0,0,($L$9/$AF$9)*100000)</f>
        <v>0</v>
      </c>
      <c r="AH9" s="149"/>
      <c r="AI9" s="150">
        <f>Populations!C104</f>
        <v>0</v>
      </c>
      <c r="AJ9" s="152">
        <v>6.6477999999999995E-2</v>
      </c>
      <c r="AK9" s="149"/>
      <c r="AL9" s="140" t="str">
        <f>Populations!B14</f>
        <v>20-24</v>
      </c>
      <c r="AM9" s="379">
        <f t="shared" si="0"/>
        <v>0</v>
      </c>
      <c r="AN9" s="380">
        <f t="shared" si="1"/>
        <v>0</v>
      </c>
      <c r="AO9" s="380">
        <f t="shared" si="2"/>
        <v>0</v>
      </c>
      <c r="AP9" s="381">
        <f t="shared" si="3"/>
        <v>0</v>
      </c>
      <c r="AQ9" s="381">
        <f t="shared" si="4"/>
        <v>0</v>
      </c>
      <c r="AR9" s="381">
        <f t="shared" si="5"/>
        <v>0</v>
      </c>
      <c r="AS9" s="381">
        <f t="shared" si="6"/>
        <v>0</v>
      </c>
      <c r="AT9" s="381">
        <f t="shared" si="7"/>
        <v>0</v>
      </c>
      <c r="AU9" s="381">
        <f t="shared" si="8"/>
        <v>0</v>
      </c>
      <c r="AV9" s="381">
        <f t="shared" si="9"/>
        <v>0</v>
      </c>
    </row>
    <row r="10" spans="1:48">
      <c r="B10" s="140" t="str">
        <f>Populations!B87</f>
        <v>25-34</v>
      </c>
      <c r="C10" s="431"/>
      <c r="D10" s="432"/>
      <c r="E10" s="153"/>
      <c r="F10" s="154"/>
      <c r="G10" s="154"/>
      <c r="H10" s="154"/>
      <c r="I10" s="154"/>
      <c r="J10" s="155"/>
      <c r="K10" s="155"/>
      <c r="L10" s="156"/>
      <c r="M10" s="149"/>
      <c r="N10" s="136">
        <f>Populations!C51</f>
        <v>0</v>
      </c>
      <c r="O10" s="150">
        <f>IF(N10=0,0,($C$10/$N$10)*100000)</f>
        <v>0</v>
      </c>
      <c r="P10" s="136">
        <f>Populations!E51</f>
        <v>0</v>
      </c>
      <c r="Q10" s="150">
        <f>IF(P10=0,0,($D$10/$P$10)*100000)</f>
        <v>0</v>
      </c>
      <c r="R10" s="136">
        <f>Populations!G51</f>
        <v>0</v>
      </c>
      <c r="S10" s="150">
        <f>IF(R10=0,0,($E$10/$R$10)*100000)</f>
        <v>0</v>
      </c>
      <c r="T10" s="178">
        <f>Populations!I51</f>
        <v>0</v>
      </c>
      <c r="U10" s="150">
        <f>IF(T10=0,0,($F$10/$T$10)*100000)</f>
        <v>0</v>
      </c>
      <c r="V10" s="136">
        <f>Populations!K51</f>
        <v>0</v>
      </c>
      <c r="W10" s="150">
        <f>IF(V10=0,0,($G$10/$V$10)*100000)</f>
        <v>0</v>
      </c>
      <c r="X10" s="178">
        <f>Populations!M51</f>
        <v>0</v>
      </c>
      <c r="Y10" s="150">
        <f>IF(X10=0,0,($G$10/$X$10)*100000)</f>
        <v>0</v>
      </c>
      <c r="Z10" s="136">
        <f>Populations!O51</f>
        <v>0</v>
      </c>
      <c r="AA10" s="150">
        <f>IF(Z10=0,0,($I$10/$Z$10)*100000)</f>
        <v>0</v>
      </c>
      <c r="AB10" s="178">
        <f>Populations!Q51</f>
        <v>0</v>
      </c>
      <c r="AC10" s="150">
        <f>IF(AB10=0,0,($J$10/$AB$10)*100000)</f>
        <v>0</v>
      </c>
      <c r="AD10" s="136">
        <f>Populations!S51</f>
        <v>0</v>
      </c>
      <c r="AE10" s="150">
        <f>IF(AD10=0,0,($K$10/$AD$10)*100000)</f>
        <v>0</v>
      </c>
      <c r="AF10" s="136">
        <f>Populations!U51</f>
        <v>0</v>
      </c>
      <c r="AG10" s="150">
        <f>IF(AF10=0,0,($L$10/$AF$10)*100000)</f>
        <v>0</v>
      </c>
      <c r="AH10" s="149"/>
      <c r="AI10" s="150">
        <f>Populations!C105</f>
        <v>0</v>
      </c>
      <c r="AJ10" s="152">
        <v>0.135573</v>
      </c>
      <c r="AK10" s="149"/>
      <c r="AL10" s="140" t="str">
        <f>Populations!B15</f>
        <v>25-34</v>
      </c>
      <c r="AM10" s="379">
        <f t="shared" si="0"/>
        <v>0</v>
      </c>
      <c r="AN10" s="380">
        <f t="shared" si="1"/>
        <v>0</v>
      </c>
      <c r="AO10" s="380">
        <f t="shared" si="2"/>
        <v>0</v>
      </c>
      <c r="AP10" s="381">
        <f t="shared" si="3"/>
        <v>0</v>
      </c>
      <c r="AQ10" s="381">
        <f t="shared" si="4"/>
        <v>0</v>
      </c>
      <c r="AR10" s="381">
        <f t="shared" si="5"/>
        <v>0</v>
      </c>
      <c r="AS10" s="381">
        <f t="shared" si="6"/>
        <v>0</v>
      </c>
      <c r="AT10" s="381">
        <f t="shared" si="7"/>
        <v>0</v>
      </c>
      <c r="AU10" s="381">
        <f t="shared" si="8"/>
        <v>0</v>
      </c>
      <c r="AV10" s="381">
        <f t="shared" si="9"/>
        <v>0</v>
      </c>
    </row>
    <row r="11" spans="1:48">
      <c r="B11" s="140" t="str">
        <f>Populations!B88</f>
        <v>35-44</v>
      </c>
      <c r="C11" s="431"/>
      <c r="D11" s="432"/>
      <c r="E11" s="153"/>
      <c r="F11" s="154"/>
      <c r="G11" s="154"/>
      <c r="H11" s="154"/>
      <c r="I11" s="154"/>
      <c r="J11" s="155"/>
      <c r="K11" s="155"/>
      <c r="L11" s="156"/>
      <c r="M11" s="149"/>
      <c r="N11" s="136">
        <f>Populations!C52</f>
        <v>0</v>
      </c>
      <c r="O11" s="150">
        <f>IF(N11=0,0,($C$11/$N$11)*100000)</f>
        <v>0</v>
      </c>
      <c r="P11" s="136">
        <f>Populations!E52</f>
        <v>0</v>
      </c>
      <c r="Q11" s="150">
        <f>IF(P11=0,0,($D$11/$P$11)*100000)</f>
        <v>0</v>
      </c>
      <c r="R11" s="136">
        <f>Populations!G52</f>
        <v>0</v>
      </c>
      <c r="S11" s="150">
        <f>IF(R11=0,0,($E$11/$R$11)*100000)</f>
        <v>0</v>
      </c>
      <c r="T11" s="178">
        <f>Populations!I52</f>
        <v>0</v>
      </c>
      <c r="U11" s="150">
        <f>IF(T11=0,0,($F$11/$T$11)*100000)</f>
        <v>0</v>
      </c>
      <c r="V11" s="136">
        <f>Populations!K52</f>
        <v>0</v>
      </c>
      <c r="W11" s="150">
        <f>IF(V11=0,0,($G$11/$V$11)*100000)</f>
        <v>0</v>
      </c>
      <c r="X11" s="178">
        <f>Populations!M52</f>
        <v>0</v>
      </c>
      <c r="Y11" s="150">
        <f>IF(X11=0,0,($G$11/$X$11)*100000)</f>
        <v>0</v>
      </c>
      <c r="Z11" s="136">
        <f>Populations!O52</f>
        <v>0</v>
      </c>
      <c r="AA11" s="150">
        <f>IF(Z11=0,0,($I$11/$Z$11)*100000)</f>
        <v>0</v>
      </c>
      <c r="AB11" s="178">
        <f>Populations!Q52</f>
        <v>0</v>
      </c>
      <c r="AC11" s="150">
        <f>IF(AB11=0,0,($J$11/$AB$11)*100000)</f>
        <v>0</v>
      </c>
      <c r="AD11" s="136">
        <f>Populations!S52</f>
        <v>0</v>
      </c>
      <c r="AE11" s="150">
        <f>IF(AD11=0,0,($K$11/$AD$11)*100000)</f>
        <v>0</v>
      </c>
      <c r="AF11" s="136">
        <f>Populations!U52</f>
        <v>0</v>
      </c>
      <c r="AG11" s="150">
        <f>IF(AF11=0,0,($L$11/$AF$11)*100000)</f>
        <v>0</v>
      </c>
      <c r="AH11" s="149"/>
      <c r="AI11" s="150">
        <f>Populations!C106</f>
        <v>0</v>
      </c>
      <c r="AJ11" s="152">
        <v>0.16261300000000001</v>
      </c>
      <c r="AK11" s="149"/>
      <c r="AL11" s="140" t="str">
        <f>Populations!B16</f>
        <v>35-44</v>
      </c>
      <c r="AM11" s="379">
        <f t="shared" si="0"/>
        <v>0</v>
      </c>
      <c r="AN11" s="380">
        <f t="shared" si="1"/>
        <v>0</v>
      </c>
      <c r="AO11" s="380">
        <f t="shared" si="2"/>
        <v>0</v>
      </c>
      <c r="AP11" s="381">
        <f t="shared" si="3"/>
        <v>0</v>
      </c>
      <c r="AQ11" s="381">
        <f t="shared" si="4"/>
        <v>0</v>
      </c>
      <c r="AR11" s="381">
        <f t="shared" si="5"/>
        <v>0</v>
      </c>
      <c r="AS11" s="381">
        <f t="shared" si="6"/>
        <v>0</v>
      </c>
      <c r="AT11" s="381">
        <f t="shared" si="7"/>
        <v>0</v>
      </c>
      <c r="AU11" s="381">
        <f t="shared" si="8"/>
        <v>0</v>
      </c>
      <c r="AV11" s="381">
        <f t="shared" si="9"/>
        <v>0</v>
      </c>
    </row>
    <row r="12" spans="1:48">
      <c r="B12" s="140" t="str">
        <f>Populations!B89</f>
        <v>45-54</v>
      </c>
      <c r="C12" s="431"/>
      <c r="D12" s="432"/>
      <c r="E12" s="153"/>
      <c r="F12" s="154"/>
      <c r="G12" s="154"/>
      <c r="H12" s="154"/>
      <c r="I12" s="154"/>
      <c r="J12" s="155"/>
      <c r="K12" s="155"/>
      <c r="L12" s="156"/>
      <c r="M12" s="149"/>
      <c r="N12" s="136">
        <f>Populations!C53</f>
        <v>0</v>
      </c>
      <c r="O12" s="150">
        <f>IF(N12=0,0,($C$12/$N$12)*100000)</f>
        <v>0</v>
      </c>
      <c r="P12" s="136">
        <f>Populations!E53</f>
        <v>0</v>
      </c>
      <c r="Q12" s="150">
        <f>IF(P12=0,0,($D$12/$P$12)*100000)</f>
        <v>0</v>
      </c>
      <c r="R12" s="136">
        <f>Populations!G53</f>
        <v>0</v>
      </c>
      <c r="S12" s="150">
        <f>IF(R12=0,0,($E$12/$R$12)*100000)</f>
        <v>0</v>
      </c>
      <c r="T12" s="178">
        <f>Populations!I53</f>
        <v>0</v>
      </c>
      <c r="U12" s="150">
        <f>IF(T12=0,0,($F$12/$T$12)*100000)</f>
        <v>0</v>
      </c>
      <c r="V12" s="136">
        <f>Populations!K53</f>
        <v>0</v>
      </c>
      <c r="W12" s="150">
        <f>IF(V12=0,0,($G$12/$V$12)*100000)</f>
        <v>0</v>
      </c>
      <c r="X12" s="178">
        <f>Populations!M53</f>
        <v>0</v>
      </c>
      <c r="Y12" s="150">
        <f>IF(X12=0,0,($G$12/$X$12)*100000)</f>
        <v>0</v>
      </c>
      <c r="Z12" s="136">
        <f>Populations!O53</f>
        <v>0</v>
      </c>
      <c r="AA12" s="150">
        <f>IF(Z12=0,0,($I$12/$Z$12)*100000)</f>
        <v>0</v>
      </c>
      <c r="AB12" s="178">
        <f>Populations!Q53</f>
        <v>0</v>
      </c>
      <c r="AC12" s="150">
        <f>IF(AB12=0,0,($J$12/$AB$12)*100000)</f>
        <v>0</v>
      </c>
      <c r="AD12" s="136">
        <f>Populations!S53</f>
        <v>0</v>
      </c>
      <c r="AE12" s="150">
        <f>IF(AD12=0,0,($K$12/$AD$12)*100000)</f>
        <v>0</v>
      </c>
      <c r="AF12" s="136">
        <f>Populations!U53</f>
        <v>0</v>
      </c>
      <c r="AG12" s="150">
        <f>IF(AF12=0,0,($L$12/$AF$12)*100000)</f>
        <v>0</v>
      </c>
      <c r="AH12" s="149"/>
      <c r="AI12" s="150">
        <f>Populations!C107</f>
        <v>0</v>
      </c>
      <c r="AJ12" s="152">
        <v>0.13483400000000001</v>
      </c>
      <c r="AK12" s="149"/>
      <c r="AL12" s="140" t="str">
        <f>Populations!B17</f>
        <v>45-54</v>
      </c>
      <c r="AM12" s="379">
        <f t="shared" si="0"/>
        <v>0</v>
      </c>
      <c r="AN12" s="380">
        <f t="shared" si="1"/>
        <v>0</v>
      </c>
      <c r="AO12" s="380">
        <f t="shared" si="2"/>
        <v>0</v>
      </c>
      <c r="AP12" s="381">
        <f t="shared" si="3"/>
        <v>0</v>
      </c>
      <c r="AQ12" s="381">
        <f t="shared" si="4"/>
        <v>0</v>
      </c>
      <c r="AR12" s="381">
        <f t="shared" si="5"/>
        <v>0</v>
      </c>
      <c r="AS12" s="381">
        <f t="shared" si="6"/>
        <v>0</v>
      </c>
      <c r="AT12" s="381">
        <f t="shared" si="7"/>
        <v>0</v>
      </c>
      <c r="AU12" s="381">
        <f t="shared" si="8"/>
        <v>0</v>
      </c>
      <c r="AV12" s="381">
        <f t="shared" si="9"/>
        <v>0</v>
      </c>
    </row>
    <row r="13" spans="1:48">
      <c r="B13" s="140" t="str">
        <f>Populations!B90</f>
        <v>55-64</v>
      </c>
      <c r="C13" s="431"/>
      <c r="D13" s="432"/>
      <c r="E13" s="153"/>
      <c r="F13" s="154"/>
      <c r="G13" s="154"/>
      <c r="H13" s="154"/>
      <c r="I13" s="154"/>
      <c r="J13" s="155"/>
      <c r="K13" s="155"/>
      <c r="L13" s="156"/>
      <c r="M13" s="149"/>
      <c r="N13" s="136">
        <f>Populations!C54</f>
        <v>0</v>
      </c>
      <c r="O13" s="150">
        <f>IF(N13=0,0,($C$13/$N$13)*100000)</f>
        <v>0</v>
      </c>
      <c r="P13" s="136">
        <f>Populations!E54</f>
        <v>0</v>
      </c>
      <c r="Q13" s="150">
        <f>IF(P13=0,0,($D$13/$P$13)*100000)</f>
        <v>0</v>
      </c>
      <c r="R13" s="136">
        <f>Populations!G54</f>
        <v>0</v>
      </c>
      <c r="S13" s="150">
        <f>IF(R13=0,0,($E$13/$R$13)*100000)</f>
        <v>0</v>
      </c>
      <c r="T13" s="178">
        <f>Populations!I54</f>
        <v>0</v>
      </c>
      <c r="U13" s="150">
        <f>IF(T13=0,0,($F$13/$T$13)*100000)</f>
        <v>0</v>
      </c>
      <c r="V13" s="136">
        <f>Populations!K54</f>
        <v>0</v>
      </c>
      <c r="W13" s="150">
        <f>IF(V13=0,0,($G$13/$V$13)*100000)</f>
        <v>0</v>
      </c>
      <c r="X13" s="178">
        <f>Populations!M54</f>
        <v>0</v>
      </c>
      <c r="Y13" s="150">
        <f>IF(X13=0,0,($G$13/$X$13)*100000)</f>
        <v>0</v>
      </c>
      <c r="Z13" s="136">
        <f>Populations!O54</f>
        <v>0</v>
      </c>
      <c r="AA13" s="150">
        <f>IF(Z13=0,0,($I$13/$Z$13)*100000)</f>
        <v>0</v>
      </c>
      <c r="AB13" s="178">
        <f>Populations!Q54</f>
        <v>0</v>
      </c>
      <c r="AC13" s="150">
        <f>IF(AB13=0,0,($J$13/$AB$13)*100000)</f>
        <v>0</v>
      </c>
      <c r="AD13" s="136">
        <f>Populations!S54</f>
        <v>0</v>
      </c>
      <c r="AE13" s="150">
        <f>IF(AD13=0,0,($K$13/$AD$13)*100000)</f>
        <v>0</v>
      </c>
      <c r="AF13" s="136">
        <f>Populations!U54</f>
        <v>0</v>
      </c>
      <c r="AG13" s="150">
        <f>IF(AF13=0,0,($L$13/$AF$13)*100000)</f>
        <v>0</v>
      </c>
      <c r="AH13" s="149"/>
      <c r="AI13" s="150">
        <f>Populations!C108</f>
        <v>0</v>
      </c>
      <c r="AJ13" s="152">
        <v>8.7247000000000005E-2</v>
      </c>
      <c r="AK13" s="149"/>
      <c r="AL13" s="140" t="str">
        <f>Populations!B18</f>
        <v>55-64</v>
      </c>
      <c r="AM13" s="379">
        <f t="shared" si="0"/>
        <v>0</v>
      </c>
      <c r="AN13" s="380">
        <f t="shared" si="1"/>
        <v>0</v>
      </c>
      <c r="AO13" s="380">
        <f t="shared" si="2"/>
        <v>0</v>
      </c>
      <c r="AP13" s="381">
        <f t="shared" si="3"/>
        <v>0</v>
      </c>
      <c r="AQ13" s="381">
        <f t="shared" si="4"/>
        <v>0</v>
      </c>
      <c r="AR13" s="381">
        <f t="shared" si="5"/>
        <v>0</v>
      </c>
      <c r="AS13" s="381">
        <f t="shared" si="6"/>
        <v>0</v>
      </c>
      <c r="AT13" s="381">
        <f t="shared" si="7"/>
        <v>0</v>
      </c>
      <c r="AU13" s="381">
        <f t="shared" si="8"/>
        <v>0</v>
      </c>
      <c r="AV13" s="381">
        <f t="shared" si="9"/>
        <v>0</v>
      </c>
    </row>
    <row r="14" spans="1:48">
      <c r="B14" s="140" t="str">
        <f>Populations!B91</f>
        <v>65-74</v>
      </c>
      <c r="C14" s="431"/>
      <c r="D14" s="432"/>
      <c r="E14" s="153"/>
      <c r="F14" s="154"/>
      <c r="G14" s="154"/>
      <c r="H14" s="154"/>
      <c r="I14" s="154"/>
      <c r="J14" s="155"/>
      <c r="K14" s="155"/>
      <c r="L14" s="156"/>
      <c r="M14" s="149"/>
      <c r="N14" s="136">
        <f>Populations!C55</f>
        <v>0</v>
      </c>
      <c r="O14" s="150">
        <f>IF(N14=0,0,($C$14/$N$14)*100000)</f>
        <v>0</v>
      </c>
      <c r="P14" s="136">
        <f>Populations!E55</f>
        <v>0</v>
      </c>
      <c r="Q14" s="150">
        <f>IF(P14=0,0,($D$14/$P$14)*100000)</f>
        <v>0</v>
      </c>
      <c r="R14" s="136">
        <f>Populations!G55</f>
        <v>0</v>
      </c>
      <c r="S14" s="150">
        <f>IF(R14=0,0,($E$14/$R$14)*100000)</f>
        <v>0</v>
      </c>
      <c r="T14" s="178">
        <f>Populations!I55</f>
        <v>0</v>
      </c>
      <c r="U14" s="150">
        <f>IF(T14=0,0,($F$14/$T$14)*100000)</f>
        <v>0</v>
      </c>
      <c r="V14" s="136">
        <f>Populations!K55</f>
        <v>0</v>
      </c>
      <c r="W14" s="150">
        <f>IF(V14=0,0,($G$14/$V$14)*100000)</f>
        <v>0</v>
      </c>
      <c r="X14" s="178">
        <f>Populations!M55</f>
        <v>0</v>
      </c>
      <c r="Y14" s="150">
        <f>IF(X14=0,0,($G$14/$X$14)*100000)</f>
        <v>0</v>
      </c>
      <c r="Z14" s="136">
        <f>Populations!O55</f>
        <v>0</v>
      </c>
      <c r="AA14" s="150">
        <f>IF(Z14=0,0,($I$14/$Z$14)*100000)</f>
        <v>0</v>
      </c>
      <c r="AB14" s="178">
        <f>Populations!Q55</f>
        <v>0</v>
      </c>
      <c r="AC14" s="150">
        <f>IF(AB14=0,0,($J$14/$AB$14)*100000)</f>
        <v>0</v>
      </c>
      <c r="AD14" s="136">
        <f>Populations!S55</f>
        <v>0</v>
      </c>
      <c r="AE14" s="150">
        <f>IF(AD14=0,0,($K$14/$AD$14)*100000)</f>
        <v>0</v>
      </c>
      <c r="AF14" s="136">
        <f>Populations!U55</f>
        <v>0</v>
      </c>
      <c r="AG14" s="150">
        <f>IF(AF14=0,0,($L$14/$AF$14)*100000)</f>
        <v>0</v>
      </c>
      <c r="AH14" s="149"/>
      <c r="AI14" s="150">
        <f>Populations!C109</f>
        <v>0</v>
      </c>
      <c r="AJ14" s="152">
        <v>6.6036999999999998E-2</v>
      </c>
      <c r="AK14" s="149"/>
      <c r="AL14" s="140" t="str">
        <f>Populations!B19</f>
        <v>65-74</v>
      </c>
      <c r="AM14" s="379">
        <f t="shared" si="0"/>
        <v>0</v>
      </c>
      <c r="AN14" s="380">
        <f t="shared" si="1"/>
        <v>0</v>
      </c>
      <c r="AO14" s="380">
        <f t="shared" si="2"/>
        <v>0</v>
      </c>
      <c r="AP14" s="381">
        <f t="shared" si="3"/>
        <v>0</v>
      </c>
      <c r="AQ14" s="381">
        <f t="shared" si="4"/>
        <v>0</v>
      </c>
      <c r="AR14" s="381">
        <f t="shared" si="5"/>
        <v>0</v>
      </c>
      <c r="AS14" s="381">
        <f t="shared" si="6"/>
        <v>0</v>
      </c>
      <c r="AT14" s="381">
        <f t="shared" si="7"/>
        <v>0</v>
      </c>
      <c r="AU14" s="381">
        <f t="shared" si="8"/>
        <v>0</v>
      </c>
      <c r="AV14" s="381">
        <f t="shared" si="9"/>
        <v>0</v>
      </c>
    </row>
    <row r="15" spans="1:48">
      <c r="B15" s="140" t="str">
        <f>Populations!B92</f>
        <v>75-84</v>
      </c>
      <c r="C15" s="431"/>
      <c r="D15" s="432"/>
      <c r="E15" s="153"/>
      <c r="F15" s="154"/>
      <c r="G15" s="154"/>
      <c r="H15" s="154"/>
      <c r="I15" s="154"/>
      <c r="J15" s="155"/>
      <c r="K15" s="155"/>
      <c r="L15" s="156"/>
      <c r="M15" s="149"/>
      <c r="N15" s="136">
        <f>Populations!C56</f>
        <v>0</v>
      </c>
      <c r="O15" s="150">
        <f>IF(N15=0,0,($C$15/$N$15)*100000)</f>
        <v>0</v>
      </c>
      <c r="P15" s="136">
        <f>Populations!E56</f>
        <v>0</v>
      </c>
      <c r="Q15" s="150">
        <f>IF(P15=0,0,($D$15/$P$15)*100000)</f>
        <v>0</v>
      </c>
      <c r="R15" s="136">
        <f>Populations!G56</f>
        <v>0</v>
      </c>
      <c r="S15" s="150">
        <f>IF(R15=0,0,($E$15/$R$15)*100000)</f>
        <v>0</v>
      </c>
      <c r="T15" s="178">
        <f>Populations!I56</f>
        <v>0</v>
      </c>
      <c r="U15" s="150">
        <f>IF(T15=0,0,($F$15/$T$15)*100000)</f>
        <v>0</v>
      </c>
      <c r="V15" s="136">
        <f>Populations!K56</f>
        <v>0</v>
      </c>
      <c r="W15" s="150">
        <f>IF(V15=0,0,($G$15/$V$15)*100000)</f>
        <v>0</v>
      </c>
      <c r="X15" s="178">
        <f>Populations!M56</f>
        <v>0</v>
      </c>
      <c r="Y15" s="150">
        <f>IF(X15=0,0,($G$15/$X$15)*100000)</f>
        <v>0</v>
      </c>
      <c r="Z15" s="136">
        <f>Populations!O56</f>
        <v>0</v>
      </c>
      <c r="AA15" s="150">
        <f>IF(Z15=0,0,($I$15/$Z$15)*100000)</f>
        <v>0</v>
      </c>
      <c r="AB15" s="178">
        <f>Populations!Q56</f>
        <v>0</v>
      </c>
      <c r="AC15" s="150">
        <f>IF(AB15=0,0,($J$15/$AB$15)*100000)</f>
        <v>0</v>
      </c>
      <c r="AD15" s="136">
        <f>Populations!S56</f>
        <v>0</v>
      </c>
      <c r="AE15" s="150">
        <f>IF(AD15=0,0,($K$15/$AD$15)*100000)</f>
        <v>0</v>
      </c>
      <c r="AF15" s="136">
        <f>Populations!U56</f>
        <v>0</v>
      </c>
      <c r="AG15" s="150">
        <f>IF(AF15=0,0,($L$15/$AF$15)*100000)</f>
        <v>0</v>
      </c>
      <c r="AH15" s="149"/>
      <c r="AI15" s="150">
        <f>Populations!C110</f>
        <v>0</v>
      </c>
      <c r="AJ15" s="152">
        <v>4.4840999999999999E-2</v>
      </c>
      <c r="AK15" s="149"/>
      <c r="AL15" s="140" t="str">
        <f>Populations!B20</f>
        <v>75-84</v>
      </c>
      <c r="AM15" s="379">
        <f t="shared" si="0"/>
        <v>0</v>
      </c>
      <c r="AN15" s="380">
        <f t="shared" si="1"/>
        <v>0</v>
      </c>
      <c r="AO15" s="380">
        <f t="shared" si="2"/>
        <v>0</v>
      </c>
      <c r="AP15" s="381">
        <f t="shared" si="3"/>
        <v>0</v>
      </c>
      <c r="AQ15" s="381">
        <f t="shared" si="4"/>
        <v>0</v>
      </c>
      <c r="AR15" s="381">
        <f t="shared" si="5"/>
        <v>0</v>
      </c>
      <c r="AS15" s="381">
        <f t="shared" si="6"/>
        <v>0</v>
      </c>
      <c r="AT15" s="381">
        <f t="shared" si="7"/>
        <v>0</v>
      </c>
      <c r="AU15" s="381">
        <f t="shared" si="8"/>
        <v>0</v>
      </c>
      <c r="AV15" s="381">
        <f t="shared" si="9"/>
        <v>0</v>
      </c>
    </row>
    <row r="16" spans="1:48">
      <c r="B16" s="140" t="str">
        <f>Populations!B93</f>
        <v>85+</v>
      </c>
      <c r="C16" s="431"/>
      <c r="D16" s="432"/>
      <c r="E16" s="143"/>
      <c r="F16" s="144"/>
      <c r="G16" s="144"/>
      <c r="H16" s="144"/>
      <c r="I16" s="144"/>
      <c r="J16" s="145"/>
      <c r="K16" s="145"/>
      <c r="L16" s="156"/>
      <c r="M16" s="149"/>
      <c r="N16" s="136">
        <f>Populations!C57</f>
        <v>0</v>
      </c>
      <c r="O16" s="150">
        <f>IF(N16=0,0,($C$16/$N$16)*100000)</f>
        <v>0</v>
      </c>
      <c r="P16" s="136">
        <f>Populations!E57</f>
        <v>0</v>
      </c>
      <c r="Q16" s="150">
        <f>IF(P16=0,0,($D$16/$P$16)*100000)</f>
        <v>0</v>
      </c>
      <c r="R16" s="136">
        <f>Populations!G57</f>
        <v>0</v>
      </c>
      <c r="S16" s="150">
        <f>IF(R16=0,0,($E$16/$R$16)*100000)</f>
        <v>0</v>
      </c>
      <c r="T16" s="178">
        <f>Populations!I57</f>
        <v>0</v>
      </c>
      <c r="U16" s="150">
        <f>IF(T16=0,0,($F$16/$T$16)*100000)</f>
        <v>0</v>
      </c>
      <c r="V16" s="136">
        <f>Populations!K57</f>
        <v>0</v>
      </c>
      <c r="W16" s="150">
        <f>IF(V16=0,0,($G$16/$V$16)*100000)</f>
        <v>0</v>
      </c>
      <c r="X16" s="178">
        <f>Populations!M57</f>
        <v>0</v>
      </c>
      <c r="Y16" s="150">
        <f>IF(X16=0,0,($G$16/$X$16)*100000)</f>
        <v>0</v>
      </c>
      <c r="Z16" s="136">
        <f>Populations!O57</f>
        <v>0</v>
      </c>
      <c r="AA16" s="150">
        <f>IF(Z16=0,0,($I$16/$Z$16)*100000)</f>
        <v>0</v>
      </c>
      <c r="AB16" s="178">
        <f>Populations!Q57</f>
        <v>0</v>
      </c>
      <c r="AC16" s="150">
        <f>IF(AB16=0,0,($J$16/$AB$16)*100000)</f>
        <v>0</v>
      </c>
      <c r="AD16" s="136">
        <f>Populations!S57</f>
        <v>0</v>
      </c>
      <c r="AE16" s="150">
        <f>IF(AD16=0,0,($K$16/$AD$16)*100000)</f>
        <v>0</v>
      </c>
      <c r="AF16" s="136">
        <f>Populations!U57</f>
        <v>0</v>
      </c>
      <c r="AG16" s="150">
        <f>IF(AF16=0,0,($L$16/$AF$16)*100000)</f>
        <v>0</v>
      </c>
      <c r="AH16" s="149"/>
      <c r="AI16" s="150">
        <f>Populations!C111</f>
        <v>0</v>
      </c>
      <c r="AJ16" s="152">
        <v>1.5507999999999999E-2</v>
      </c>
      <c r="AK16" s="149"/>
      <c r="AL16" s="140" t="str">
        <f>Populations!B21</f>
        <v>85+</v>
      </c>
      <c r="AM16" s="379">
        <f t="shared" si="0"/>
        <v>0</v>
      </c>
      <c r="AN16" s="380">
        <f t="shared" si="1"/>
        <v>0</v>
      </c>
      <c r="AO16" s="380">
        <f t="shared" si="2"/>
        <v>0</v>
      </c>
      <c r="AP16" s="381">
        <f t="shared" si="3"/>
        <v>0</v>
      </c>
      <c r="AQ16" s="381">
        <f t="shared" si="4"/>
        <v>0</v>
      </c>
      <c r="AR16" s="381">
        <f t="shared" si="5"/>
        <v>0</v>
      </c>
      <c r="AS16" s="381">
        <f t="shared" si="6"/>
        <v>0</v>
      </c>
      <c r="AT16" s="381">
        <f t="shared" si="7"/>
        <v>0</v>
      </c>
      <c r="AU16" s="381">
        <f t="shared" si="8"/>
        <v>0</v>
      </c>
      <c r="AV16" s="381">
        <f t="shared" si="9"/>
        <v>0</v>
      </c>
    </row>
    <row r="17" spans="2:48">
      <c r="B17" s="160" t="s">
        <v>178</v>
      </c>
      <c r="C17" s="433">
        <f>SUM(C4:C16)</f>
        <v>0</v>
      </c>
      <c r="D17" s="434">
        <f>SUM(D4:D16)</f>
        <v>0</v>
      </c>
      <c r="E17" s="434">
        <f t="shared" ref="E17:L17" si="10">SUM(E4:E16)</f>
        <v>0</v>
      </c>
      <c r="F17" s="435">
        <f t="shared" si="10"/>
        <v>0</v>
      </c>
      <c r="G17" s="435">
        <f t="shared" si="10"/>
        <v>0</v>
      </c>
      <c r="H17" s="435">
        <f t="shared" si="10"/>
        <v>0</v>
      </c>
      <c r="I17" s="435">
        <f t="shared" si="10"/>
        <v>0</v>
      </c>
      <c r="J17" s="435">
        <f t="shared" si="10"/>
        <v>0</v>
      </c>
      <c r="K17" s="435">
        <f t="shared" si="10"/>
        <v>0</v>
      </c>
      <c r="L17" s="435">
        <f t="shared" si="10"/>
        <v>0</v>
      </c>
      <c r="N17" s="136">
        <f>Populations!C58</f>
        <v>0</v>
      </c>
      <c r="O17" s="162">
        <f t="shared" ref="O17:AG17" si="11">SUM(O4:O16)</f>
        <v>0</v>
      </c>
      <c r="P17" s="136">
        <f>Populations!E58</f>
        <v>0</v>
      </c>
      <c r="Q17" s="162">
        <f t="shared" si="11"/>
        <v>0</v>
      </c>
      <c r="R17" s="136">
        <f>Populations!G58</f>
        <v>0</v>
      </c>
      <c r="S17" s="162">
        <f t="shared" si="11"/>
        <v>0</v>
      </c>
      <c r="T17" s="178">
        <f>Populations!I58</f>
        <v>0</v>
      </c>
      <c r="U17" s="162">
        <f t="shared" si="11"/>
        <v>0</v>
      </c>
      <c r="V17" s="136">
        <f>Populations!K58</f>
        <v>0</v>
      </c>
      <c r="W17" s="162">
        <f t="shared" si="11"/>
        <v>0</v>
      </c>
      <c r="X17" s="178">
        <f>Populations!M58</f>
        <v>0</v>
      </c>
      <c r="Y17" s="162">
        <f t="shared" si="11"/>
        <v>0</v>
      </c>
      <c r="Z17" s="136">
        <f>Populations!O58</f>
        <v>0</v>
      </c>
      <c r="AA17" s="162">
        <f t="shared" si="11"/>
        <v>0</v>
      </c>
      <c r="AB17" s="178">
        <f>Populations!Q58</f>
        <v>0</v>
      </c>
      <c r="AC17" s="162">
        <f t="shared" si="11"/>
        <v>0</v>
      </c>
      <c r="AD17" s="136">
        <f>Populations!S58</f>
        <v>0</v>
      </c>
      <c r="AE17" s="162">
        <f t="shared" si="11"/>
        <v>0</v>
      </c>
      <c r="AF17" s="136">
        <f>Populations!U58</f>
        <v>0</v>
      </c>
      <c r="AG17" s="162">
        <f t="shared" si="11"/>
        <v>0</v>
      </c>
      <c r="AI17" s="150">
        <f>Populations!C112</f>
        <v>0</v>
      </c>
      <c r="AJ17" s="164"/>
      <c r="AL17" s="192" t="str">
        <f>Populations!B22</f>
        <v>Total</v>
      </c>
      <c r="AM17" s="379">
        <f>SUM(AM4:AM16)</f>
        <v>0</v>
      </c>
      <c r="AN17" s="380">
        <f t="shared" ref="AN17:AV17" si="12">SUM(AN4:AN16)</f>
        <v>0</v>
      </c>
      <c r="AO17" s="380">
        <f t="shared" si="12"/>
        <v>0</v>
      </c>
      <c r="AP17" s="382">
        <f t="shared" si="12"/>
        <v>0</v>
      </c>
      <c r="AQ17" s="382">
        <f t="shared" si="12"/>
        <v>0</v>
      </c>
      <c r="AR17" s="382">
        <f t="shared" si="12"/>
        <v>0</v>
      </c>
      <c r="AS17" s="382">
        <f t="shared" si="12"/>
        <v>0</v>
      </c>
      <c r="AT17" s="382">
        <f t="shared" si="12"/>
        <v>0</v>
      </c>
      <c r="AU17" s="382">
        <f t="shared" si="12"/>
        <v>0</v>
      </c>
      <c r="AV17" s="382">
        <f t="shared" si="12"/>
        <v>0</v>
      </c>
    </row>
    <row r="19" spans="2:48">
      <c r="B19" s="165"/>
      <c r="C19" s="165"/>
      <c r="D19" s="166" t="s">
        <v>147</v>
      </c>
      <c r="E19" s="166"/>
      <c r="F19" s="167" t="s">
        <v>148</v>
      </c>
      <c r="G19" s="167"/>
      <c r="H19" s="167"/>
      <c r="I19" s="167"/>
      <c r="J19" s="167"/>
      <c r="K19" s="167"/>
      <c r="L19" s="167"/>
      <c r="AM19" s="20" t="s">
        <v>175</v>
      </c>
    </row>
    <row r="20" spans="2:48" ht="52.15" customHeight="1">
      <c r="B20" s="130" t="s">
        <v>86</v>
      </c>
      <c r="C20" s="131" t="s">
        <v>161</v>
      </c>
      <c r="D20" s="132" t="s">
        <v>162</v>
      </c>
      <c r="E20" s="132" t="s">
        <v>163</v>
      </c>
      <c r="F20" s="133" t="str">
        <f>Populations!I44</f>
        <v>White-Not Hispanic</v>
      </c>
      <c r="G20" s="133" t="str">
        <f>Populations!K44</f>
        <v>Hispanic</v>
      </c>
      <c r="H20" s="133" t="str">
        <f>Populations!M44</f>
        <v>Black-Not Hispanic</v>
      </c>
      <c r="I20" s="133" t="str">
        <f>Populations!O44</f>
        <v>Asian</v>
      </c>
      <c r="J20" s="133" t="str">
        <f>Populations!Q44</f>
        <v>American Indian/Alaska Native</v>
      </c>
      <c r="K20" s="133" t="str">
        <f>Populations!S44</f>
        <v>Other</v>
      </c>
      <c r="L20" s="133" t="str">
        <f>Populations!U44</f>
        <v>Other</v>
      </c>
      <c r="M20" s="135"/>
      <c r="N20" s="136" t="s">
        <v>181</v>
      </c>
      <c r="O20" s="136" t="s">
        <v>156</v>
      </c>
      <c r="P20" s="136" t="str">
        <f>Populations!E44</f>
        <v>Male</v>
      </c>
      <c r="Q20" s="136" t="s">
        <v>156</v>
      </c>
      <c r="R20" s="136" t="str">
        <f>Populations!G44</f>
        <v>Female</v>
      </c>
      <c r="S20" s="136" t="s">
        <v>156</v>
      </c>
      <c r="T20" s="136" t="str">
        <f>Populations!I44</f>
        <v>White-Not Hispanic</v>
      </c>
      <c r="U20" s="136" t="s">
        <v>156</v>
      </c>
      <c r="V20" s="136" t="str">
        <f>Populations!K44</f>
        <v>Hispanic</v>
      </c>
      <c r="W20" s="136" t="s">
        <v>156</v>
      </c>
      <c r="X20" s="178" t="str">
        <f>Populations!M44</f>
        <v>Black-Not Hispanic</v>
      </c>
      <c r="Y20" s="136" t="s">
        <v>156</v>
      </c>
      <c r="Z20" s="136" t="str">
        <f>Populations!O44</f>
        <v>Asian</v>
      </c>
      <c r="AA20" s="136" t="s">
        <v>156</v>
      </c>
      <c r="AB20" s="136" t="str">
        <f>Populations!Q44</f>
        <v>American Indian/Alaska Native</v>
      </c>
      <c r="AC20" s="136" t="s">
        <v>156</v>
      </c>
      <c r="AD20" s="136" t="str">
        <f>Populations!S44</f>
        <v>Other</v>
      </c>
      <c r="AE20" s="136" t="s">
        <v>156</v>
      </c>
      <c r="AF20" s="136" t="str">
        <f>Populations!U44</f>
        <v>Other</v>
      </c>
      <c r="AG20" s="136" t="s">
        <v>156</v>
      </c>
      <c r="AH20" s="135"/>
      <c r="AI20" s="136" t="s">
        <v>176</v>
      </c>
      <c r="AJ20" s="136" t="s">
        <v>179</v>
      </c>
      <c r="AL20" s="136" t="s">
        <v>86</v>
      </c>
      <c r="AM20" s="138" t="s">
        <v>87</v>
      </c>
      <c r="AN20" s="139" t="s">
        <v>88</v>
      </c>
      <c r="AO20" s="139" t="s">
        <v>89</v>
      </c>
      <c r="AP20" s="133" t="str">
        <f>Populations!I44</f>
        <v>White-Not Hispanic</v>
      </c>
      <c r="AQ20" s="133" t="str">
        <f>Populations!K44</f>
        <v>Hispanic</v>
      </c>
      <c r="AR20" s="133" t="str">
        <f>Populations!M44</f>
        <v>Black-Not Hispanic</v>
      </c>
      <c r="AS20" s="133" t="str">
        <f>Populations!O44</f>
        <v>Asian</v>
      </c>
      <c r="AT20" s="133" t="str">
        <f>Populations!Q44</f>
        <v>American Indian/Alaska Native</v>
      </c>
      <c r="AU20" s="133" t="str">
        <f>Populations!S44</f>
        <v>Other</v>
      </c>
      <c r="AV20" s="133" t="str">
        <f>Populations!U44</f>
        <v>Other</v>
      </c>
    </row>
    <row r="21" spans="2:48">
      <c r="B21" s="140" t="str">
        <f>Populations!B81</f>
        <v>&lt;1</v>
      </c>
      <c r="C21" s="141"/>
      <c r="D21" s="142"/>
      <c r="E21" s="143"/>
      <c r="F21" s="144"/>
      <c r="G21" s="144"/>
      <c r="H21" s="144"/>
      <c r="I21" s="144"/>
      <c r="J21" s="145"/>
      <c r="K21" s="145"/>
      <c r="L21" s="168"/>
      <c r="M21" s="149"/>
      <c r="N21" s="136">
        <f>Populations!C45</f>
        <v>0</v>
      </c>
      <c r="O21" s="150">
        <f>IF(N21=0,0,($C$21/$N$21)*100000)</f>
        <v>0</v>
      </c>
      <c r="P21" s="136">
        <f>Populations!E45</f>
        <v>0</v>
      </c>
      <c r="Q21" s="150">
        <f>IF(P21=0,0,($D$21/$P$21)*100000)</f>
        <v>0</v>
      </c>
      <c r="R21" s="136">
        <f>Populations!G45</f>
        <v>0</v>
      </c>
      <c r="S21" s="150">
        <f>IF(R21=0,0,($E$21/$R$21)*100000)</f>
        <v>0</v>
      </c>
      <c r="T21" s="178">
        <f>Populations!I45</f>
        <v>0</v>
      </c>
      <c r="U21" s="150">
        <f>IF(T21=0,0,($F$21/$T$21)*100000)</f>
        <v>0</v>
      </c>
      <c r="V21" s="136">
        <f>Populations!K45</f>
        <v>0</v>
      </c>
      <c r="W21" s="150">
        <f>IF(V21=0,0,($G$21/$V$21)*100000)</f>
        <v>0</v>
      </c>
      <c r="X21" s="178">
        <f>Populations!M45</f>
        <v>0</v>
      </c>
      <c r="Y21" s="150">
        <f>IF(X21=0,0,($H$21/$X$21)*100000)</f>
        <v>0</v>
      </c>
      <c r="Z21" s="136">
        <f>Populations!O45</f>
        <v>0</v>
      </c>
      <c r="AA21" s="150">
        <f>IF(Z21=0,0,($I$21/$Z$21)*100000)</f>
        <v>0</v>
      </c>
      <c r="AB21" s="178">
        <f>Populations!Q45</f>
        <v>0</v>
      </c>
      <c r="AC21" s="150">
        <f>IF(AB21=0,0,($J$21/$AB$21)*100000)</f>
        <v>0</v>
      </c>
      <c r="AD21" s="136">
        <f>Populations!S45</f>
        <v>0</v>
      </c>
      <c r="AE21" s="150">
        <f>IF(AD21=0,0,($K$21/$AD$21)*100000)</f>
        <v>0</v>
      </c>
      <c r="AF21" s="136">
        <f>Populations!U45</f>
        <v>0</v>
      </c>
      <c r="AG21" s="150">
        <f>IF(AF21=0,0,($L$21/$AF$21)*100000)</f>
        <v>0</v>
      </c>
      <c r="AH21" s="149"/>
      <c r="AI21" s="150">
        <f>Populations!C99</f>
        <v>0</v>
      </c>
      <c r="AJ21" s="152">
        <v>1.3818E-2</v>
      </c>
      <c r="AL21" s="140" t="str">
        <f>Populations!B9</f>
        <v>&lt;1</v>
      </c>
      <c r="AM21" s="383">
        <f t="shared" ref="AM21:AM33" si="13">O21*AJ21</f>
        <v>0</v>
      </c>
      <c r="AN21" s="384">
        <f t="shared" ref="AN21:AN33" si="14">Q21*AJ21</f>
        <v>0</v>
      </c>
      <c r="AO21" s="384">
        <f t="shared" ref="AO21:AO33" si="15">S21*AJ21</f>
        <v>0</v>
      </c>
      <c r="AP21" s="385">
        <f t="shared" ref="AP21:AP33" si="16">U21*AJ21</f>
        <v>0</v>
      </c>
      <c r="AQ21" s="385">
        <f t="shared" ref="AQ21:AQ33" si="17">W21*AJ21</f>
        <v>0</v>
      </c>
      <c r="AR21" s="385">
        <f t="shared" ref="AR21:AR33" si="18">Y21*AJ21</f>
        <v>0</v>
      </c>
      <c r="AS21" s="385">
        <f t="shared" ref="AS21:AS33" si="19">AA21*AJ21</f>
        <v>0</v>
      </c>
      <c r="AT21" s="385">
        <f t="shared" ref="AT21:AT33" si="20">AC21*AJ21</f>
        <v>0</v>
      </c>
      <c r="AU21" s="385">
        <f t="shared" ref="AU21:AU33" si="21">AE21*AJ21</f>
        <v>0</v>
      </c>
      <c r="AV21" s="385">
        <f t="shared" ref="AV21:AV33" si="22">AG21*AJ21</f>
        <v>0</v>
      </c>
    </row>
    <row r="22" spans="2:48">
      <c r="B22" s="140" t="str">
        <f>Populations!B82</f>
        <v>1-4</v>
      </c>
      <c r="C22" s="431"/>
      <c r="D22" s="432"/>
      <c r="E22" s="153"/>
      <c r="F22" s="154"/>
      <c r="G22" s="154"/>
      <c r="H22" s="154"/>
      <c r="I22" s="154"/>
      <c r="J22" s="155"/>
      <c r="K22" s="155"/>
      <c r="L22" s="169"/>
      <c r="M22" s="149"/>
      <c r="N22" s="136">
        <f>Populations!C46</f>
        <v>0</v>
      </c>
      <c r="O22" s="150">
        <f>IF(N22=0,0,($C$22/$N$22)*100000)</f>
        <v>0</v>
      </c>
      <c r="P22" s="136">
        <f>Populations!E46</f>
        <v>0</v>
      </c>
      <c r="Q22" s="150">
        <f>IF(P22=0,0,($D$22/$P$22)*100000)</f>
        <v>0</v>
      </c>
      <c r="R22" s="136">
        <f>Populations!G46</f>
        <v>0</v>
      </c>
      <c r="S22" s="150">
        <f>IF(R22=0,0,($E$22/$R$22)*100000)</f>
        <v>0</v>
      </c>
      <c r="T22" s="178">
        <f>Populations!I46</f>
        <v>0</v>
      </c>
      <c r="U22" s="150">
        <f>IF(T22=0,0,($F$22/$T$22)*100000)</f>
        <v>0</v>
      </c>
      <c r="V22" s="136">
        <f>Populations!K46</f>
        <v>0</v>
      </c>
      <c r="W22" s="150">
        <f>IF(V22=0,0,($G$22/$V$22)*100000)</f>
        <v>0</v>
      </c>
      <c r="X22" s="178">
        <f>Populations!M46</f>
        <v>0</v>
      </c>
      <c r="Y22" s="150">
        <f>IF(X22=0,0,($H$22/$X$22)*100000)</f>
        <v>0</v>
      </c>
      <c r="Z22" s="136">
        <f>Populations!O46</f>
        <v>0</v>
      </c>
      <c r="AA22" s="150">
        <f>IF(Z22=0,0,($I$22/$Z$22)*100000)</f>
        <v>0</v>
      </c>
      <c r="AB22" s="178">
        <f>Populations!Q46</f>
        <v>0</v>
      </c>
      <c r="AC22" s="150">
        <f>IF(AB22=0,0,($J$22/$AB$22)*100000)</f>
        <v>0</v>
      </c>
      <c r="AD22" s="136">
        <f>Populations!S46</f>
        <v>0</v>
      </c>
      <c r="AE22" s="150">
        <f>IF(AD22=0,0,($K$22/$AD$22)*100000)</f>
        <v>0</v>
      </c>
      <c r="AF22" s="136">
        <f>Populations!U46</f>
        <v>0</v>
      </c>
      <c r="AG22" s="150">
        <f>IF(AF22=0,0,($L$22/$AF$22)*100000)</f>
        <v>0</v>
      </c>
      <c r="AH22" s="149"/>
      <c r="AI22" s="150">
        <f>Populations!C100</f>
        <v>0</v>
      </c>
      <c r="AJ22" s="152">
        <v>5.5316999999999998E-2</v>
      </c>
      <c r="AL22" s="140" t="str">
        <f>Populations!B10</f>
        <v>1-4</v>
      </c>
      <c r="AM22" s="383">
        <f t="shared" si="13"/>
        <v>0</v>
      </c>
      <c r="AN22" s="384">
        <f t="shared" si="14"/>
        <v>0</v>
      </c>
      <c r="AO22" s="384">
        <f t="shared" si="15"/>
        <v>0</v>
      </c>
      <c r="AP22" s="385">
        <f t="shared" si="16"/>
        <v>0</v>
      </c>
      <c r="AQ22" s="385">
        <f t="shared" si="17"/>
        <v>0</v>
      </c>
      <c r="AR22" s="385">
        <f t="shared" si="18"/>
        <v>0</v>
      </c>
      <c r="AS22" s="385">
        <f t="shared" si="19"/>
        <v>0</v>
      </c>
      <c r="AT22" s="385">
        <f t="shared" si="20"/>
        <v>0</v>
      </c>
      <c r="AU22" s="385">
        <f t="shared" si="21"/>
        <v>0</v>
      </c>
      <c r="AV22" s="385">
        <f t="shared" si="22"/>
        <v>0</v>
      </c>
    </row>
    <row r="23" spans="2:48">
      <c r="B23" s="140" t="str">
        <f>Populations!B83</f>
        <v>5-9</v>
      </c>
      <c r="C23" s="431"/>
      <c r="D23" s="432"/>
      <c r="E23" s="153"/>
      <c r="F23" s="154"/>
      <c r="G23" s="154"/>
      <c r="H23" s="154"/>
      <c r="I23" s="154"/>
      <c r="J23" s="155"/>
      <c r="K23" s="155"/>
      <c r="L23" s="169"/>
      <c r="M23" s="149"/>
      <c r="N23" s="136">
        <f>Populations!C47</f>
        <v>0</v>
      </c>
      <c r="O23" s="150">
        <f>IF(N23=0,0,($C$23/$N$23)*100000)</f>
        <v>0</v>
      </c>
      <c r="P23" s="136">
        <f>Populations!E47</f>
        <v>0</v>
      </c>
      <c r="Q23" s="150">
        <f>IF(P23=0,0,($D$23/$P$23)*100000)</f>
        <v>0</v>
      </c>
      <c r="R23" s="136">
        <f>Populations!G47</f>
        <v>0</v>
      </c>
      <c r="S23" s="150">
        <f>IF(R23=0,0,($E$23/$R$23)*100000)</f>
        <v>0</v>
      </c>
      <c r="T23" s="178">
        <f>Populations!I47</f>
        <v>0</v>
      </c>
      <c r="U23" s="150">
        <f>IF(T23=0,0,($F$23/$T$23)*100000)</f>
        <v>0</v>
      </c>
      <c r="V23" s="136">
        <f>Populations!K47</f>
        <v>0</v>
      </c>
      <c r="W23" s="150">
        <f>IF(V23=0,0,($G$23/$V$23)*100000)</f>
        <v>0</v>
      </c>
      <c r="X23" s="178">
        <f>Populations!M47</f>
        <v>0</v>
      </c>
      <c r="Y23" s="150">
        <f>IF(X23=0,0,($H$23/$X$23)*100000)</f>
        <v>0</v>
      </c>
      <c r="Z23" s="136">
        <f>Populations!O47</f>
        <v>0</v>
      </c>
      <c r="AA23" s="150">
        <f>IF(Z23=0,0,($I$23/$Z$23)*100000)</f>
        <v>0</v>
      </c>
      <c r="AB23" s="178">
        <f>Populations!Q47</f>
        <v>0</v>
      </c>
      <c r="AC23" s="150">
        <f>IF(AB23=0,0,($J$23/$AB$23)*100000)</f>
        <v>0</v>
      </c>
      <c r="AD23" s="136">
        <f>Populations!S47</f>
        <v>0</v>
      </c>
      <c r="AE23" s="150">
        <f>IF(AD23=0,0,($K$23/$AD$23)*100000)</f>
        <v>0</v>
      </c>
      <c r="AF23" s="136">
        <f>Populations!U47</f>
        <v>0</v>
      </c>
      <c r="AG23" s="150">
        <f>IF(AF23=0,0,($L$23/$AF$23)*100000)</f>
        <v>0</v>
      </c>
      <c r="AH23" s="149"/>
      <c r="AI23" s="150">
        <f>Populations!C101</f>
        <v>0</v>
      </c>
      <c r="AJ23" s="152">
        <v>7.2533E-2</v>
      </c>
      <c r="AL23" s="140" t="str">
        <f>Populations!B11</f>
        <v>5-9</v>
      </c>
      <c r="AM23" s="383">
        <f t="shared" si="13"/>
        <v>0</v>
      </c>
      <c r="AN23" s="384">
        <f t="shared" si="14"/>
        <v>0</v>
      </c>
      <c r="AO23" s="384">
        <f t="shared" si="15"/>
        <v>0</v>
      </c>
      <c r="AP23" s="385">
        <f t="shared" si="16"/>
        <v>0</v>
      </c>
      <c r="AQ23" s="385">
        <f t="shared" si="17"/>
        <v>0</v>
      </c>
      <c r="AR23" s="385">
        <f t="shared" si="18"/>
        <v>0</v>
      </c>
      <c r="AS23" s="385">
        <f t="shared" si="19"/>
        <v>0</v>
      </c>
      <c r="AT23" s="385">
        <f t="shared" si="20"/>
        <v>0</v>
      </c>
      <c r="AU23" s="385">
        <f t="shared" si="21"/>
        <v>0</v>
      </c>
      <c r="AV23" s="385">
        <f t="shared" si="22"/>
        <v>0</v>
      </c>
    </row>
    <row r="24" spans="2:48">
      <c r="B24" s="140" t="str">
        <f>Populations!B84</f>
        <v>10-14</v>
      </c>
      <c r="C24" s="431"/>
      <c r="D24" s="432"/>
      <c r="E24" s="153"/>
      <c r="F24" s="154"/>
      <c r="G24" s="154"/>
      <c r="H24" s="154"/>
      <c r="I24" s="154"/>
      <c r="J24" s="155"/>
      <c r="K24" s="155"/>
      <c r="L24" s="169"/>
      <c r="M24" s="149"/>
      <c r="N24" s="136">
        <f>Populations!C48</f>
        <v>0</v>
      </c>
      <c r="O24" s="150">
        <f>IF(N24=0,0,($C$24/$N$24)*100000)</f>
        <v>0</v>
      </c>
      <c r="P24" s="136">
        <f>Populations!E48</f>
        <v>0</v>
      </c>
      <c r="Q24" s="150">
        <f>IF(P24=0,0,($D$24/$P$24)*100000)</f>
        <v>0</v>
      </c>
      <c r="R24" s="136">
        <f>Populations!G48</f>
        <v>0</v>
      </c>
      <c r="S24" s="150">
        <f>IF(R24=0,0,($E$24/$R$24)*100000)</f>
        <v>0</v>
      </c>
      <c r="T24" s="178">
        <f>Populations!I48</f>
        <v>0</v>
      </c>
      <c r="U24" s="150">
        <f>IF(T24=0,0,($F$24/$T$24)*100000)</f>
        <v>0</v>
      </c>
      <c r="V24" s="136">
        <f>Populations!K48</f>
        <v>0</v>
      </c>
      <c r="W24" s="150">
        <f>IF(V24=0,0,($G$24/$V$24)*100000)</f>
        <v>0</v>
      </c>
      <c r="X24" s="178">
        <f>Populations!M48</f>
        <v>0</v>
      </c>
      <c r="Y24" s="150">
        <f>IF(X24=0,0,($H$24/$X$24)*100000)</f>
        <v>0</v>
      </c>
      <c r="Z24" s="136">
        <f>Populations!O48</f>
        <v>0</v>
      </c>
      <c r="AA24" s="150">
        <f>IF(Z24=0,0,($I$24/$Z$24)*100000)</f>
        <v>0</v>
      </c>
      <c r="AB24" s="178">
        <f>Populations!Q48</f>
        <v>0</v>
      </c>
      <c r="AC24" s="150">
        <f>IF(AB24=0,0,($J$24/$AB$24)*100000)</f>
        <v>0</v>
      </c>
      <c r="AD24" s="136">
        <f>Populations!S48</f>
        <v>0</v>
      </c>
      <c r="AE24" s="150">
        <f>IF(AD24=0,0,($K$24/$AD$24)*100000)</f>
        <v>0</v>
      </c>
      <c r="AF24" s="136">
        <f>Populations!U48</f>
        <v>0</v>
      </c>
      <c r="AG24" s="150">
        <f>IF(AF24=0,0,($L$24/$AF$24)*100000)</f>
        <v>0</v>
      </c>
      <c r="AH24" s="149"/>
      <c r="AI24" s="150">
        <f>Populations!C102</f>
        <v>0</v>
      </c>
      <c r="AJ24" s="152">
        <v>7.3032E-2</v>
      </c>
      <c r="AL24" s="140" t="str">
        <f>Populations!B12</f>
        <v>10-14</v>
      </c>
      <c r="AM24" s="383">
        <f t="shared" si="13"/>
        <v>0</v>
      </c>
      <c r="AN24" s="384">
        <f t="shared" si="14"/>
        <v>0</v>
      </c>
      <c r="AO24" s="384">
        <f t="shared" si="15"/>
        <v>0</v>
      </c>
      <c r="AP24" s="385">
        <f t="shared" si="16"/>
        <v>0</v>
      </c>
      <c r="AQ24" s="385">
        <f t="shared" si="17"/>
        <v>0</v>
      </c>
      <c r="AR24" s="385">
        <f t="shared" si="18"/>
        <v>0</v>
      </c>
      <c r="AS24" s="385">
        <f t="shared" si="19"/>
        <v>0</v>
      </c>
      <c r="AT24" s="385">
        <f t="shared" si="20"/>
        <v>0</v>
      </c>
      <c r="AU24" s="385">
        <f t="shared" si="21"/>
        <v>0</v>
      </c>
      <c r="AV24" s="385">
        <f t="shared" si="22"/>
        <v>0</v>
      </c>
    </row>
    <row r="25" spans="2:48">
      <c r="B25" s="140" t="str">
        <f>Populations!B85</f>
        <v>15-19</v>
      </c>
      <c r="C25" s="431"/>
      <c r="D25" s="432"/>
      <c r="E25" s="153"/>
      <c r="F25" s="154"/>
      <c r="G25" s="154"/>
      <c r="H25" s="154"/>
      <c r="I25" s="154"/>
      <c r="J25" s="155"/>
      <c r="K25" s="155"/>
      <c r="L25" s="169"/>
      <c r="M25" s="149"/>
      <c r="N25" s="136">
        <f>Populations!C49</f>
        <v>0</v>
      </c>
      <c r="O25" s="150">
        <f>IF(N25=0,0,($C$25/$N$25)*100000)</f>
        <v>0</v>
      </c>
      <c r="P25" s="136">
        <f>Populations!E49</f>
        <v>0</v>
      </c>
      <c r="Q25" s="150">
        <f>IF(P25=0,0,($D$25/$P$25)*100000)</f>
        <v>0</v>
      </c>
      <c r="R25" s="136">
        <f>Populations!G49</f>
        <v>0</v>
      </c>
      <c r="S25" s="150">
        <f>IF(R25=0,0,($E$25/$R$25)*100000)</f>
        <v>0</v>
      </c>
      <c r="T25" s="178">
        <f>Populations!I49</f>
        <v>0</v>
      </c>
      <c r="U25" s="150">
        <f>IF(T25=0,0,($F$25/$T$25)*100000)</f>
        <v>0</v>
      </c>
      <c r="V25" s="136">
        <f>Populations!K49</f>
        <v>0</v>
      </c>
      <c r="W25" s="150">
        <f>IF(V25=0,0,($G$25/$V$25)*100000)</f>
        <v>0</v>
      </c>
      <c r="X25" s="178">
        <f>Populations!M49</f>
        <v>0</v>
      </c>
      <c r="Y25" s="150">
        <f>IF(X25=0,0,($H$25/$X$25)*100000)</f>
        <v>0</v>
      </c>
      <c r="Z25" s="136">
        <f>Populations!O49</f>
        <v>0</v>
      </c>
      <c r="AA25" s="150">
        <f>IF(Z25=0,0,($I$25/$Z$25)*100000)</f>
        <v>0</v>
      </c>
      <c r="AB25" s="178">
        <f>Populations!Q49</f>
        <v>0</v>
      </c>
      <c r="AC25" s="150">
        <f>IF(AB25=0,0,($J$25/$AB$25)*100000)</f>
        <v>0</v>
      </c>
      <c r="AD25" s="136">
        <f>Populations!S49</f>
        <v>0</v>
      </c>
      <c r="AE25" s="150">
        <f>IF(AD25=0,0,($K$25/$AD$25)*100000)</f>
        <v>0</v>
      </c>
      <c r="AF25" s="136">
        <f>Populations!U49</f>
        <v>0</v>
      </c>
      <c r="AG25" s="150">
        <f>IF(AF25=0,0,($L$25/$AF$25)*100000)</f>
        <v>0</v>
      </c>
      <c r="AH25" s="149"/>
      <c r="AI25" s="150">
        <f>Populations!C103</f>
        <v>0</v>
      </c>
      <c r="AJ25" s="152">
        <v>7.2168999999999997E-2</v>
      </c>
      <c r="AL25" s="140" t="str">
        <f>Populations!B13</f>
        <v>15-19</v>
      </c>
      <c r="AM25" s="383">
        <f t="shared" si="13"/>
        <v>0</v>
      </c>
      <c r="AN25" s="384">
        <f t="shared" si="14"/>
        <v>0</v>
      </c>
      <c r="AO25" s="384">
        <f t="shared" si="15"/>
        <v>0</v>
      </c>
      <c r="AP25" s="385">
        <f t="shared" si="16"/>
        <v>0</v>
      </c>
      <c r="AQ25" s="385">
        <f t="shared" si="17"/>
        <v>0</v>
      </c>
      <c r="AR25" s="385">
        <f t="shared" si="18"/>
        <v>0</v>
      </c>
      <c r="AS25" s="385">
        <f t="shared" si="19"/>
        <v>0</v>
      </c>
      <c r="AT25" s="385">
        <f t="shared" si="20"/>
        <v>0</v>
      </c>
      <c r="AU25" s="385">
        <f t="shared" si="21"/>
        <v>0</v>
      </c>
      <c r="AV25" s="385">
        <f t="shared" si="22"/>
        <v>0</v>
      </c>
    </row>
    <row r="26" spans="2:48">
      <c r="B26" s="140" t="str">
        <f>Populations!B86</f>
        <v>20-24</v>
      </c>
      <c r="C26" s="431"/>
      <c r="D26" s="432"/>
      <c r="E26" s="153"/>
      <c r="F26" s="154"/>
      <c r="G26" s="154"/>
      <c r="H26" s="154"/>
      <c r="I26" s="154"/>
      <c r="J26" s="155"/>
      <c r="K26" s="155"/>
      <c r="L26" s="169"/>
      <c r="M26" s="149"/>
      <c r="N26" s="136">
        <f>Populations!C50</f>
        <v>0</v>
      </c>
      <c r="O26" s="150">
        <f>IF(N26=0,0,($C$26/$N$26)*100000)</f>
        <v>0</v>
      </c>
      <c r="P26" s="136">
        <f>Populations!E50</f>
        <v>0</v>
      </c>
      <c r="Q26" s="150">
        <f>IF(P26=0,0,($D$26/$P$26)*100000)</f>
        <v>0</v>
      </c>
      <c r="R26" s="136">
        <f>Populations!G50</f>
        <v>0</v>
      </c>
      <c r="S26" s="150">
        <f>IF(R26=0,0,($E$26/$R$26)*100000)</f>
        <v>0</v>
      </c>
      <c r="T26" s="178">
        <f>Populations!I50</f>
        <v>0</v>
      </c>
      <c r="U26" s="150">
        <f>IF(T26=0,0,($F$26/$T$26)*100000)</f>
        <v>0</v>
      </c>
      <c r="V26" s="136">
        <f>Populations!K50</f>
        <v>0</v>
      </c>
      <c r="W26" s="150">
        <f>IF(V26=0,0,($G$26/$V$26)*100000)</f>
        <v>0</v>
      </c>
      <c r="X26" s="178">
        <f>Populations!M50</f>
        <v>0</v>
      </c>
      <c r="Y26" s="150">
        <f>IF(X26=0,0,($H$26/$X$26)*100000)</f>
        <v>0</v>
      </c>
      <c r="Z26" s="136">
        <f>Populations!O50</f>
        <v>0</v>
      </c>
      <c r="AA26" s="150">
        <f>IF(Z26=0,0,($I$26/$Z$26)*100000)</f>
        <v>0</v>
      </c>
      <c r="AB26" s="178">
        <f>Populations!Q50</f>
        <v>0</v>
      </c>
      <c r="AC26" s="150">
        <f>IF(AB26=0,0,($J$26/$AB$26)*100000)</f>
        <v>0</v>
      </c>
      <c r="AD26" s="136">
        <f>Populations!S50</f>
        <v>0</v>
      </c>
      <c r="AE26" s="150">
        <f>IF(AD26=0,0,($K$26/$AD$26)*100000)</f>
        <v>0</v>
      </c>
      <c r="AF26" s="136">
        <f>Populations!U50</f>
        <v>0</v>
      </c>
      <c r="AG26" s="150">
        <f>IF(AF26=0,0,($L$26/$AF$26)*100000)</f>
        <v>0</v>
      </c>
      <c r="AH26" s="149"/>
      <c r="AI26" s="150">
        <f>Populations!C104</f>
        <v>0</v>
      </c>
      <c r="AJ26" s="152">
        <v>6.6477999999999995E-2</v>
      </c>
      <c r="AL26" s="140" t="str">
        <f>Populations!B14</f>
        <v>20-24</v>
      </c>
      <c r="AM26" s="383">
        <f t="shared" si="13"/>
        <v>0</v>
      </c>
      <c r="AN26" s="384">
        <f t="shared" si="14"/>
        <v>0</v>
      </c>
      <c r="AO26" s="384">
        <f t="shared" si="15"/>
        <v>0</v>
      </c>
      <c r="AP26" s="385">
        <f t="shared" si="16"/>
        <v>0</v>
      </c>
      <c r="AQ26" s="385">
        <f t="shared" si="17"/>
        <v>0</v>
      </c>
      <c r="AR26" s="385">
        <f t="shared" si="18"/>
        <v>0</v>
      </c>
      <c r="AS26" s="385">
        <f t="shared" si="19"/>
        <v>0</v>
      </c>
      <c r="AT26" s="385">
        <f t="shared" si="20"/>
        <v>0</v>
      </c>
      <c r="AU26" s="385">
        <f t="shared" si="21"/>
        <v>0</v>
      </c>
      <c r="AV26" s="385">
        <f t="shared" si="22"/>
        <v>0</v>
      </c>
    </row>
    <row r="27" spans="2:48">
      <c r="B27" s="140" t="str">
        <f>Populations!B87</f>
        <v>25-34</v>
      </c>
      <c r="C27" s="431"/>
      <c r="D27" s="432"/>
      <c r="E27" s="153"/>
      <c r="F27" s="154"/>
      <c r="G27" s="154"/>
      <c r="H27" s="154"/>
      <c r="I27" s="154"/>
      <c r="J27" s="155"/>
      <c r="K27" s="155"/>
      <c r="L27" s="169"/>
      <c r="M27" s="149"/>
      <c r="N27" s="136">
        <f>Populations!C51</f>
        <v>0</v>
      </c>
      <c r="O27" s="150">
        <f>IF(N27=0,0,($C$27/$N$27)*100000)</f>
        <v>0</v>
      </c>
      <c r="P27" s="136">
        <f>Populations!E51</f>
        <v>0</v>
      </c>
      <c r="Q27" s="150">
        <f>IF(P27=0,0,($D$27/$P$27)*100000)</f>
        <v>0</v>
      </c>
      <c r="R27" s="136">
        <f>Populations!G51</f>
        <v>0</v>
      </c>
      <c r="S27" s="150">
        <f>IF(R27=0,0,($E$27/$R$27)*100000)</f>
        <v>0</v>
      </c>
      <c r="T27" s="178">
        <f>Populations!I51</f>
        <v>0</v>
      </c>
      <c r="U27" s="150">
        <f>IF(T27=0,0,($F$27/$T$27)*100000)</f>
        <v>0</v>
      </c>
      <c r="V27" s="136">
        <f>Populations!K51</f>
        <v>0</v>
      </c>
      <c r="W27" s="150">
        <f>IF(V27=0,0,($G$27/$V$27)*100000)</f>
        <v>0</v>
      </c>
      <c r="X27" s="178">
        <f>Populations!M51</f>
        <v>0</v>
      </c>
      <c r="Y27" s="150">
        <f>IF(X27=0,0,($H$27/$X$27)*100000)</f>
        <v>0</v>
      </c>
      <c r="Z27" s="136">
        <f>Populations!O51</f>
        <v>0</v>
      </c>
      <c r="AA27" s="150">
        <f>IF(Z27=0,0,($I$27/$Z$27)*100000)</f>
        <v>0</v>
      </c>
      <c r="AB27" s="178">
        <f>Populations!Q51</f>
        <v>0</v>
      </c>
      <c r="AC27" s="150">
        <f>IF(AB27=0,0,($J$27/$AB$27)*100000)</f>
        <v>0</v>
      </c>
      <c r="AD27" s="136">
        <f>Populations!S51</f>
        <v>0</v>
      </c>
      <c r="AE27" s="150">
        <f>IF(AD27=0,0,($K$27/$AD$27)*100000)</f>
        <v>0</v>
      </c>
      <c r="AF27" s="136">
        <f>Populations!U51</f>
        <v>0</v>
      </c>
      <c r="AG27" s="150">
        <f>IF(AF27=0,0,($L$272/$AF$27)*100000)</f>
        <v>0</v>
      </c>
      <c r="AH27" s="149"/>
      <c r="AI27" s="150">
        <f>Populations!C105</f>
        <v>0</v>
      </c>
      <c r="AJ27" s="152">
        <v>0.135573</v>
      </c>
      <c r="AL27" s="140" t="str">
        <f>Populations!B15</f>
        <v>25-34</v>
      </c>
      <c r="AM27" s="383">
        <f t="shared" si="13"/>
        <v>0</v>
      </c>
      <c r="AN27" s="384">
        <f t="shared" si="14"/>
        <v>0</v>
      </c>
      <c r="AO27" s="384">
        <f t="shared" si="15"/>
        <v>0</v>
      </c>
      <c r="AP27" s="385">
        <f t="shared" si="16"/>
        <v>0</v>
      </c>
      <c r="AQ27" s="385">
        <f t="shared" si="17"/>
        <v>0</v>
      </c>
      <c r="AR27" s="385">
        <f t="shared" si="18"/>
        <v>0</v>
      </c>
      <c r="AS27" s="385">
        <f t="shared" si="19"/>
        <v>0</v>
      </c>
      <c r="AT27" s="385">
        <f t="shared" si="20"/>
        <v>0</v>
      </c>
      <c r="AU27" s="385">
        <f t="shared" si="21"/>
        <v>0</v>
      </c>
      <c r="AV27" s="385">
        <f t="shared" si="22"/>
        <v>0</v>
      </c>
    </row>
    <row r="28" spans="2:48">
      <c r="B28" s="140" t="str">
        <f>Populations!B88</f>
        <v>35-44</v>
      </c>
      <c r="C28" s="431"/>
      <c r="D28" s="432"/>
      <c r="E28" s="153"/>
      <c r="F28" s="154"/>
      <c r="G28" s="154"/>
      <c r="H28" s="154"/>
      <c r="I28" s="154"/>
      <c r="J28" s="155"/>
      <c r="K28" s="155"/>
      <c r="L28" s="169"/>
      <c r="M28" s="149"/>
      <c r="N28" s="136">
        <f>Populations!C52</f>
        <v>0</v>
      </c>
      <c r="O28" s="150">
        <f>IF(N28=0,0,($C$28/$N$28)*100000)</f>
        <v>0</v>
      </c>
      <c r="P28" s="136">
        <f>Populations!E52</f>
        <v>0</v>
      </c>
      <c r="Q28" s="150">
        <f>IF(P28=0,0,($D$28/$P$28)*100000)</f>
        <v>0</v>
      </c>
      <c r="R28" s="136">
        <f>Populations!G52</f>
        <v>0</v>
      </c>
      <c r="S28" s="150">
        <f>IF(R28=0,0,($E$28/$R$28)*100000)</f>
        <v>0</v>
      </c>
      <c r="T28" s="178">
        <f>Populations!I52</f>
        <v>0</v>
      </c>
      <c r="U28" s="150">
        <f>IF(T28=0,0,($F$28/$T$28)*100000)</f>
        <v>0</v>
      </c>
      <c r="V28" s="136">
        <f>Populations!K52</f>
        <v>0</v>
      </c>
      <c r="W28" s="150">
        <f>IF(V28=0,0,($G$28/$V$28)*100000)</f>
        <v>0</v>
      </c>
      <c r="X28" s="178">
        <f>Populations!M52</f>
        <v>0</v>
      </c>
      <c r="Y28" s="150">
        <f>IF(X28=0,0,($H$28/$X$28)*100000)</f>
        <v>0</v>
      </c>
      <c r="Z28" s="136">
        <f>Populations!O52</f>
        <v>0</v>
      </c>
      <c r="AA28" s="150">
        <f>IF(Z28=0,0,($I$28/$Z$28)*100000)</f>
        <v>0</v>
      </c>
      <c r="AB28" s="178">
        <f>Populations!Q52</f>
        <v>0</v>
      </c>
      <c r="AC28" s="150">
        <f>IF(AB28=0,0,($J$28/$AB$28)*100000)</f>
        <v>0</v>
      </c>
      <c r="AD28" s="136">
        <f>Populations!S52</f>
        <v>0</v>
      </c>
      <c r="AE28" s="150">
        <f>IF(AD28=0,0,($K$28/$AD$28)*100000)</f>
        <v>0</v>
      </c>
      <c r="AF28" s="136">
        <f>Populations!U52</f>
        <v>0</v>
      </c>
      <c r="AG28" s="150">
        <f>IF(AF28=0,0,($L$28/$AF$28)*100000)</f>
        <v>0</v>
      </c>
      <c r="AH28" s="149"/>
      <c r="AI28" s="150">
        <f>Populations!C106</f>
        <v>0</v>
      </c>
      <c r="AJ28" s="152">
        <v>0.16261300000000001</v>
      </c>
      <c r="AL28" s="140" t="str">
        <f>Populations!B16</f>
        <v>35-44</v>
      </c>
      <c r="AM28" s="383">
        <f t="shared" si="13"/>
        <v>0</v>
      </c>
      <c r="AN28" s="384">
        <f t="shared" si="14"/>
        <v>0</v>
      </c>
      <c r="AO28" s="384">
        <f t="shared" si="15"/>
        <v>0</v>
      </c>
      <c r="AP28" s="385">
        <f t="shared" si="16"/>
        <v>0</v>
      </c>
      <c r="AQ28" s="385">
        <f t="shared" si="17"/>
        <v>0</v>
      </c>
      <c r="AR28" s="385">
        <f t="shared" si="18"/>
        <v>0</v>
      </c>
      <c r="AS28" s="385">
        <f t="shared" si="19"/>
        <v>0</v>
      </c>
      <c r="AT28" s="385">
        <f t="shared" si="20"/>
        <v>0</v>
      </c>
      <c r="AU28" s="385">
        <f t="shared" si="21"/>
        <v>0</v>
      </c>
      <c r="AV28" s="385">
        <f t="shared" si="22"/>
        <v>0</v>
      </c>
    </row>
    <row r="29" spans="2:48">
      <c r="B29" s="140" t="str">
        <f>Populations!B89</f>
        <v>45-54</v>
      </c>
      <c r="C29" s="431"/>
      <c r="D29" s="432"/>
      <c r="E29" s="153"/>
      <c r="F29" s="154"/>
      <c r="G29" s="154"/>
      <c r="H29" s="154"/>
      <c r="I29" s="154"/>
      <c r="J29" s="155"/>
      <c r="K29" s="155"/>
      <c r="L29" s="169"/>
      <c r="M29" s="149"/>
      <c r="N29" s="136">
        <f>Populations!C53</f>
        <v>0</v>
      </c>
      <c r="O29" s="150">
        <f>IF(N29=0,0,($C$29/$N$29)*100000)</f>
        <v>0</v>
      </c>
      <c r="P29" s="136">
        <f>Populations!E53</f>
        <v>0</v>
      </c>
      <c r="Q29" s="150">
        <f>IF(P29=0,0,($D$29/$P$29)*100000)</f>
        <v>0</v>
      </c>
      <c r="R29" s="136">
        <f>Populations!G53</f>
        <v>0</v>
      </c>
      <c r="S29" s="150">
        <f>IF(R29=0,0,($E$29/$R$29)*100000)</f>
        <v>0</v>
      </c>
      <c r="T29" s="178">
        <f>Populations!I53</f>
        <v>0</v>
      </c>
      <c r="U29" s="150">
        <f>IF(T29=0,0,($F$29/$T$29)*100000)</f>
        <v>0</v>
      </c>
      <c r="V29" s="136">
        <f>Populations!K53</f>
        <v>0</v>
      </c>
      <c r="W29" s="150">
        <f>IF(V29=0,0,($G$29/$V$29)*100000)</f>
        <v>0</v>
      </c>
      <c r="X29" s="178">
        <f>Populations!M53</f>
        <v>0</v>
      </c>
      <c r="Y29" s="150">
        <f>IF(X29=0,0,($H$29/$X$29)*100000)</f>
        <v>0</v>
      </c>
      <c r="Z29" s="136">
        <f>Populations!O53</f>
        <v>0</v>
      </c>
      <c r="AA29" s="150">
        <f>IF(Z29=0,0,($I$29/$Z$29)*100000)</f>
        <v>0</v>
      </c>
      <c r="AB29" s="178">
        <f>Populations!Q53</f>
        <v>0</v>
      </c>
      <c r="AC29" s="150">
        <f>IF(AB29=0,0,($J$29/$AB$29)*100000)</f>
        <v>0</v>
      </c>
      <c r="AD29" s="136">
        <f>Populations!S53</f>
        <v>0</v>
      </c>
      <c r="AE29" s="150">
        <f>IF(AD29=0,0,($K$29/$AD$29)*100000)</f>
        <v>0</v>
      </c>
      <c r="AF29" s="136">
        <f>Populations!U53</f>
        <v>0</v>
      </c>
      <c r="AG29" s="150">
        <f>IF(AF29=0,0,($L$29/$AF$29)*100000)</f>
        <v>0</v>
      </c>
      <c r="AH29" s="149"/>
      <c r="AI29" s="150">
        <f>Populations!C107</f>
        <v>0</v>
      </c>
      <c r="AJ29" s="152">
        <v>0.13483400000000001</v>
      </c>
      <c r="AL29" s="140" t="str">
        <f>Populations!B17</f>
        <v>45-54</v>
      </c>
      <c r="AM29" s="383">
        <f t="shared" si="13"/>
        <v>0</v>
      </c>
      <c r="AN29" s="384">
        <f t="shared" si="14"/>
        <v>0</v>
      </c>
      <c r="AO29" s="384">
        <f t="shared" si="15"/>
        <v>0</v>
      </c>
      <c r="AP29" s="385">
        <f t="shared" si="16"/>
        <v>0</v>
      </c>
      <c r="AQ29" s="385">
        <f t="shared" si="17"/>
        <v>0</v>
      </c>
      <c r="AR29" s="385">
        <f t="shared" si="18"/>
        <v>0</v>
      </c>
      <c r="AS29" s="385">
        <f t="shared" si="19"/>
        <v>0</v>
      </c>
      <c r="AT29" s="385">
        <f t="shared" si="20"/>
        <v>0</v>
      </c>
      <c r="AU29" s="385">
        <f t="shared" si="21"/>
        <v>0</v>
      </c>
      <c r="AV29" s="385">
        <f t="shared" si="22"/>
        <v>0</v>
      </c>
    </row>
    <row r="30" spans="2:48">
      <c r="B30" s="140" t="str">
        <f>Populations!B90</f>
        <v>55-64</v>
      </c>
      <c r="C30" s="431"/>
      <c r="D30" s="432"/>
      <c r="E30" s="153"/>
      <c r="F30" s="154"/>
      <c r="G30" s="154"/>
      <c r="H30" s="154"/>
      <c r="I30" s="154"/>
      <c r="J30" s="155"/>
      <c r="K30" s="155"/>
      <c r="L30" s="169"/>
      <c r="M30" s="149"/>
      <c r="N30" s="136">
        <f>Populations!C54</f>
        <v>0</v>
      </c>
      <c r="O30" s="150">
        <f>IF(N30=0,0,($C$30/$N$30)*100000)</f>
        <v>0</v>
      </c>
      <c r="P30" s="136">
        <f>Populations!E54</f>
        <v>0</v>
      </c>
      <c r="Q30" s="150">
        <f>IF(P30=0,0,($D$30/$P$30)*100000)</f>
        <v>0</v>
      </c>
      <c r="R30" s="136">
        <f>Populations!G54</f>
        <v>0</v>
      </c>
      <c r="S30" s="150">
        <f>IF(R30=0,0,($E$30/$R$30)*100000)</f>
        <v>0</v>
      </c>
      <c r="T30" s="178">
        <f>Populations!I54</f>
        <v>0</v>
      </c>
      <c r="U30" s="150">
        <f>IF(T30=0,0,($F$30/$T$30)*100000)</f>
        <v>0</v>
      </c>
      <c r="V30" s="136">
        <f>Populations!K54</f>
        <v>0</v>
      </c>
      <c r="W30" s="150">
        <f>IF(V30=0,0,($G$30/$V$30)*100000)</f>
        <v>0</v>
      </c>
      <c r="X30" s="178">
        <f>Populations!M54</f>
        <v>0</v>
      </c>
      <c r="Y30" s="150">
        <f>IF(X30=0,0,($H$30/$X$30)*100000)</f>
        <v>0</v>
      </c>
      <c r="Z30" s="136">
        <f>Populations!O54</f>
        <v>0</v>
      </c>
      <c r="AA30" s="150">
        <f>IF(Z30=0,0,($I$30/$Z$30)*100000)</f>
        <v>0</v>
      </c>
      <c r="AB30" s="178">
        <f>Populations!Q54</f>
        <v>0</v>
      </c>
      <c r="AC30" s="150">
        <f>IF(AB30=0,0,($J$30/$AB$30)*100000)</f>
        <v>0</v>
      </c>
      <c r="AD30" s="136">
        <f>Populations!S54</f>
        <v>0</v>
      </c>
      <c r="AE30" s="150">
        <f>IF(AD30=0,0,($K$30/$AD$30)*100000)</f>
        <v>0</v>
      </c>
      <c r="AF30" s="136">
        <f>Populations!U54</f>
        <v>0</v>
      </c>
      <c r="AG30" s="150">
        <f>IF(AF30=0,0,($L$30/$AF$30)*100000)</f>
        <v>0</v>
      </c>
      <c r="AH30" s="149"/>
      <c r="AI30" s="150">
        <f>Populations!C108</f>
        <v>0</v>
      </c>
      <c r="AJ30" s="152">
        <v>8.7247000000000005E-2</v>
      </c>
      <c r="AL30" s="140" t="str">
        <f>Populations!B18</f>
        <v>55-64</v>
      </c>
      <c r="AM30" s="383">
        <f t="shared" si="13"/>
        <v>0</v>
      </c>
      <c r="AN30" s="384">
        <f t="shared" si="14"/>
        <v>0</v>
      </c>
      <c r="AO30" s="384">
        <f t="shared" si="15"/>
        <v>0</v>
      </c>
      <c r="AP30" s="385">
        <f t="shared" si="16"/>
        <v>0</v>
      </c>
      <c r="AQ30" s="385">
        <f t="shared" si="17"/>
        <v>0</v>
      </c>
      <c r="AR30" s="385">
        <f t="shared" si="18"/>
        <v>0</v>
      </c>
      <c r="AS30" s="385">
        <f t="shared" si="19"/>
        <v>0</v>
      </c>
      <c r="AT30" s="385">
        <f t="shared" si="20"/>
        <v>0</v>
      </c>
      <c r="AU30" s="385">
        <f t="shared" si="21"/>
        <v>0</v>
      </c>
      <c r="AV30" s="385">
        <f t="shared" si="22"/>
        <v>0</v>
      </c>
    </row>
    <row r="31" spans="2:48">
      <c r="B31" s="140" t="str">
        <f>Populations!B91</f>
        <v>65-74</v>
      </c>
      <c r="C31" s="431"/>
      <c r="D31" s="432"/>
      <c r="E31" s="153"/>
      <c r="F31" s="154"/>
      <c r="G31" s="154"/>
      <c r="H31" s="154"/>
      <c r="I31" s="154"/>
      <c r="J31" s="155"/>
      <c r="K31" s="155"/>
      <c r="L31" s="169"/>
      <c r="M31" s="149"/>
      <c r="N31" s="136">
        <f>Populations!C55</f>
        <v>0</v>
      </c>
      <c r="O31" s="150">
        <f>IF(N31=0,0,($C$31/$N$31)*100000)</f>
        <v>0</v>
      </c>
      <c r="P31" s="136">
        <f>Populations!E55</f>
        <v>0</v>
      </c>
      <c r="Q31" s="150">
        <f>IF(P31=0,0,($D$31/$P$31)*100000)</f>
        <v>0</v>
      </c>
      <c r="R31" s="136">
        <f>Populations!G55</f>
        <v>0</v>
      </c>
      <c r="S31" s="150">
        <f>IF(R31=0,0,($E$31/$R$31)*100000)</f>
        <v>0</v>
      </c>
      <c r="T31" s="178">
        <f>Populations!I55</f>
        <v>0</v>
      </c>
      <c r="U31" s="150">
        <f>IF(T31=0,0,($F$31/$T$31)*100000)</f>
        <v>0</v>
      </c>
      <c r="V31" s="136">
        <f>Populations!K55</f>
        <v>0</v>
      </c>
      <c r="W31" s="150">
        <f>IF(V31=0,0,($G$31/$V$31)*100000)</f>
        <v>0</v>
      </c>
      <c r="X31" s="178">
        <f>Populations!M55</f>
        <v>0</v>
      </c>
      <c r="Y31" s="150">
        <f>IF(X31=0,0,($H$31/$X$31)*100000)</f>
        <v>0</v>
      </c>
      <c r="Z31" s="136">
        <f>Populations!O55</f>
        <v>0</v>
      </c>
      <c r="AA31" s="150">
        <f>IF(Z31=0,0,($I$31/$Z$31)*100000)</f>
        <v>0</v>
      </c>
      <c r="AB31" s="178">
        <f>Populations!Q55</f>
        <v>0</v>
      </c>
      <c r="AC31" s="150">
        <f>IF(AB31=0,0,($J$31/$AB$31)*100000)</f>
        <v>0</v>
      </c>
      <c r="AD31" s="136">
        <f>Populations!S55</f>
        <v>0</v>
      </c>
      <c r="AE31" s="150">
        <f>IF(AD31=0,0,($K$31/$AD$31)*100000)</f>
        <v>0</v>
      </c>
      <c r="AF31" s="136">
        <f>Populations!U55</f>
        <v>0</v>
      </c>
      <c r="AG31" s="150">
        <f>IF(AF31=0,0,($L$31/$AF$31)*100000)</f>
        <v>0</v>
      </c>
      <c r="AH31" s="149"/>
      <c r="AI31" s="150">
        <f>Populations!C109</f>
        <v>0</v>
      </c>
      <c r="AJ31" s="152">
        <v>6.6036999999999998E-2</v>
      </c>
      <c r="AL31" s="140" t="str">
        <f>Populations!B19</f>
        <v>65-74</v>
      </c>
      <c r="AM31" s="383">
        <f t="shared" si="13"/>
        <v>0</v>
      </c>
      <c r="AN31" s="384">
        <f t="shared" si="14"/>
        <v>0</v>
      </c>
      <c r="AO31" s="384">
        <f t="shared" si="15"/>
        <v>0</v>
      </c>
      <c r="AP31" s="385">
        <f t="shared" si="16"/>
        <v>0</v>
      </c>
      <c r="AQ31" s="385">
        <f t="shared" si="17"/>
        <v>0</v>
      </c>
      <c r="AR31" s="385">
        <f t="shared" si="18"/>
        <v>0</v>
      </c>
      <c r="AS31" s="385">
        <f t="shared" si="19"/>
        <v>0</v>
      </c>
      <c r="AT31" s="385">
        <f t="shared" si="20"/>
        <v>0</v>
      </c>
      <c r="AU31" s="385">
        <f t="shared" si="21"/>
        <v>0</v>
      </c>
      <c r="AV31" s="385">
        <f t="shared" si="22"/>
        <v>0</v>
      </c>
    </row>
    <row r="32" spans="2:48">
      <c r="B32" s="140" t="str">
        <f>Populations!B92</f>
        <v>75-84</v>
      </c>
      <c r="C32" s="431"/>
      <c r="D32" s="432"/>
      <c r="E32" s="153"/>
      <c r="F32" s="154"/>
      <c r="G32" s="154"/>
      <c r="H32" s="154"/>
      <c r="I32" s="154"/>
      <c r="J32" s="155"/>
      <c r="K32" s="155"/>
      <c r="L32" s="169"/>
      <c r="M32" s="149"/>
      <c r="N32" s="136">
        <f>Populations!C56</f>
        <v>0</v>
      </c>
      <c r="O32" s="150">
        <f>IF(N32=0,0,($C$32/$N$32)*100000)</f>
        <v>0</v>
      </c>
      <c r="P32" s="136">
        <f>Populations!E56</f>
        <v>0</v>
      </c>
      <c r="Q32" s="150">
        <f>IF(P32=0,0,($D$32/$P$32)*100000)</f>
        <v>0</v>
      </c>
      <c r="R32" s="136">
        <f>Populations!G56</f>
        <v>0</v>
      </c>
      <c r="S32" s="150">
        <f>IF(R32=0,0,($E$32/$R$32)*100000)</f>
        <v>0</v>
      </c>
      <c r="T32" s="178">
        <f>Populations!I56</f>
        <v>0</v>
      </c>
      <c r="U32" s="150">
        <f>IF(T32=0,0,($F$32/$T$32)*100000)</f>
        <v>0</v>
      </c>
      <c r="V32" s="136">
        <f>Populations!K56</f>
        <v>0</v>
      </c>
      <c r="W32" s="150">
        <f>IF(V32=0,0,($G$32/$V$32)*100000)</f>
        <v>0</v>
      </c>
      <c r="X32" s="178">
        <f>Populations!M56</f>
        <v>0</v>
      </c>
      <c r="Y32" s="150">
        <f>IF(X32=0,0,($H$32/$X$32)*100000)</f>
        <v>0</v>
      </c>
      <c r="Z32" s="136">
        <f>Populations!O56</f>
        <v>0</v>
      </c>
      <c r="AA32" s="150">
        <f>IF(Z32=0,0,($I$32/$Z$32)*100000)</f>
        <v>0</v>
      </c>
      <c r="AB32" s="178">
        <f>Populations!Q56</f>
        <v>0</v>
      </c>
      <c r="AC32" s="150">
        <f>IF(AB32=0,0,($J$32/$AB$32)*100000)</f>
        <v>0</v>
      </c>
      <c r="AD32" s="136">
        <f>Populations!S56</f>
        <v>0</v>
      </c>
      <c r="AE32" s="150">
        <f>IF(AD32=0,0,($K$32/$AD$32)*100000)</f>
        <v>0</v>
      </c>
      <c r="AF32" s="136">
        <f>Populations!U56</f>
        <v>0</v>
      </c>
      <c r="AG32" s="150">
        <f>IF(AF32=0,0,($L$32/$AF$32)*100000)</f>
        <v>0</v>
      </c>
      <c r="AH32" s="149"/>
      <c r="AI32" s="150">
        <f>Populations!C110</f>
        <v>0</v>
      </c>
      <c r="AJ32" s="152">
        <v>4.4840999999999999E-2</v>
      </c>
      <c r="AL32" s="140" t="str">
        <f>Populations!B20</f>
        <v>75-84</v>
      </c>
      <c r="AM32" s="383">
        <f t="shared" si="13"/>
        <v>0</v>
      </c>
      <c r="AN32" s="384">
        <f t="shared" si="14"/>
        <v>0</v>
      </c>
      <c r="AO32" s="384">
        <f t="shared" si="15"/>
        <v>0</v>
      </c>
      <c r="AP32" s="385">
        <f t="shared" si="16"/>
        <v>0</v>
      </c>
      <c r="AQ32" s="385">
        <f t="shared" si="17"/>
        <v>0</v>
      </c>
      <c r="AR32" s="385">
        <f t="shared" si="18"/>
        <v>0</v>
      </c>
      <c r="AS32" s="385">
        <f t="shared" si="19"/>
        <v>0</v>
      </c>
      <c r="AT32" s="385">
        <f t="shared" si="20"/>
        <v>0</v>
      </c>
      <c r="AU32" s="385">
        <f t="shared" si="21"/>
        <v>0</v>
      </c>
      <c r="AV32" s="385">
        <f t="shared" si="22"/>
        <v>0</v>
      </c>
    </row>
    <row r="33" spans="2:48">
      <c r="B33" s="140" t="str">
        <f>Populations!B93</f>
        <v>85+</v>
      </c>
      <c r="C33" s="431"/>
      <c r="D33" s="432"/>
      <c r="E33" s="143"/>
      <c r="F33" s="144"/>
      <c r="G33" s="144"/>
      <c r="H33" s="144"/>
      <c r="I33" s="144"/>
      <c r="J33" s="145"/>
      <c r="K33" s="145"/>
      <c r="L33" s="169"/>
      <c r="M33" s="149"/>
      <c r="N33" s="136">
        <f>Populations!C57</f>
        <v>0</v>
      </c>
      <c r="O33" s="150">
        <f>IF(N33=0,0,($C$33/$N$33)*100000)</f>
        <v>0</v>
      </c>
      <c r="P33" s="136">
        <f>Populations!E57</f>
        <v>0</v>
      </c>
      <c r="Q33" s="150">
        <f>IF(P33=0,0,($D$33/$P$33)*100000)</f>
        <v>0</v>
      </c>
      <c r="R33" s="136">
        <f>Populations!G57</f>
        <v>0</v>
      </c>
      <c r="S33" s="150">
        <f>IF(R33=0,0,($E$33/$R$33)*100000)</f>
        <v>0</v>
      </c>
      <c r="T33" s="178">
        <f>Populations!I57</f>
        <v>0</v>
      </c>
      <c r="U33" s="150">
        <f>IF(T33=0,0,($F$33/$T$33)*100000)</f>
        <v>0</v>
      </c>
      <c r="V33" s="136">
        <f>Populations!K57</f>
        <v>0</v>
      </c>
      <c r="W33" s="150">
        <f>IF(V33=0,0,($G$33/$V$33)*100000)</f>
        <v>0</v>
      </c>
      <c r="X33" s="178">
        <f>Populations!M57</f>
        <v>0</v>
      </c>
      <c r="Y33" s="150">
        <f>IF(X33=0,0,($H$33/$X$33)*100000)</f>
        <v>0</v>
      </c>
      <c r="Z33" s="136">
        <f>Populations!O57</f>
        <v>0</v>
      </c>
      <c r="AA33" s="150">
        <f>IF(Z33=0,0,($I$33/$Z$33)*100000)</f>
        <v>0</v>
      </c>
      <c r="AB33" s="178">
        <f>Populations!Q57</f>
        <v>0</v>
      </c>
      <c r="AC33" s="150">
        <f>IF(AB33=0,0,($J$33/$AB$33)*100000)</f>
        <v>0</v>
      </c>
      <c r="AD33" s="136">
        <f>Populations!S57</f>
        <v>0</v>
      </c>
      <c r="AE33" s="150">
        <f>IF(AD33=0,0,($K$33/$AD$33)*100000)</f>
        <v>0</v>
      </c>
      <c r="AF33" s="136">
        <f>Populations!U57</f>
        <v>0</v>
      </c>
      <c r="AG33" s="150">
        <f>IF(AF33=0,0,($L$33/$AF$33)*100000)</f>
        <v>0</v>
      </c>
      <c r="AH33" s="149"/>
      <c r="AI33" s="150">
        <f>Populations!C111</f>
        <v>0</v>
      </c>
      <c r="AJ33" s="152">
        <v>1.5507999999999999E-2</v>
      </c>
      <c r="AL33" s="140" t="str">
        <f>Populations!B21</f>
        <v>85+</v>
      </c>
      <c r="AM33" s="383">
        <f t="shared" si="13"/>
        <v>0</v>
      </c>
      <c r="AN33" s="384">
        <f t="shared" si="14"/>
        <v>0</v>
      </c>
      <c r="AO33" s="384">
        <f t="shared" si="15"/>
        <v>0</v>
      </c>
      <c r="AP33" s="385">
        <f t="shared" si="16"/>
        <v>0</v>
      </c>
      <c r="AQ33" s="385">
        <f t="shared" si="17"/>
        <v>0</v>
      </c>
      <c r="AR33" s="385">
        <f t="shared" si="18"/>
        <v>0</v>
      </c>
      <c r="AS33" s="385">
        <f t="shared" si="19"/>
        <v>0</v>
      </c>
      <c r="AT33" s="385">
        <f t="shared" si="20"/>
        <v>0</v>
      </c>
      <c r="AU33" s="385">
        <f t="shared" si="21"/>
        <v>0</v>
      </c>
      <c r="AV33" s="385">
        <f t="shared" si="22"/>
        <v>0</v>
      </c>
    </row>
    <row r="34" spans="2:48">
      <c r="B34" s="170" t="s">
        <v>178</v>
      </c>
      <c r="C34" s="436">
        <f>SUM(C21:C33)</f>
        <v>0</v>
      </c>
      <c r="D34" s="437">
        <f t="shared" ref="D34:L34" si="23">SUM(D21:D33)</f>
        <v>0</v>
      </c>
      <c r="E34" s="437">
        <f t="shared" si="23"/>
        <v>0</v>
      </c>
      <c r="F34" s="438">
        <f t="shared" si="23"/>
        <v>0</v>
      </c>
      <c r="G34" s="438">
        <f t="shared" si="23"/>
        <v>0</v>
      </c>
      <c r="H34" s="438">
        <f t="shared" si="23"/>
        <v>0</v>
      </c>
      <c r="I34" s="438">
        <f t="shared" si="23"/>
        <v>0</v>
      </c>
      <c r="J34" s="438">
        <f t="shared" si="23"/>
        <v>0</v>
      </c>
      <c r="K34" s="438">
        <f t="shared" si="23"/>
        <v>0</v>
      </c>
      <c r="L34" s="438">
        <f t="shared" si="23"/>
        <v>0</v>
      </c>
      <c r="N34" s="136">
        <f>Populations!C58</f>
        <v>0</v>
      </c>
      <c r="O34" s="162">
        <f t="shared" ref="O34:AG34" si="24">SUM(O21:O33)</f>
        <v>0</v>
      </c>
      <c r="P34" s="136">
        <f>Populations!E58</f>
        <v>0</v>
      </c>
      <c r="Q34" s="162">
        <f t="shared" si="24"/>
        <v>0</v>
      </c>
      <c r="R34" s="136">
        <f>Populations!G58</f>
        <v>0</v>
      </c>
      <c r="S34" s="162">
        <f t="shared" si="24"/>
        <v>0</v>
      </c>
      <c r="T34" s="178">
        <f>Populations!I58</f>
        <v>0</v>
      </c>
      <c r="U34" s="162">
        <f t="shared" si="24"/>
        <v>0</v>
      </c>
      <c r="V34" s="136">
        <f>Populations!K58</f>
        <v>0</v>
      </c>
      <c r="W34" s="162">
        <f t="shared" si="24"/>
        <v>0</v>
      </c>
      <c r="X34" s="178">
        <f>Populations!M58</f>
        <v>0</v>
      </c>
      <c r="Y34" s="162">
        <f t="shared" si="24"/>
        <v>0</v>
      </c>
      <c r="Z34" s="136">
        <f>Populations!O58</f>
        <v>0</v>
      </c>
      <c r="AA34" s="162">
        <f t="shared" si="24"/>
        <v>0</v>
      </c>
      <c r="AB34" s="178">
        <f>Populations!Q58</f>
        <v>0</v>
      </c>
      <c r="AC34" s="162">
        <f t="shared" si="24"/>
        <v>0</v>
      </c>
      <c r="AD34" s="136">
        <f>Populations!S58</f>
        <v>0</v>
      </c>
      <c r="AE34" s="162">
        <f t="shared" si="24"/>
        <v>0</v>
      </c>
      <c r="AF34" s="136">
        <f>Populations!U58</f>
        <v>0</v>
      </c>
      <c r="AG34" s="162">
        <f t="shared" si="24"/>
        <v>0</v>
      </c>
      <c r="AI34" s="150">
        <f>Populations!C112</f>
        <v>0</v>
      </c>
      <c r="AJ34" s="152"/>
      <c r="AL34" s="140" t="str">
        <f>Populations!B22</f>
        <v>Total</v>
      </c>
      <c r="AM34" s="383">
        <f>SUM(AM21:AM33)</f>
        <v>0</v>
      </c>
      <c r="AN34" s="384">
        <f t="shared" ref="AN34:AV34" si="25">SUM(AN21:AN33)</f>
        <v>0</v>
      </c>
      <c r="AO34" s="384">
        <f t="shared" si="25"/>
        <v>0</v>
      </c>
      <c r="AP34" s="386">
        <f t="shared" si="25"/>
        <v>0</v>
      </c>
      <c r="AQ34" s="386">
        <f t="shared" si="25"/>
        <v>0</v>
      </c>
      <c r="AR34" s="386">
        <f t="shared" si="25"/>
        <v>0</v>
      </c>
      <c r="AS34" s="386">
        <f t="shared" si="25"/>
        <v>0</v>
      </c>
      <c r="AT34" s="386">
        <f t="shared" si="25"/>
        <v>0</v>
      </c>
      <c r="AU34" s="386">
        <f t="shared" si="25"/>
        <v>0</v>
      </c>
      <c r="AV34" s="386">
        <f t="shared" si="25"/>
        <v>0</v>
      </c>
    </row>
    <row r="36" spans="2:48">
      <c r="B36" s="172"/>
      <c r="C36" s="172"/>
      <c r="D36" s="173" t="s">
        <v>147</v>
      </c>
      <c r="E36" s="173"/>
      <c r="F36" s="174" t="s">
        <v>148</v>
      </c>
      <c r="G36" s="174"/>
      <c r="H36" s="174"/>
      <c r="I36" s="174"/>
      <c r="J36" s="174"/>
      <c r="K36" s="174"/>
      <c r="L36" s="174"/>
      <c r="AM36" s="20" t="s">
        <v>175</v>
      </c>
    </row>
    <row r="37" spans="2:48" ht="44.65" customHeight="1">
      <c r="B37" s="130" t="s">
        <v>86</v>
      </c>
      <c r="C37" s="131" t="s">
        <v>167</v>
      </c>
      <c r="D37" s="132" t="s">
        <v>168</v>
      </c>
      <c r="E37" s="132" t="s">
        <v>169</v>
      </c>
      <c r="F37" s="133" t="str">
        <f>Populations!I44</f>
        <v>White-Not Hispanic</v>
      </c>
      <c r="G37" s="133" t="str">
        <f>Populations!K44</f>
        <v>Hispanic</v>
      </c>
      <c r="H37" s="133" t="str">
        <f>Populations!M44</f>
        <v>Black-Not Hispanic</v>
      </c>
      <c r="I37" s="133" t="str">
        <f>Populations!O44</f>
        <v>Asian</v>
      </c>
      <c r="J37" s="133" t="str">
        <f>Populations!Q44</f>
        <v>American Indian/Alaska Native</v>
      </c>
      <c r="K37" s="133" t="str">
        <f>Populations!S44</f>
        <v>Other</v>
      </c>
      <c r="L37" s="133" t="str">
        <f>Populations!U44</f>
        <v>Other</v>
      </c>
      <c r="M37" s="135"/>
      <c r="N37" s="136" t="s">
        <v>181</v>
      </c>
      <c r="O37" s="136" t="s">
        <v>156</v>
      </c>
      <c r="P37" s="136" t="str">
        <f>Populations!E44</f>
        <v>Male</v>
      </c>
      <c r="Q37" s="136" t="s">
        <v>156</v>
      </c>
      <c r="R37" s="136" t="str">
        <f>Populations!G44</f>
        <v>Female</v>
      </c>
      <c r="S37" s="136" t="s">
        <v>156</v>
      </c>
      <c r="T37" s="178" t="str">
        <f>Populations!I44</f>
        <v>White-Not Hispanic</v>
      </c>
      <c r="U37" s="136" t="s">
        <v>156</v>
      </c>
      <c r="V37" s="136" t="str">
        <f>Populations!K44</f>
        <v>Hispanic</v>
      </c>
      <c r="W37" s="136" t="s">
        <v>156</v>
      </c>
      <c r="X37" s="136" t="str">
        <f>Populations!M44</f>
        <v>Black-Not Hispanic</v>
      </c>
      <c r="Y37" s="136" t="s">
        <v>156</v>
      </c>
      <c r="Z37" s="136" t="str">
        <f>Populations!O44</f>
        <v>Asian</v>
      </c>
      <c r="AA37" s="136" t="s">
        <v>156</v>
      </c>
      <c r="AB37" s="136" t="str">
        <f>Populations!Q44</f>
        <v>American Indian/Alaska Native</v>
      </c>
      <c r="AC37" s="136" t="s">
        <v>156</v>
      </c>
      <c r="AD37" s="136" t="str">
        <f>Populations!S44</f>
        <v>Other</v>
      </c>
      <c r="AE37" s="136" t="s">
        <v>156</v>
      </c>
      <c r="AF37" s="136" t="str">
        <f>Populations!U44</f>
        <v>Other</v>
      </c>
      <c r="AG37" s="136" t="s">
        <v>156</v>
      </c>
      <c r="AH37" s="135"/>
      <c r="AI37" s="136" t="s">
        <v>176</v>
      </c>
      <c r="AJ37" s="136" t="s">
        <v>179</v>
      </c>
      <c r="AL37" s="136" t="s">
        <v>86</v>
      </c>
      <c r="AM37" s="138" t="s">
        <v>87</v>
      </c>
      <c r="AN37" s="139" t="s">
        <v>88</v>
      </c>
      <c r="AO37" s="139" t="s">
        <v>89</v>
      </c>
      <c r="AP37" s="133" t="str">
        <f>Populations!I44</f>
        <v>White-Not Hispanic</v>
      </c>
      <c r="AQ37" s="133" t="str">
        <f>Populations!K44</f>
        <v>Hispanic</v>
      </c>
      <c r="AR37" s="133" t="str">
        <f>Populations!M44</f>
        <v>Black-Not Hispanic</v>
      </c>
      <c r="AS37" s="133" t="str">
        <f>Populations!O44</f>
        <v>Asian</v>
      </c>
      <c r="AT37" s="133" t="str">
        <f>Populations!Q44</f>
        <v>American Indian/Alaska Native</v>
      </c>
      <c r="AU37" s="133" t="str">
        <f>Populations!S44</f>
        <v>Other</v>
      </c>
      <c r="AV37" s="133" t="str">
        <f>Populations!U44</f>
        <v>Other</v>
      </c>
    </row>
    <row r="38" spans="2:48">
      <c r="B38" s="140" t="str">
        <f>Populations!B81</f>
        <v>&lt;1</v>
      </c>
      <c r="C38" s="141"/>
      <c r="D38" s="142"/>
      <c r="E38" s="143"/>
      <c r="F38" s="144"/>
      <c r="G38" s="144"/>
      <c r="H38" s="144"/>
      <c r="I38" s="144"/>
      <c r="J38" s="145"/>
      <c r="K38" s="145"/>
      <c r="L38" s="175"/>
      <c r="M38" s="149"/>
      <c r="N38" s="136">
        <f>Populations!C45</f>
        <v>0</v>
      </c>
      <c r="O38" s="150">
        <f>IF(N38=0,0,($C$38/$N$38)*100000)</f>
        <v>0</v>
      </c>
      <c r="P38" s="136">
        <f>Populations!E45</f>
        <v>0</v>
      </c>
      <c r="Q38" s="150">
        <f>IF(P38=0,0,($D$38/$P$38)*100000)</f>
        <v>0</v>
      </c>
      <c r="R38" s="136">
        <f>Populations!G45</f>
        <v>0</v>
      </c>
      <c r="S38" s="150">
        <f>IF(R38=0,0,($E$38/$R$38)*100000)</f>
        <v>0</v>
      </c>
      <c r="T38" s="178">
        <f>Populations!I45</f>
        <v>0</v>
      </c>
      <c r="U38" s="150">
        <f>IF(T38=0,0,($F$38/$T$38)*100000)</f>
        <v>0</v>
      </c>
      <c r="V38" s="136">
        <f>Populations!K45</f>
        <v>0</v>
      </c>
      <c r="W38" s="150">
        <f>IF(V38=0,0,($G$38/$V$38)*100000)</f>
        <v>0</v>
      </c>
      <c r="X38" s="178">
        <f>Populations!M45</f>
        <v>0</v>
      </c>
      <c r="Y38" s="150">
        <f>IF(X38=0,0,($H$38/$X$38)*100000)</f>
        <v>0</v>
      </c>
      <c r="Z38" s="136">
        <f>Populations!O45</f>
        <v>0</v>
      </c>
      <c r="AA38" s="150">
        <f>IF(Z38=0,0,($I$38/$Z$38)*100000)</f>
        <v>0</v>
      </c>
      <c r="AB38" s="178">
        <f>Populations!Q45</f>
        <v>0</v>
      </c>
      <c r="AC38" s="150">
        <f>IF(AB38=0,0,($J$38/$AB$38)*100000)</f>
        <v>0</v>
      </c>
      <c r="AD38" s="136">
        <f>Populations!S45</f>
        <v>0</v>
      </c>
      <c r="AE38" s="150">
        <f>IF(AD38=0,0,($K$38/$AD$38)*100000)</f>
        <v>0</v>
      </c>
      <c r="AF38" s="136">
        <f>Populations!U45</f>
        <v>0</v>
      </c>
      <c r="AG38" s="150">
        <f>IF(AF38=0,0,($L$38/$AF$38)*100000)</f>
        <v>0</v>
      </c>
      <c r="AH38" s="149"/>
      <c r="AI38" s="150">
        <f>Populations!C99</f>
        <v>0</v>
      </c>
      <c r="AJ38" s="152">
        <v>1.3818E-2</v>
      </c>
      <c r="AL38" s="140" t="str">
        <f>Populations!B9</f>
        <v>&lt;1</v>
      </c>
      <c r="AM38" s="383">
        <f t="shared" ref="AM38:AM50" si="26">O38*AJ38</f>
        <v>0</v>
      </c>
      <c r="AN38" s="384">
        <f t="shared" ref="AN38:AN50" si="27">Q38*AJ38</f>
        <v>0</v>
      </c>
      <c r="AO38" s="384">
        <f t="shared" ref="AO38:AO50" si="28">S38*AJ38</f>
        <v>0</v>
      </c>
      <c r="AP38" s="385">
        <f t="shared" ref="AP38:AP50" si="29">U38*AJ38</f>
        <v>0</v>
      </c>
      <c r="AQ38" s="385">
        <f t="shared" ref="AQ38:AQ50" si="30">W38*AJ38</f>
        <v>0</v>
      </c>
      <c r="AR38" s="385">
        <f t="shared" ref="AR38:AR50" si="31">Y38*AJ38</f>
        <v>0</v>
      </c>
      <c r="AS38" s="385">
        <f t="shared" ref="AS38:AS50" si="32">AA38*AJ38</f>
        <v>0</v>
      </c>
      <c r="AT38" s="385">
        <f t="shared" ref="AT38:AT50" si="33">AC38*AJ38</f>
        <v>0</v>
      </c>
      <c r="AU38" s="385">
        <f t="shared" ref="AU38:AU50" si="34">AE38*AJ38</f>
        <v>0</v>
      </c>
      <c r="AV38" s="385">
        <f t="shared" ref="AV38:AV50" si="35">AG38*AJ38</f>
        <v>0</v>
      </c>
    </row>
    <row r="39" spans="2:48">
      <c r="B39" s="140" t="str">
        <f>Populations!B82</f>
        <v>1-4</v>
      </c>
      <c r="C39" s="431"/>
      <c r="D39" s="432"/>
      <c r="E39" s="153"/>
      <c r="F39" s="154"/>
      <c r="G39" s="154"/>
      <c r="H39" s="154"/>
      <c r="I39" s="154"/>
      <c r="J39" s="155"/>
      <c r="K39" s="155"/>
      <c r="L39" s="176"/>
      <c r="M39" s="149"/>
      <c r="N39" s="136">
        <f>Populations!C46</f>
        <v>0</v>
      </c>
      <c r="O39" s="150">
        <f>IF(N39=0,0,($C$39/$N$39)*100000)</f>
        <v>0</v>
      </c>
      <c r="P39" s="136">
        <f>Populations!E46</f>
        <v>0</v>
      </c>
      <c r="Q39" s="150">
        <f>IF(P39=0,0,($D$39/$P$39)*100000)</f>
        <v>0</v>
      </c>
      <c r="R39" s="136">
        <f>Populations!G46</f>
        <v>0</v>
      </c>
      <c r="S39" s="150">
        <f>IF(R39=0,0,($E$39/$R$39)*100000)</f>
        <v>0</v>
      </c>
      <c r="T39" s="178">
        <f>Populations!I46</f>
        <v>0</v>
      </c>
      <c r="U39" s="150">
        <f>IF(T39=0,0,($F$39/$T$39)*100000)</f>
        <v>0</v>
      </c>
      <c r="V39" s="136">
        <f>Populations!K46</f>
        <v>0</v>
      </c>
      <c r="W39" s="150">
        <f>IF(V39=0,0,($G$39/$V$39)*100000)</f>
        <v>0</v>
      </c>
      <c r="X39" s="178">
        <f>Populations!M46</f>
        <v>0</v>
      </c>
      <c r="Y39" s="150">
        <f>IF(X39=0,0,($H$39/$X$39)*100000)</f>
        <v>0</v>
      </c>
      <c r="Z39" s="136">
        <f>Populations!O46</f>
        <v>0</v>
      </c>
      <c r="AA39" s="150">
        <f>IF(Z39=0,0,($I$39/$Z$39)*100000)</f>
        <v>0</v>
      </c>
      <c r="AB39" s="178">
        <f>Populations!Q46</f>
        <v>0</v>
      </c>
      <c r="AC39" s="150">
        <f>IF(AB39=0,0,($J$39/$AB$39)*100000)</f>
        <v>0</v>
      </c>
      <c r="AD39" s="136">
        <f>Populations!S46</f>
        <v>0</v>
      </c>
      <c r="AE39" s="150">
        <f>IF(AD39=0,0,($K$39/$AD$39)*100000)</f>
        <v>0</v>
      </c>
      <c r="AF39" s="136">
        <f>Populations!U46</f>
        <v>0</v>
      </c>
      <c r="AG39" s="150">
        <f>IF(AF39=0,0,($L$39/$AF$39)*100000)</f>
        <v>0</v>
      </c>
      <c r="AH39" s="149"/>
      <c r="AI39" s="150">
        <f>Populations!C100</f>
        <v>0</v>
      </c>
      <c r="AJ39" s="152">
        <v>5.5316999999999998E-2</v>
      </c>
      <c r="AL39" s="140" t="str">
        <f>Populations!B10</f>
        <v>1-4</v>
      </c>
      <c r="AM39" s="383">
        <f t="shared" si="26"/>
        <v>0</v>
      </c>
      <c r="AN39" s="384">
        <f t="shared" si="27"/>
        <v>0</v>
      </c>
      <c r="AO39" s="384">
        <f t="shared" si="28"/>
        <v>0</v>
      </c>
      <c r="AP39" s="385">
        <f t="shared" si="29"/>
        <v>0</v>
      </c>
      <c r="AQ39" s="385">
        <f t="shared" si="30"/>
        <v>0</v>
      </c>
      <c r="AR39" s="385">
        <f t="shared" si="31"/>
        <v>0</v>
      </c>
      <c r="AS39" s="385">
        <f t="shared" si="32"/>
        <v>0</v>
      </c>
      <c r="AT39" s="385">
        <f t="shared" si="33"/>
        <v>0</v>
      </c>
      <c r="AU39" s="385">
        <f t="shared" si="34"/>
        <v>0</v>
      </c>
      <c r="AV39" s="385">
        <f t="shared" si="35"/>
        <v>0</v>
      </c>
    </row>
    <row r="40" spans="2:48">
      <c r="B40" s="140" t="str">
        <f>Populations!B83</f>
        <v>5-9</v>
      </c>
      <c r="C40" s="431"/>
      <c r="D40" s="432"/>
      <c r="E40" s="153"/>
      <c r="F40" s="154"/>
      <c r="G40" s="154"/>
      <c r="H40" s="154"/>
      <c r="I40" s="154"/>
      <c r="J40" s="155"/>
      <c r="K40" s="155"/>
      <c r="L40" s="176"/>
      <c r="M40" s="149"/>
      <c r="N40" s="136">
        <f>Populations!C47</f>
        <v>0</v>
      </c>
      <c r="O40" s="150">
        <f>IF(N40=0,0,($C$40/$N$40)*100000)</f>
        <v>0</v>
      </c>
      <c r="P40" s="136">
        <f>Populations!E47</f>
        <v>0</v>
      </c>
      <c r="Q40" s="150">
        <f>IF(P40=0,0,($D$40/$P$40)*100000)</f>
        <v>0</v>
      </c>
      <c r="R40" s="136">
        <f>Populations!G47</f>
        <v>0</v>
      </c>
      <c r="S40" s="150">
        <f>IF(R40=0,0,($E$40/$R$40)*100000)</f>
        <v>0</v>
      </c>
      <c r="T40" s="178">
        <f>Populations!I47</f>
        <v>0</v>
      </c>
      <c r="U40" s="150">
        <f>IF(T40=0,0,($F$40/$T$40)*100000)</f>
        <v>0</v>
      </c>
      <c r="V40" s="136">
        <f>Populations!K47</f>
        <v>0</v>
      </c>
      <c r="W40" s="150">
        <f>IF(V40=0,0,($G$40/$V$40)*100000)</f>
        <v>0</v>
      </c>
      <c r="X40" s="178">
        <f>Populations!M47</f>
        <v>0</v>
      </c>
      <c r="Y40" s="150">
        <f>IF(X40=0,0,($H$40/$X$40)*100000)</f>
        <v>0</v>
      </c>
      <c r="Z40" s="136">
        <f>Populations!O47</f>
        <v>0</v>
      </c>
      <c r="AA40" s="150">
        <f>IF(Z40=0,0,($I$40/$Z$40)*100000)</f>
        <v>0</v>
      </c>
      <c r="AB40" s="178">
        <f>Populations!Q47</f>
        <v>0</v>
      </c>
      <c r="AC40" s="150">
        <f>IF(AB40=0,0,($J$40/$AB$40)*100000)</f>
        <v>0</v>
      </c>
      <c r="AD40" s="136">
        <f>Populations!S47</f>
        <v>0</v>
      </c>
      <c r="AE40" s="150">
        <f>IF(AD40=0,0,($K$40/$AD$40)*100000)</f>
        <v>0</v>
      </c>
      <c r="AF40" s="136">
        <f>Populations!U47</f>
        <v>0</v>
      </c>
      <c r="AG40" s="150">
        <f>IF(AF40=0,0,($L$40/$AF$40)*100000)</f>
        <v>0</v>
      </c>
      <c r="AH40" s="149"/>
      <c r="AI40" s="150">
        <f>Populations!C101</f>
        <v>0</v>
      </c>
      <c r="AJ40" s="152">
        <v>7.2533E-2</v>
      </c>
      <c r="AL40" s="140" t="str">
        <f>Populations!B11</f>
        <v>5-9</v>
      </c>
      <c r="AM40" s="383">
        <f t="shared" si="26"/>
        <v>0</v>
      </c>
      <c r="AN40" s="384">
        <f t="shared" si="27"/>
        <v>0</v>
      </c>
      <c r="AO40" s="384">
        <f t="shared" si="28"/>
        <v>0</v>
      </c>
      <c r="AP40" s="385">
        <f t="shared" si="29"/>
        <v>0</v>
      </c>
      <c r="AQ40" s="385">
        <f t="shared" si="30"/>
        <v>0</v>
      </c>
      <c r="AR40" s="385">
        <f t="shared" si="31"/>
        <v>0</v>
      </c>
      <c r="AS40" s="385">
        <f t="shared" si="32"/>
        <v>0</v>
      </c>
      <c r="AT40" s="385">
        <f t="shared" si="33"/>
        <v>0</v>
      </c>
      <c r="AU40" s="385">
        <f t="shared" si="34"/>
        <v>0</v>
      </c>
      <c r="AV40" s="385">
        <f t="shared" si="35"/>
        <v>0</v>
      </c>
    </row>
    <row r="41" spans="2:48">
      <c r="B41" s="140" t="str">
        <f>Populations!B84</f>
        <v>10-14</v>
      </c>
      <c r="C41" s="431"/>
      <c r="D41" s="432"/>
      <c r="E41" s="153"/>
      <c r="F41" s="154"/>
      <c r="G41" s="154"/>
      <c r="H41" s="154"/>
      <c r="I41" s="154"/>
      <c r="J41" s="155"/>
      <c r="K41" s="155"/>
      <c r="L41" s="176"/>
      <c r="M41" s="149"/>
      <c r="N41" s="136">
        <f>Populations!C48</f>
        <v>0</v>
      </c>
      <c r="O41" s="150">
        <f>IF(N41=0,0,($C$41/$N$41)*100000)</f>
        <v>0</v>
      </c>
      <c r="P41" s="136">
        <f>Populations!E48</f>
        <v>0</v>
      </c>
      <c r="Q41" s="150">
        <f>IF(P41=0,0,($D$41/$P$41)*100000)</f>
        <v>0</v>
      </c>
      <c r="R41" s="136">
        <f>Populations!G48</f>
        <v>0</v>
      </c>
      <c r="S41" s="150">
        <f>IF(R41=0,0,($E$41/$R$41)*100000)</f>
        <v>0</v>
      </c>
      <c r="T41" s="178">
        <f>Populations!I48</f>
        <v>0</v>
      </c>
      <c r="U41" s="150">
        <f>IF(T41=0,0,($F$41/$T$41)*100000)</f>
        <v>0</v>
      </c>
      <c r="V41" s="136">
        <f>Populations!K48</f>
        <v>0</v>
      </c>
      <c r="W41" s="150">
        <f>IF(V41=0,0,($G$41/$V$41)*100000)</f>
        <v>0</v>
      </c>
      <c r="X41" s="178">
        <f>Populations!M48</f>
        <v>0</v>
      </c>
      <c r="Y41" s="150">
        <f>IF(X41=0,0,($H$41/$X$41)*100000)</f>
        <v>0</v>
      </c>
      <c r="Z41" s="136">
        <f>Populations!O48</f>
        <v>0</v>
      </c>
      <c r="AA41" s="150">
        <f>IF(Z41=0,0,($I$41/$Z$41)*100000)</f>
        <v>0</v>
      </c>
      <c r="AB41" s="178">
        <f>Populations!Q48</f>
        <v>0</v>
      </c>
      <c r="AC41" s="150">
        <f>IF(AB41=0,0,($J$41/$AB$41)*100000)</f>
        <v>0</v>
      </c>
      <c r="AD41" s="136">
        <f>Populations!S48</f>
        <v>0</v>
      </c>
      <c r="AE41" s="150">
        <f>IF(AD41=0,0,($K$41/$AD$41)*100000)</f>
        <v>0</v>
      </c>
      <c r="AF41" s="136">
        <f>Populations!U48</f>
        <v>0</v>
      </c>
      <c r="AG41" s="150">
        <f>IF(AF41=0,0,($L$41/$AF$41)*100000)</f>
        <v>0</v>
      </c>
      <c r="AH41" s="149"/>
      <c r="AI41" s="150">
        <f>Populations!C102</f>
        <v>0</v>
      </c>
      <c r="AJ41" s="152">
        <v>7.3032E-2</v>
      </c>
      <c r="AL41" s="140" t="str">
        <f>Populations!B12</f>
        <v>10-14</v>
      </c>
      <c r="AM41" s="383">
        <f t="shared" si="26"/>
        <v>0</v>
      </c>
      <c r="AN41" s="384">
        <f t="shared" si="27"/>
        <v>0</v>
      </c>
      <c r="AO41" s="384">
        <f t="shared" si="28"/>
        <v>0</v>
      </c>
      <c r="AP41" s="385">
        <f t="shared" si="29"/>
        <v>0</v>
      </c>
      <c r="AQ41" s="385">
        <f t="shared" si="30"/>
        <v>0</v>
      </c>
      <c r="AR41" s="385">
        <f t="shared" si="31"/>
        <v>0</v>
      </c>
      <c r="AS41" s="385">
        <f t="shared" si="32"/>
        <v>0</v>
      </c>
      <c r="AT41" s="385">
        <f t="shared" si="33"/>
        <v>0</v>
      </c>
      <c r="AU41" s="385">
        <f t="shared" si="34"/>
        <v>0</v>
      </c>
      <c r="AV41" s="385">
        <f t="shared" si="35"/>
        <v>0</v>
      </c>
    </row>
    <row r="42" spans="2:48">
      <c r="B42" s="140" t="str">
        <f>Populations!B85</f>
        <v>15-19</v>
      </c>
      <c r="C42" s="431"/>
      <c r="D42" s="432"/>
      <c r="E42" s="153"/>
      <c r="F42" s="154"/>
      <c r="G42" s="154"/>
      <c r="H42" s="154"/>
      <c r="I42" s="154"/>
      <c r="J42" s="155"/>
      <c r="K42" s="155"/>
      <c r="L42" s="176"/>
      <c r="M42" s="149"/>
      <c r="N42" s="136">
        <f>Populations!C49</f>
        <v>0</v>
      </c>
      <c r="O42" s="150">
        <f>IF(N42=0,0,($C$42/$N$42)*100000)</f>
        <v>0</v>
      </c>
      <c r="P42" s="136">
        <f>Populations!E49</f>
        <v>0</v>
      </c>
      <c r="Q42" s="150">
        <f>IF(P42=0,0,($D$42/$P$42)*100000)</f>
        <v>0</v>
      </c>
      <c r="R42" s="136">
        <f>Populations!G49</f>
        <v>0</v>
      </c>
      <c r="S42" s="150">
        <f>IF(R42=0,0,($E$42/$R$42)*100000)</f>
        <v>0</v>
      </c>
      <c r="T42" s="178">
        <f>Populations!I49</f>
        <v>0</v>
      </c>
      <c r="U42" s="150">
        <f>IF(T42=0,0,($F$42/$T$42)*100000)</f>
        <v>0</v>
      </c>
      <c r="V42" s="136">
        <f>Populations!K49</f>
        <v>0</v>
      </c>
      <c r="W42" s="150">
        <f>IF(V42=0,0,($G$42/$V$42)*100000)</f>
        <v>0</v>
      </c>
      <c r="X42" s="178">
        <f>Populations!M49</f>
        <v>0</v>
      </c>
      <c r="Y42" s="150">
        <f>IF(X42=0,0,($H$42/$X$42)*100000)</f>
        <v>0</v>
      </c>
      <c r="Z42" s="136">
        <f>Populations!O49</f>
        <v>0</v>
      </c>
      <c r="AA42" s="150">
        <f>IF(Z42=0,0,($I$42/$Z$42)*100000)</f>
        <v>0</v>
      </c>
      <c r="AB42" s="178">
        <f>Populations!Q49</f>
        <v>0</v>
      </c>
      <c r="AC42" s="150">
        <f>IF(AB42=0,0,($J$42/$AB$42)*100000)</f>
        <v>0</v>
      </c>
      <c r="AD42" s="136">
        <f>Populations!S49</f>
        <v>0</v>
      </c>
      <c r="AE42" s="150">
        <f>IF(AD42=0,0,($K$42/$AD$42)*100000)</f>
        <v>0</v>
      </c>
      <c r="AF42" s="136">
        <f>Populations!U49</f>
        <v>0</v>
      </c>
      <c r="AG42" s="150">
        <f>IF(AF42=0,0,($L$42/$AF$42)*100000)</f>
        <v>0</v>
      </c>
      <c r="AH42" s="149"/>
      <c r="AI42" s="150">
        <f>Populations!C103</f>
        <v>0</v>
      </c>
      <c r="AJ42" s="152">
        <v>7.2168999999999997E-2</v>
      </c>
      <c r="AL42" s="140" t="str">
        <f>Populations!B13</f>
        <v>15-19</v>
      </c>
      <c r="AM42" s="383">
        <f t="shared" si="26"/>
        <v>0</v>
      </c>
      <c r="AN42" s="384">
        <f t="shared" si="27"/>
        <v>0</v>
      </c>
      <c r="AO42" s="384">
        <f t="shared" si="28"/>
        <v>0</v>
      </c>
      <c r="AP42" s="385">
        <f t="shared" si="29"/>
        <v>0</v>
      </c>
      <c r="AQ42" s="385">
        <f t="shared" si="30"/>
        <v>0</v>
      </c>
      <c r="AR42" s="385">
        <f t="shared" si="31"/>
        <v>0</v>
      </c>
      <c r="AS42" s="385">
        <f t="shared" si="32"/>
        <v>0</v>
      </c>
      <c r="AT42" s="385">
        <f t="shared" si="33"/>
        <v>0</v>
      </c>
      <c r="AU42" s="385">
        <f t="shared" si="34"/>
        <v>0</v>
      </c>
      <c r="AV42" s="385">
        <f t="shared" si="35"/>
        <v>0</v>
      </c>
    </row>
    <row r="43" spans="2:48">
      <c r="B43" s="140" t="str">
        <f>Populations!B86</f>
        <v>20-24</v>
      </c>
      <c r="C43" s="431"/>
      <c r="D43" s="432"/>
      <c r="E43" s="153"/>
      <c r="F43" s="154"/>
      <c r="G43" s="154"/>
      <c r="H43" s="154"/>
      <c r="I43" s="154"/>
      <c r="J43" s="155"/>
      <c r="K43" s="155"/>
      <c r="L43" s="176"/>
      <c r="M43" s="149"/>
      <c r="N43" s="136">
        <f>Populations!C50</f>
        <v>0</v>
      </c>
      <c r="O43" s="150">
        <f>IF(N43=0,0,($C$43/$N$43)*100000)</f>
        <v>0</v>
      </c>
      <c r="P43" s="136">
        <f>Populations!E50</f>
        <v>0</v>
      </c>
      <c r="Q43" s="150">
        <f>IF(P43=0,0,($D$43/$P$43)*100000)</f>
        <v>0</v>
      </c>
      <c r="R43" s="136">
        <f>Populations!G50</f>
        <v>0</v>
      </c>
      <c r="S43" s="150">
        <f>IF(R43=0,0,($E$43/$R$43)*100000)</f>
        <v>0</v>
      </c>
      <c r="T43" s="178">
        <f>Populations!I50</f>
        <v>0</v>
      </c>
      <c r="U43" s="150">
        <f>IF(T43=0,0,($F$43/$T$43)*100000)</f>
        <v>0</v>
      </c>
      <c r="V43" s="136">
        <f>Populations!K50</f>
        <v>0</v>
      </c>
      <c r="W43" s="150">
        <f>IF(V43=0,0,($G$43/$V$43)*100000)</f>
        <v>0</v>
      </c>
      <c r="X43" s="178">
        <f>Populations!M50</f>
        <v>0</v>
      </c>
      <c r="Y43" s="150">
        <f>IF(X43=0,0,($H$43/$X$43)*100000)</f>
        <v>0</v>
      </c>
      <c r="Z43" s="136">
        <f>Populations!O50</f>
        <v>0</v>
      </c>
      <c r="AA43" s="150">
        <f>IF(Z43=0,0,($I$43/$Z$43)*100000)</f>
        <v>0</v>
      </c>
      <c r="AB43" s="178">
        <f>Populations!Q50</f>
        <v>0</v>
      </c>
      <c r="AC43" s="150">
        <f>IF(AB43=0,0,($J$43/$AB$43)*100000)</f>
        <v>0</v>
      </c>
      <c r="AD43" s="136">
        <f>Populations!S50</f>
        <v>0</v>
      </c>
      <c r="AE43" s="150">
        <f>IF(AD43=0,0,($K$43/$AD$43)*100000)</f>
        <v>0</v>
      </c>
      <c r="AF43" s="136">
        <f>Populations!U50</f>
        <v>0</v>
      </c>
      <c r="AG43" s="150">
        <f>IF(AF43=0,0,($L$43/$AF$43)*100000)</f>
        <v>0</v>
      </c>
      <c r="AH43" s="149"/>
      <c r="AI43" s="150">
        <f>Populations!C104</f>
        <v>0</v>
      </c>
      <c r="AJ43" s="152">
        <v>6.6477999999999995E-2</v>
      </c>
      <c r="AL43" s="140" t="str">
        <f>Populations!B14</f>
        <v>20-24</v>
      </c>
      <c r="AM43" s="383">
        <f t="shared" si="26"/>
        <v>0</v>
      </c>
      <c r="AN43" s="384">
        <f t="shared" si="27"/>
        <v>0</v>
      </c>
      <c r="AO43" s="384">
        <f t="shared" si="28"/>
        <v>0</v>
      </c>
      <c r="AP43" s="385">
        <f t="shared" si="29"/>
        <v>0</v>
      </c>
      <c r="AQ43" s="385">
        <f t="shared" si="30"/>
        <v>0</v>
      </c>
      <c r="AR43" s="385">
        <f t="shared" si="31"/>
        <v>0</v>
      </c>
      <c r="AS43" s="385">
        <f t="shared" si="32"/>
        <v>0</v>
      </c>
      <c r="AT43" s="385">
        <f t="shared" si="33"/>
        <v>0</v>
      </c>
      <c r="AU43" s="385">
        <f t="shared" si="34"/>
        <v>0</v>
      </c>
      <c r="AV43" s="385">
        <f t="shared" si="35"/>
        <v>0</v>
      </c>
    </row>
    <row r="44" spans="2:48">
      <c r="B44" s="140" t="str">
        <f>Populations!B87</f>
        <v>25-34</v>
      </c>
      <c r="C44" s="431"/>
      <c r="D44" s="432"/>
      <c r="E44" s="153"/>
      <c r="F44" s="154"/>
      <c r="G44" s="154"/>
      <c r="H44" s="154"/>
      <c r="I44" s="154"/>
      <c r="J44" s="155"/>
      <c r="K44" s="155"/>
      <c r="L44" s="176"/>
      <c r="M44" s="149"/>
      <c r="N44" s="136">
        <f>Populations!C51</f>
        <v>0</v>
      </c>
      <c r="O44" s="150">
        <f>IF(N44=0,0,($C$44/$N$44)*100000)</f>
        <v>0</v>
      </c>
      <c r="P44" s="136">
        <f>Populations!E51</f>
        <v>0</v>
      </c>
      <c r="Q44" s="150">
        <f>IF(P44=0,0,($D$44/$P$44)*100000)</f>
        <v>0</v>
      </c>
      <c r="R44" s="136">
        <f>Populations!G51</f>
        <v>0</v>
      </c>
      <c r="S44" s="150">
        <f>IF(R44=0,0,($E$44/$R$44)*100000)</f>
        <v>0</v>
      </c>
      <c r="T44" s="178">
        <f>Populations!I51</f>
        <v>0</v>
      </c>
      <c r="U44" s="150">
        <f>IF(T44=0,0,($F$44/$T$44)*100000)</f>
        <v>0</v>
      </c>
      <c r="V44" s="136">
        <f>Populations!K51</f>
        <v>0</v>
      </c>
      <c r="W44" s="150">
        <f>IF(V44=0,0,($G$44/$V$44)*100000)</f>
        <v>0</v>
      </c>
      <c r="X44" s="178">
        <f>Populations!M51</f>
        <v>0</v>
      </c>
      <c r="Y44" s="150">
        <f>IF(X44=0,0,($H$44/$X$44)*100000)</f>
        <v>0</v>
      </c>
      <c r="Z44" s="136">
        <f>Populations!O51</f>
        <v>0</v>
      </c>
      <c r="AA44" s="150">
        <f>IF(Z44=0,0,($I$44/$Z$44)*100000)</f>
        <v>0</v>
      </c>
      <c r="AB44" s="178">
        <f>Populations!Q51</f>
        <v>0</v>
      </c>
      <c r="AC44" s="150">
        <f>IF(AB44=0,0,($J$44/$AB$44)*100000)</f>
        <v>0</v>
      </c>
      <c r="AD44" s="136">
        <f>Populations!S51</f>
        <v>0</v>
      </c>
      <c r="AE44" s="150">
        <f>IF(AD44=0,0,($K$44/$AD$44)*100000)</f>
        <v>0</v>
      </c>
      <c r="AF44" s="136">
        <f>Populations!U51</f>
        <v>0</v>
      </c>
      <c r="AG44" s="150">
        <f>IF(AF44=0,0,($L$44/$AF$44)*100000)</f>
        <v>0</v>
      </c>
      <c r="AH44" s="149"/>
      <c r="AI44" s="150">
        <f>Populations!C105</f>
        <v>0</v>
      </c>
      <c r="AJ44" s="152">
        <v>0.135573</v>
      </c>
      <c r="AL44" s="140" t="str">
        <f>Populations!B15</f>
        <v>25-34</v>
      </c>
      <c r="AM44" s="383">
        <f t="shared" si="26"/>
        <v>0</v>
      </c>
      <c r="AN44" s="384">
        <f t="shared" si="27"/>
        <v>0</v>
      </c>
      <c r="AO44" s="384">
        <f t="shared" si="28"/>
        <v>0</v>
      </c>
      <c r="AP44" s="385">
        <f t="shared" si="29"/>
        <v>0</v>
      </c>
      <c r="AQ44" s="385">
        <f t="shared" si="30"/>
        <v>0</v>
      </c>
      <c r="AR44" s="385">
        <f t="shared" si="31"/>
        <v>0</v>
      </c>
      <c r="AS44" s="385">
        <f t="shared" si="32"/>
        <v>0</v>
      </c>
      <c r="AT44" s="385">
        <f t="shared" si="33"/>
        <v>0</v>
      </c>
      <c r="AU44" s="385">
        <f t="shared" si="34"/>
        <v>0</v>
      </c>
      <c r="AV44" s="385">
        <f t="shared" si="35"/>
        <v>0</v>
      </c>
    </row>
    <row r="45" spans="2:48">
      <c r="B45" s="140" t="str">
        <f>Populations!B88</f>
        <v>35-44</v>
      </c>
      <c r="C45" s="431"/>
      <c r="D45" s="432"/>
      <c r="E45" s="153"/>
      <c r="F45" s="154"/>
      <c r="G45" s="154"/>
      <c r="H45" s="154"/>
      <c r="I45" s="154"/>
      <c r="J45" s="155"/>
      <c r="K45" s="155"/>
      <c r="L45" s="176"/>
      <c r="M45" s="149"/>
      <c r="N45" s="136">
        <f>Populations!C52</f>
        <v>0</v>
      </c>
      <c r="O45" s="150">
        <f>IF(N45=0,0,($C$45/$N$45)*100000)</f>
        <v>0</v>
      </c>
      <c r="P45" s="136">
        <f>Populations!E52</f>
        <v>0</v>
      </c>
      <c r="Q45" s="150">
        <f>IF(P45=0,0,($D$45/$P$45)*100000)</f>
        <v>0</v>
      </c>
      <c r="R45" s="136">
        <f>Populations!G52</f>
        <v>0</v>
      </c>
      <c r="S45" s="150">
        <f>IF(R45=0,0,($E$45/$R$45)*100000)</f>
        <v>0</v>
      </c>
      <c r="T45" s="178">
        <f>Populations!I52</f>
        <v>0</v>
      </c>
      <c r="U45" s="150">
        <f>IF(T45=0,0,($F$45/$T$45)*100000)</f>
        <v>0</v>
      </c>
      <c r="V45" s="136">
        <f>Populations!K52</f>
        <v>0</v>
      </c>
      <c r="W45" s="150">
        <f>IF(V45=0,0,($G$45/$V$45)*100000)</f>
        <v>0</v>
      </c>
      <c r="X45" s="178">
        <f>Populations!M52</f>
        <v>0</v>
      </c>
      <c r="Y45" s="150">
        <f>IF(X45=0,0,($H$45/$X$45)*100000)</f>
        <v>0</v>
      </c>
      <c r="Z45" s="136">
        <f>Populations!O52</f>
        <v>0</v>
      </c>
      <c r="AA45" s="150">
        <f>IF(Z45=0,0,($I$45/$Z$45)*100000)</f>
        <v>0</v>
      </c>
      <c r="AB45" s="178">
        <f>Populations!Q52</f>
        <v>0</v>
      </c>
      <c r="AC45" s="150">
        <f>IF(AB45=0,0,($J$45/$AB$45)*100000)</f>
        <v>0</v>
      </c>
      <c r="AD45" s="136">
        <f>Populations!S52</f>
        <v>0</v>
      </c>
      <c r="AE45" s="150">
        <f>IF(AD45=0,0,($K$45/$AD$45)*100000)</f>
        <v>0</v>
      </c>
      <c r="AF45" s="136">
        <f>Populations!U52</f>
        <v>0</v>
      </c>
      <c r="AG45" s="150">
        <f>IF(AF45=0,0,($L$45/$AF$45)*100000)</f>
        <v>0</v>
      </c>
      <c r="AH45" s="149"/>
      <c r="AI45" s="150">
        <f>Populations!C106</f>
        <v>0</v>
      </c>
      <c r="AJ45" s="152">
        <v>0.16261300000000001</v>
      </c>
      <c r="AL45" s="140" t="str">
        <f>Populations!B16</f>
        <v>35-44</v>
      </c>
      <c r="AM45" s="383">
        <f t="shared" si="26"/>
        <v>0</v>
      </c>
      <c r="AN45" s="384">
        <f t="shared" si="27"/>
        <v>0</v>
      </c>
      <c r="AO45" s="384">
        <f t="shared" si="28"/>
        <v>0</v>
      </c>
      <c r="AP45" s="385">
        <f t="shared" si="29"/>
        <v>0</v>
      </c>
      <c r="AQ45" s="385">
        <f t="shared" si="30"/>
        <v>0</v>
      </c>
      <c r="AR45" s="385">
        <f t="shared" si="31"/>
        <v>0</v>
      </c>
      <c r="AS45" s="385">
        <f t="shared" si="32"/>
        <v>0</v>
      </c>
      <c r="AT45" s="385">
        <f t="shared" si="33"/>
        <v>0</v>
      </c>
      <c r="AU45" s="385">
        <f t="shared" si="34"/>
        <v>0</v>
      </c>
      <c r="AV45" s="385">
        <f t="shared" si="35"/>
        <v>0</v>
      </c>
    </row>
    <row r="46" spans="2:48">
      <c r="B46" s="140" t="str">
        <f>Populations!B89</f>
        <v>45-54</v>
      </c>
      <c r="C46" s="431"/>
      <c r="D46" s="432"/>
      <c r="E46" s="153"/>
      <c r="F46" s="154"/>
      <c r="G46" s="154"/>
      <c r="H46" s="154"/>
      <c r="I46" s="154"/>
      <c r="J46" s="155"/>
      <c r="K46" s="155"/>
      <c r="L46" s="176"/>
      <c r="M46" s="149"/>
      <c r="N46" s="136">
        <f>Populations!C53</f>
        <v>0</v>
      </c>
      <c r="O46" s="150">
        <f>IF(N46=0,0,($C$46/$N$46)*100000)</f>
        <v>0</v>
      </c>
      <c r="P46" s="136">
        <f>Populations!E53</f>
        <v>0</v>
      </c>
      <c r="Q46" s="150">
        <f>IF(P46=0,0,($D$46/$P$46)*100000)</f>
        <v>0</v>
      </c>
      <c r="R46" s="136">
        <f>Populations!G53</f>
        <v>0</v>
      </c>
      <c r="S46" s="150">
        <f>IF(R46=0,0,($E$46/$R$46)*100000)</f>
        <v>0</v>
      </c>
      <c r="T46" s="178">
        <f>Populations!I53</f>
        <v>0</v>
      </c>
      <c r="U46" s="150">
        <f>IF(T46=0,0,($F$46/$T$46)*100000)</f>
        <v>0</v>
      </c>
      <c r="V46" s="136">
        <f>Populations!K53</f>
        <v>0</v>
      </c>
      <c r="W46" s="150">
        <f>IF(V46=0,0,($G$46/$V$46)*100000)</f>
        <v>0</v>
      </c>
      <c r="X46" s="178">
        <f>Populations!M53</f>
        <v>0</v>
      </c>
      <c r="Y46" s="150">
        <f>IF(X46=0,0,($H$46/$X$46)*100000)</f>
        <v>0</v>
      </c>
      <c r="Z46" s="136">
        <f>Populations!O53</f>
        <v>0</v>
      </c>
      <c r="AA46" s="150">
        <f>IF(Z46=0,0,($I$46/$Z$46)*100000)</f>
        <v>0</v>
      </c>
      <c r="AB46" s="178">
        <f>Populations!Q53</f>
        <v>0</v>
      </c>
      <c r="AC46" s="150">
        <f>IF(AB46=0,0,($J$46/$AB$46)*100000)</f>
        <v>0</v>
      </c>
      <c r="AD46" s="136">
        <f>Populations!S53</f>
        <v>0</v>
      </c>
      <c r="AE46" s="150">
        <f>IF(AD46=0,0,($K$46/$AD$46)*100000)</f>
        <v>0</v>
      </c>
      <c r="AF46" s="136">
        <f>Populations!U53</f>
        <v>0</v>
      </c>
      <c r="AG46" s="150">
        <f>IF(AF46=0,0,($L$46/$AF$46)*100000)</f>
        <v>0</v>
      </c>
      <c r="AH46" s="149"/>
      <c r="AI46" s="150">
        <f>Populations!C107</f>
        <v>0</v>
      </c>
      <c r="AJ46" s="152">
        <v>0.13483400000000001</v>
      </c>
      <c r="AL46" s="140" t="str">
        <f>Populations!B17</f>
        <v>45-54</v>
      </c>
      <c r="AM46" s="383">
        <f t="shared" si="26"/>
        <v>0</v>
      </c>
      <c r="AN46" s="384">
        <f t="shared" si="27"/>
        <v>0</v>
      </c>
      <c r="AO46" s="384">
        <f t="shared" si="28"/>
        <v>0</v>
      </c>
      <c r="AP46" s="385">
        <f t="shared" si="29"/>
        <v>0</v>
      </c>
      <c r="AQ46" s="385">
        <f t="shared" si="30"/>
        <v>0</v>
      </c>
      <c r="AR46" s="385">
        <f t="shared" si="31"/>
        <v>0</v>
      </c>
      <c r="AS46" s="385">
        <f t="shared" si="32"/>
        <v>0</v>
      </c>
      <c r="AT46" s="385">
        <f t="shared" si="33"/>
        <v>0</v>
      </c>
      <c r="AU46" s="385">
        <f t="shared" si="34"/>
        <v>0</v>
      </c>
      <c r="AV46" s="385">
        <f t="shared" si="35"/>
        <v>0</v>
      </c>
    </row>
    <row r="47" spans="2:48">
      <c r="B47" s="140" t="str">
        <f>Populations!B90</f>
        <v>55-64</v>
      </c>
      <c r="C47" s="431"/>
      <c r="D47" s="432"/>
      <c r="E47" s="153"/>
      <c r="F47" s="154"/>
      <c r="G47" s="154"/>
      <c r="H47" s="154"/>
      <c r="I47" s="154"/>
      <c r="J47" s="155"/>
      <c r="K47" s="155"/>
      <c r="L47" s="176"/>
      <c r="M47" s="149"/>
      <c r="N47" s="136">
        <f>Populations!C54</f>
        <v>0</v>
      </c>
      <c r="O47" s="150">
        <f>IF(N47=0,0,($C$47/$N$47)*100000)</f>
        <v>0</v>
      </c>
      <c r="P47" s="136">
        <f>Populations!E54</f>
        <v>0</v>
      </c>
      <c r="Q47" s="150">
        <f>IF(P47=0,0,($D$47/$P$47)*100000)</f>
        <v>0</v>
      </c>
      <c r="R47" s="136">
        <f>Populations!G54</f>
        <v>0</v>
      </c>
      <c r="S47" s="150">
        <f>IF(R47=0,0,($E$47/$R$47)*100000)</f>
        <v>0</v>
      </c>
      <c r="T47" s="178">
        <f>Populations!I54</f>
        <v>0</v>
      </c>
      <c r="U47" s="150">
        <f>IF(T47=0,0,($F$47/$T$47)*100000)</f>
        <v>0</v>
      </c>
      <c r="V47" s="136">
        <f>Populations!K54</f>
        <v>0</v>
      </c>
      <c r="W47" s="150">
        <f>IF(V47=0,0,($G$47/$V$47)*100000)</f>
        <v>0</v>
      </c>
      <c r="X47" s="178">
        <f>Populations!M54</f>
        <v>0</v>
      </c>
      <c r="Y47" s="150">
        <f>IF(X47=0,0,($H$47/$X$47)*100000)</f>
        <v>0</v>
      </c>
      <c r="Z47" s="136">
        <f>Populations!O54</f>
        <v>0</v>
      </c>
      <c r="AA47" s="150">
        <f>IF(Z47=0,0,($I$47/$Z$47)*100000)</f>
        <v>0</v>
      </c>
      <c r="AB47" s="178">
        <f>Populations!Q54</f>
        <v>0</v>
      </c>
      <c r="AC47" s="150">
        <f>IF(AB47=0,0,($J$47/$AB$47)*100000)</f>
        <v>0</v>
      </c>
      <c r="AD47" s="136">
        <f>Populations!S54</f>
        <v>0</v>
      </c>
      <c r="AE47" s="150">
        <f>IF(AD47=0,0,($K$47/$AD$47)*100000)</f>
        <v>0</v>
      </c>
      <c r="AF47" s="136">
        <f>Populations!U54</f>
        <v>0</v>
      </c>
      <c r="AG47" s="150">
        <f>IF(AF47=0,0,($L$47/$AF$47)*100000)</f>
        <v>0</v>
      </c>
      <c r="AH47" s="149"/>
      <c r="AI47" s="150">
        <f>Populations!C108</f>
        <v>0</v>
      </c>
      <c r="AJ47" s="152">
        <v>8.7247000000000005E-2</v>
      </c>
      <c r="AL47" s="140" t="str">
        <f>Populations!B18</f>
        <v>55-64</v>
      </c>
      <c r="AM47" s="383">
        <f t="shared" si="26"/>
        <v>0</v>
      </c>
      <c r="AN47" s="384">
        <f t="shared" si="27"/>
        <v>0</v>
      </c>
      <c r="AO47" s="384">
        <f t="shared" si="28"/>
        <v>0</v>
      </c>
      <c r="AP47" s="385">
        <f t="shared" si="29"/>
        <v>0</v>
      </c>
      <c r="AQ47" s="385">
        <f t="shared" si="30"/>
        <v>0</v>
      </c>
      <c r="AR47" s="385">
        <f t="shared" si="31"/>
        <v>0</v>
      </c>
      <c r="AS47" s="385">
        <f t="shared" si="32"/>
        <v>0</v>
      </c>
      <c r="AT47" s="385">
        <f t="shared" si="33"/>
        <v>0</v>
      </c>
      <c r="AU47" s="385">
        <f t="shared" si="34"/>
        <v>0</v>
      </c>
      <c r="AV47" s="385">
        <f t="shared" si="35"/>
        <v>0</v>
      </c>
    </row>
    <row r="48" spans="2:48">
      <c r="B48" s="140" t="str">
        <f>Populations!B91</f>
        <v>65-74</v>
      </c>
      <c r="C48" s="431"/>
      <c r="D48" s="432"/>
      <c r="E48" s="153"/>
      <c r="F48" s="154"/>
      <c r="G48" s="154"/>
      <c r="H48" s="154"/>
      <c r="I48" s="154"/>
      <c r="J48" s="155"/>
      <c r="K48" s="155"/>
      <c r="L48" s="176"/>
      <c r="M48" s="149"/>
      <c r="N48" s="136">
        <f>Populations!C55</f>
        <v>0</v>
      </c>
      <c r="O48" s="150">
        <f>IF(N48=0,0,($C$48/$N$48)*100000)</f>
        <v>0</v>
      </c>
      <c r="P48" s="136">
        <f>Populations!E55</f>
        <v>0</v>
      </c>
      <c r="Q48" s="150">
        <f>IF(P48=0,0,($D$48/$P$48)*100000)</f>
        <v>0</v>
      </c>
      <c r="R48" s="136">
        <f>Populations!G55</f>
        <v>0</v>
      </c>
      <c r="S48" s="150">
        <f>IF(R48=0,0,($E$48/$R$48)*100000)</f>
        <v>0</v>
      </c>
      <c r="T48" s="178">
        <f>Populations!I55</f>
        <v>0</v>
      </c>
      <c r="U48" s="150">
        <f>IF(T48=0,0,($F$48/$T$48)*100000)</f>
        <v>0</v>
      </c>
      <c r="V48" s="136">
        <f>Populations!K55</f>
        <v>0</v>
      </c>
      <c r="W48" s="150">
        <f>IF(V48=0,0,($G$48/$V$48)*100000)</f>
        <v>0</v>
      </c>
      <c r="X48" s="178">
        <f>Populations!M55</f>
        <v>0</v>
      </c>
      <c r="Y48" s="150">
        <f>IF(X48=0,0,($H$48/$X$48)*100000)</f>
        <v>0</v>
      </c>
      <c r="Z48" s="136">
        <f>Populations!O55</f>
        <v>0</v>
      </c>
      <c r="AA48" s="150">
        <f>IF(Z48=0,0,($I$48/$Z$48)*100000)</f>
        <v>0</v>
      </c>
      <c r="AB48" s="178">
        <f>Populations!Q55</f>
        <v>0</v>
      </c>
      <c r="AC48" s="150">
        <f>IF(AB48=0,0,($J$48/$AB$48)*100000)</f>
        <v>0</v>
      </c>
      <c r="AD48" s="136">
        <f>Populations!S55</f>
        <v>0</v>
      </c>
      <c r="AE48" s="150">
        <f>IF(AD48=0,0,($K$48/$AD$48)*100000)</f>
        <v>0</v>
      </c>
      <c r="AF48" s="136">
        <f>Populations!U55</f>
        <v>0</v>
      </c>
      <c r="AG48" s="150">
        <f>IF(AF48=0,0,($L$48/$AF$48)*100000)</f>
        <v>0</v>
      </c>
      <c r="AH48" s="149"/>
      <c r="AI48" s="150">
        <f>Populations!C109</f>
        <v>0</v>
      </c>
      <c r="AJ48" s="152">
        <v>6.6036999999999998E-2</v>
      </c>
      <c r="AL48" s="140" t="str">
        <f>Populations!B19</f>
        <v>65-74</v>
      </c>
      <c r="AM48" s="383">
        <f t="shared" si="26"/>
        <v>0</v>
      </c>
      <c r="AN48" s="384">
        <f t="shared" si="27"/>
        <v>0</v>
      </c>
      <c r="AO48" s="384">
        <f t="shared" si="28"/>
        <v>0</v>
      </c>
      <c r="AP48" s="385">
        <f t="shared" si="29"/>
        <v>0</v>
      </c>
      <c r="AQ48" s="385">
        <f t="shared" si="30"/>
        <v>0</v>
      </c>
      <c r="AR48" s="385">
        <f t="shared" si="31"/>
        <v>0</v>
      </c>
      <c r="AS48" s="385">
        <f t="shared" si="32"/>
        <v>0</v>
      </c>
      <c r="AT48" s="385">
        <f t="shared" si="33"/>
        <v>0</v>
      </c>
      <c r="AU48" s="385">
        <f t="shared" si="34"/>
        <v>0</v>
      </c>
      <c r="AV48" s="385">
        <f t="shared" si="35"/>
        <v>0</v>
      </c>
    </row>
    <row r="49" spans="2:48">
      <c r="B49" s="140" t="str">
        <f>Populations!B92</f>
        <v>75-84</v>
      </c>
      <c r="C49" s="431"/>
      <c r="D49" s="432"/>
      <c r="E49" s="153"/>
      <c r="F49" s="154"/>
      <c r="G49" s="154"/>
      <c r="H49" s="154"/>
      <c r="I49" s="154"/>
      <c r="J49" s="155"/>
      <c r="K49" s="155"/>
      <c r="L49" s="176"/>
      <c r="M49" s="149"/>
      <c r="N49" s="136">
        <f>Populations!C56</f>
        <v>0</v>
      </c>
      <c r="O49" s="150">
        <f>IF(N49=0,0,($C$49/$N$49)*100000)</f>
        <v>0</v>
      </c>
      <c r="P49" s="136">
        <f>Populations!E56</f>
        <v>0</v>
      </c>
      <c r="Q49" s="150">
        <f>IF(P49=0,0,($D$49/$P$49)*100000)</f>
        <v>0</v>
      </c>
      <c r="R49" s="136">
        <f>Populations!G56</f>
        <v>0</v>
      </c>
      <c r="S49" s="150">
        <f>IF(R49=0,0,($E$49/$R$49)*100000)</f>
        <v>0</v>
      </c>
      <c r="T49" s="178">
        <f>Populations!I56</f>
        <v>0</v>
      </c>
      <c r="U49" s="150">
        <f>IF(T49=0,0,($F$49/$T$49)*100000)</f>
        <v>0</v>
      </c>
      <c r="V49" s="136">
        <f>Populations!K56</f>
        <v>0</v>
      </c>
      <c r="W49" s="150">
        <f>IF(V49=0,0,($G$49/$V$49)*100000)</f>
        <v>0</v>
      </c>
      <c r="X49" s="178">
        <f>Populations!M56</f>
        <v>0</v>
      </c>
      <c r="Y49" s="150">
        <f>IF(X49=0,0,($H$49/$X$49)*100000)</f>
        <v>0</v>
      </c>
      <c r="Z49" s="136">
        <f>Populations!O56</f>
        <v>0</v>
      </c>
      <c r="AA49" s="150">
        <f>IF(Z49=0,0,($I$49/$Z$49)*100000)</f>
        <v>0</v>
      </c>
      <c r="AB49" s="178">
        <f>Populations!Q56</f>
        <v>0</v>
      </c>
      <c r="AC49" s="150">
        <f>IF(AB49=0,0,($J$49/$AB$49)*100000)</f>
        <v>0</v>
      </c>
      <c r="AD49" s="136">
        <f>Populations!S56</f>
        <v>0</v>
      </c>
      <c r="AE49" s="150">
        <f>IF(AD49=0,0,($K$49/$AD$49)*100000)</f>
        <v>0</v>
      </c>
      <c r="AF49" s="136">
        <f>Populations!U56</f>
        <v>0</v>
      </c>
      <c r="AG49" s="150">
        <f>IF(AF49=0,0,($L$49/$AF$49)*100000)</f>
        <v>0</v>
      </c>
      <c r="AH49" s="149"/>
      <c r="AI49" s="150">
        <f>Populations!C110</f>
        <v>0</v>
      </c>
      <c r="AJ49" s="152">
        <v>4.4840999999999999E-2</v>
      </c>
      <c r="AL49" s="140" t="str">
        <f>Populations!B20</f>
        <v>75-84</v>
      </c>
      <c r="AM49" s="383">
        <f t="shared" si="26"/>
        <v>0</v>
      </c>
      <c r="AN49" s="384">
        <f t="shared" si="27"/>
        <v>0</v>
      </c>
      <c r="AO49" s="384">
        <f t="shared" si="28"/>
        <v>0</v>
      </c>
      <c r="AP49" s="385">
        <f t="shared" si="29"/>
        <v>0</v>
      </c>
      <c r="AQ49" s="385">
        <f t="shared" si="30"/>
        <v>0</v>
      </c>
      <c r="AR49" s="385">
        <f t="shared" si="31"/>
        <v>0</v>
      </c>
      <c r="AS49" s="385">
        <f t="shared" si="32"/>
        <v>0</v>
      </c>
      <c r="AT49" s="385">
        <f t="shared" si="33"/>
        <v>0</v>
      </c>
      <c r="AU49" s="385">
        <f t="shared" si="34"/>
        <v>0</v>
      </c>
      <c r="AV49" s="385">
        <f t="shared" si="35"/>
        <v>0</v>
      </c>
    </row>
    <row r="50" spans="2:48">
      <c r="B50" s="140" t="str">
        <f>Populations!B93</f>
        <v>85+</v>
      </c>
      <c r="C50" s="431"/>
      <c r="D50" s="432"/>
      <c r="E50" s="143"/>
      <c r="F50" s="144"/>
      <c r="G50" s="144"/>
      <c r="H50" s="144"/>
      <c r="I50" s="144"/>
      <c r="J50" s="145"/>
      <c r="K50" s="145"/>
      <c r="L50" s="176"/>
      <c r="M50" s="149"/>
      <c r="N50" s="136">
        <f>Populations!C57</f>
        <v>0</v>
      </c>
      <c r="O50" s="150">
        <f>IF(N50=0,0,($C$50/$N$50)*100000)</f>
        <v>0</v>
      </c>
      <c r="P50" s="136">
        <f>Populations!E57</f>
        <v>0</v>
      </c>
      <c r="Q50" s="150">
        <f>IF(P50=0,0,($D$50/$P$50)*100000)</f>
        <v>0</v>
      </c>
      <c r="R50" s="136">
        <f>Populations!G57</f>
        <v>0</v>
      </c>
      <c r="S50" s="150">
        <f>IF(R50=0,0,($E$50/$R$50)*100000)</f>
        <v>0</v>
      </c>
      <c r="T50" s="178">
        <f>Populations!I57</f>
        <v>0</v>
      </c>
      <c r="U50" s="150">
        <f>IF(T50=0,0,($F$50/$T$50)*100000)</f>
        <v>0</v>
      </c>
      <c r="V50" s="136">
        <f>Populations!K57</f>
        <v>0</v>
      </c>
      <c r="W50" s="150">
        <f>IF(V50=0,0,($G$50/$V$50)*100000)</f>
        <v>0</v>
      </c>
      <c r="X50" s="178">
        <f>Populations!M57</f>
        <v>0</v>
      </c>
      <c r="Y50" s="150">
        <f>IF(X50=0,0,($H$50/$X$50)*100000)</f>
        <v>0</v>
      </c>
      <c r="Z50" s="136">
        <f>Populations!O57</f>
        <v>0</v>
      </c>
      <c r="AA50" s="150">
        <f>IF(Z50=0,0,($I$50/$Z$50)*100000)</f>
        <v>0</v>
      </c>
      <c r="AB50" s="178">
        <f>Populations!Q57</f>
        <v>0</v>
      </c>
      <c r="AC50" s="150">
        <f>IF(AB50=0,0,($J$50/$AB$50)*100000)</f>
        <v>0</v>
      </c>
      <c r="AD50" s="136">
        <f>Populations!S57</f>
        <v>0</v>
      </c>
      <c r="AE50" s="150">
        <f>IF(AD50=0,0,($K$50/$AD$50)*100000)</f>
        <v>0</v>
      </c>
      <c r="AF50" s="136">
        <f>Populations!U57</f>
        <v>0</v>
      </c>
      <c r="AG50" s="150">
        <f>IF(AF50=0,0,($L$50/$AF$50)*100000)</f>
        <v>0</v>
      </c>
      <c r="AH50" s="149"/>
      <c r="AI50" s="150">
        <f>Populations!C111</f>
        <v>0</v>
      </c>
      <c r="AJ50" s="152">
        <v>1.5507999999999999E-2</v>
      </c>
      <c r="AL50" s="140" t="str">
        <f>Populations!B21</f>
        <v>85+</v>
      </c>
      <c r="AM50" s="383">
        <f t="shared" si="26"/>
        <v>0</v>
      </c>
      <c r="AN50" s="384">
        <f t="shared" si="27"/>
        <v>0</v>
      </c>
      <c r="AO50" s="384">
        <f t="shared" si="28"/>
        <v>0</v>
      </c>
      <c r="AP50" s="385">
        <f t="shared" si="29"/>
        <v>0</v>
      </c>
      <c r="AQ50" s="385">
        <f t="shared" si="30"/>
        <v>0</v>
      </c>
      <c r="AR50" s="385">
        <f t="shared" si="31"/>
        <v>0</v>
      </c>
      <c r="AS50" s="385">
        <f t="shared" si="32"/>
        <v>0</v>
      </c>
      <c r="AT50" s="385">
        <f t="shared" si="33"/>
        <v>0</v>
      </c>
      <c r="AU50" s="385">
        <f t="shared" si="34"/>
        <v>0</v>
      </c>
      <c r="AV50" s="385">
        <f t="shared" si="35"/>
        <v>0</v>
      </c>
    </row>
    <row r="51" spans="2:48">
      <c r="B51" s="177" t="s">
        <v>178</v>
      </c>
      <c r="C51" s="439">
        <f>SUM(C38:C50)</f>
        <v>0</v>
      </c>
      <c r="D51" s="440">
        <f t="shared" ref="D51:L51" si="36">SUM(D38:D50)</f>
        <v>0</v>
      </c>
      <c r="E51" s="440">
        <f t="shared" si="36"/>
        <v>0</v>
      </c>
      <c r="F51" s="441">
        <f t="shared" si="36"/>
        <v>0</v>
      </c>
      <c r="G51" s="441">
        <f t="shared" si="36"/>
        <v>0</v>
      </c>
      <c r="H51" s="441">
        <f t="shared" si="36"/>
        <v>0</v>
      </c>
      <c r="I51" s="441">
        <f t="shared" si="36"/>
        <v>0</v>
      </c>
      <c r="J51" s="441">
        <f t="shared" si="36"/>
        <v>0</v>
      </c>
      <c r="K51" s="441">
        <f t="shared" si="36"/>
        <v>0</v>
      </c>
      <c r="L51" s="441">
        <f t="shared" si="36"/>
        <v>0</v>
      </c>
      <c r="N51" s="136">
        <f>Populations!C58</f>
        <v>0</v>
      </c>
      <c r="O51" s="162">
        <f t="shared" ref="O51:AG51" si="37">SUM(O38:O50)</f>
        <v>0</v>
      </c>
      <c r="P51" s="136">
        <f>Populations!E58</f>
        <v>0</v>
      </c>
      <c r="Q51" s="162">
        <f t="shared" si="37"/>
        <v>0</v>
      </c>
      <c r="R51" s="136">
        <f>Populations!G58</f>
        <v>0</v>
      </c>
      <c r="S51" s="162">
        <f t="shared" si="37"/>
        <v>0</v>
      </c>
      <c r="T51" s="178">
        <f>Populations!I58</f>
        <v>0</v>
      </c>
      <c r="U51" s="162">
        <f t="shared" si="37"/>
        <v>0</v>
      </c>
      <c r="V51" s="136">
        <f>Populations!K58</f>
        <v>0</v>
      </c>
      <c r="W51" s="162">
        <f t="shared" si="37"/>
        <v>0</v>
      </c>
      <c r="X51" s="178">
        <f>Populations!M58</f>
        <v>0</v>
      </c>
      <c r="Y51" s="162">
        <f t="shared" si="37"/>
        <v>0</v>
      </c>
      <c r="Z51" s="136">
        <f>Populations!O58</f>
        <v>0</v>
      </c>
      <c r="AA51" s="162">
        <f t="shared" si="37"/>
        <v>0</v>
      </c>
      <c r="AB51" s="178">
        <f>Populations!Q58</f>
        <v>0</v>
      </c>
      <c r="AC51" s="162">
        <f t="shared" si="37"/>
        <v>0</v>
      </c>
      <c r="AD51" s="136">
        <f>Populations!S58</f>
        <v>0</v>
      </c>
      <c r="AE51" s="162">
        <f t="shared" si="37"/>
        <v>0</v>
      </c>
      <c r="AF51" s="136">
        <f>Populations!U58</f>
        <v>0</v>
      </c>
      <c r="AG51" s="162">
        <f t="shared" si="37"/>
        <v>0</v>
      </c>
      <c r="AI51" s="150">
        <f>Populations!C112</f>
        <v>0</v>
      </c>
      <c r="AJ51" s="152"/>
      <c r="AL51" s="140" t="str">
        <f>Populations!B22</f>
        <v>Total</v>
      </c>
      <c r="AM51" s="383">
        <f>SUM(AM38:AM50)</f>
        <v>0</v>
      </c>
      <c r="AN51" s="384">
        <f t="shared" ref="AN51:AV51" si="38">SUM(AN38:AN50)</f>
        <v>0</v>
      </c>
      <c r="AO51" s="384">
        <f t="shared" si="38"/>
        <v>0</v>
      </c>
      <c r="AP51" s="386">
        <f t="shared" si="38"/>
        <v>0</v>
      </c>
      <c r="AQ51" s="386">
        <f t="shared" si="38"/>
        <v>0</v>
      </c>
      <c r="AR51" s="386">
        <f t="shared" si="38"/>
        <v>0</v>
      </c>
      <c r="AS51" s="386">
        <f t="shared" si="38"/>
        <v>0</v>
      </c>
      <c r="AT51" s="386">
        <f t="shared" si="38"/>
        <v>0</v>
      </c>
      <c r="AU51" s="386">
        <f t="shared" si="38"/>
        <v>0</v>
      </c>
      <c r="AV51" s="386">
        <f t="shared" si="38"/>
        <v>0</v>
      </c>
    </row>
  </sheetData>
  <mergeCells count="2">
    <mergeCell ref="B1:E1"/>
    <mergeCell ref="AL1:AN1"/>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51"/>
  <sheetViews>
    <sheetView topLeftCell="J2" zoomScale="90" zoomScaleNormal="90" zoomScaleSheetLayoutView="50" workbookViewId="0">
      <selection activeCell="AI3" sqref="AI3"/>
    </sheetView>
  </sheetViews>
  <sheetFormatPr defaultColWidth="8.7109375" defaultRowHeight="12.75"/>
  <cols>
    <col min="1" max="2" width="8.7109375" style="20"/>
    <col min="3" max="3" width="15.28515625" style="20" customWidth="1"/>
    <col min="4" max="4" width="15.5703125" style="20" customWidth="1"/>
    <col min="5" max="5" width="15.28515625" style="20" customWidth="1"/>
    <col min="6" max="6" width="17.7109375" style="20" customWidth="1"/>
    <col min="7" max="7" width="15.5703125" style="20" customWidth="1"/>
    <col min="8" max="8" width="15.42578125" style="20" customWidth="1"/>
    <col min="9" max="11" width="15.28515625" style="20" customWidth="1"/>
    <col min="12" max="12" width="15.5703125" style="20" customWidth="1"/>
    <col min="13" max="13" width="6" style="20" customWidth="1"/>
    <col min="14" max="14" width="15.28515625" style="20" customWidth="1"/>
    <col min="15" max="27" width="11.28515625" style="20" hidden="1" customWidth="1"/>
    <col min="28" max="29" width="12.5703125" style="20" hidden="1" customWidth="1"/>
    <col min="30" max="33" width="11.28515625" style="20" hidden="1" customWidth="1"/>
    <col min="34" max="34" width="6" style="20" hidden="1" customWidth="1"/>
    <col min="35" max="35" width="21.7109375" style="20" customWidth="1"/>
    <col min="36" max="36" width="14.5703125" style="20" hidden="1" customWidth="1"/>
    <col min="37" max="37" width="6" style="20" customWidth="1"/>
    <col min="38" max="38" width="8.7109375" style="20" customWidth="1"/>
    <col min="39" max="40" width="15.5703125" style="20" customWidth="1"/>
    <col min="41" max="41" width="15.28515625" style="20" customWidth="1"/>
    <col min="42" max="42" width="15.42578125" style="20" customWidth="1"/>
    <col min="43" max="43" width="15.5703125" style="20" customWidth="1"/>
    <col min="44" max="44" width="15.42578125" style="20" customWidth="1"/>
    <col min="45" max="48" width="15.28515625" style="20" customWidth="1"/>
    <col min="49" max="16384" width="8.7109375" style="20"/>
  </cols>
  <sheetData>
    <row r="1" spans="1:48" ht="78.599999999999994" customHeight="1">
      <c r="A1" s="267">
        <f>Populations!A27</f>
        <v>2019</v>
      </c>
      <c r="B1" s="502" t="s">
        <v>171</v>
      </c>
      <c r="C1" s="503"/>
      <c r="D1" s="503"/>
      <c r="E1" s="503"/>
      <c r="F1" s="124" t="s">
        <v>144</v>
      </c>
      <c r="G1" s="125"/>
      <c r="H1" s="125"/>
      <c r="I1" s="125"/>
      <c r="J1" s="125"/>
      <c r="K1" s="125"/>
      <c r="L1" s="125"/>
      <c r="N1" s="448" t="s">
        <v>172</v>
      </c>
      <c r="AI1" s="505" t="s">
        <v>183</v>
      </c>
      <c r="AJ1" s="505"/>
      <c r="AL1" s="502" t="s">
        <v>174</v>
      </c>
      <c r="AM1" s="503"/>
      <c r="AN1" s="503"/>
      <c r="AO1" s="25"/>
      <c r="AP1" s="25"/>
      <c r="AQ1" s="25"/>
      <c r="AR1" s="25"/>
      <c r="AS1" s="25"/>
      <c r="AT1" s="25"/>
      <c r="AU1" s="25"/>
      <c r="AV1" s="25"/>
    </row>
    <row r="2" spans="1:48">
      <c r="B2" s="126"/>
      <c r="C2" s="126"/>
      <c r="D2" s="127" t="s">
        <v>147</v>
      </c>
      <c r="E2" s="127"/>
      <c r="F2" s="128" t="s">
        <v>148</v>
      </c>
      <c r="G2" s="128"/>
      <c r="H2" s="128"/>
      <c r="I2" s="128"/>
      <c r="J2" s="128"/>
      <c r="K2" s="128"/>
      <c r="L2" s="128"/>
      <c r="AM2" s="20" t="s">
        <v>175</v>
      </c>
    </row>
    <row r="3" spans="1:48" ht="38.25">
      <c r="B3" s="130" t="s">
        <v>86</v>
      </c>
      <c r="C3" s="131" t="s">
        <v>152</v>
      </c>
      <c r="D3" s="132" t="s">
        <v>153</v>
      </c>
      <c r="E3" s="132" t="s">
        <v>154</v>
      </c>
      <c r="F3" s="133" t="str">
        <f>Populations!I26</f>
        <v>White-Not Hispanic</v>
      </c>
      <c r="G3" s="133" t="str">
        <f>Populations!K26</f>
        <v>Hispanic</v>
      </c>
      <c r="H3" s="133" t="str">
        <f>Populations!M26</f>
        <v>Black-Not Hispanic</v>
      </c>
      <c r="I3" s="133" t="str">
        <f>Populations!O26</f>
        <v>Asian</v>
      </c>
      <c r="J3" s="133" t="str">
        <f>Populations!Q26</f>
        <v>American Indian/Alaska Native</v>
      </c>
      <c r="K3" s="133" t="str">
        <f>Populations!S26</f>
        <v>Other</v>
      </c>
      <c r="L3" s="133" t="str">
        <f>Populations!U26</f>
        <v>Other</v>
      </c>
      <c r="M3" s="135"/>
      <c r="N3" s="136" t="s">
        <v>155</v>
      </c>
      <c r="O3" s="136" t="s">
        <v>156</v>
      </c>
      <c r="P3" s="136" t="str">
        <f>Populations!E26</f>
        <v>Male</v>
      </c>
      <c r="Q3" s="136" t="s">
        <v>156</v>
      </c>
      <c r="R3" s="136" t="str">
        <f>Populations!G26</f>
        <v>Female</v>
      </c>
      <c r="S3" s="136" t="s">
        <v>156</v>
      </c>
      <c r="T3" s="178" t="str">
        <f>Populations!I26</f>
        <v>White-Not Hispanic</v>
      </c>
      <c r="U3" s="136" t="s">
        <v>156</v>
      </c>
      <c r="V3" s="136" t="str">
        <f>Populations!K26</f>
        <v>Hispanic</v>
      </c>
      <c r="W3" s="136" t="s">
        <v>156</v>
      </c>
      <c r="X3" s="178" t="str">
        <f>Populations!M26</f>
        <v>Black-Not Hispanic</v>
      </c>
      <c r="Y3" s="136" t="s">
        <v>156</v>
      </c>
      <c r="Z3" s="136" t="str">
        <f>Populations!O26</f>
        <v>Asian</v>
      </c>
      <c r="AA3" s="136" t="s">
        <v>156</v>
      </c>
      <c r="AB3" s="178" t="str">
        <f>Populations!Q26</f>
        <v>American Indian/Alaska Native</v>
      </c>
      <c r="AC3" s="136" t="s">
        <v>156</v>
      </c>
      <c r="AD3" s="136" t="str">
        <f>Populations!S26</f>
        <v>Other</v>
      </c>
      <c r="AE3" s="136" t="s">
        <v>156</v>
      </c>
      <c r="AF3" s="136" t="str">
        <f>Populations!U26</f>
        <v>Other</v>
      </c>
      <c r="AG3" s="136" t="s">
        <v>156</v>
      </c>
      <c r="AH3" s="135"/>
      <c r="AI3" s="136" t="s">
        <v>176</v>
      </c>
      <c r="AJ3" s="137" t="s">
        <v>179</v>
      </c>
      <c r="AL3" s="136" t="s">
        <v>86</v>
      </c>
      <c r="AM3" s="138" t="s">
        <v>87</v>
      </c>
      <c r="AN3" s="139" t="s">
        <v>88</v>
      </c>
      <c r="AO3" s="139" t="s">
        <v>89</v>
      </c>
      <c r="AP3" s="133" t="str">
        <f>Populations!I26</f>
        <v>White-Not Hispanic</v>
      </c>
      <c r="AQ3" s="133" t="str">
        <f>Populations!K26</f>
        <v>Hispanic</v>
      </c>
      <c r="AR3" s="133" t="str">
        <f>Populations!M26</f>
        <v>Black-Not Hispanic</v>
      </c>
      <c r="AS3" s="133" t="str">
        <f>Populations!O26</f>
        <v>Asian</v>
      </c>
      <c r="AT3" s="133" t="str">
        <f>Populations!Q26</f>
        <v>American Indian/Alaska Native</v>
      </c>
      <c r="AU3" s="133" t="str">
        <f>Populations!S26</f>
        <v>Other</v>
      </c>
      <c r="AV3" s="133" t="str">
        <f>Populations!U26</f>
        <v>Other</v>
      </c>
    </row>
    <row r="4" spans="1:48">
      <c r="B4" s="140" t="str">
        <f>Populations!B81</f>
        <v>&lt;1</v>
      </c>
      <c r="C4" s="141"/>
      <c r="D4" s="142"/>
      <c r="E4" s="143"/>
      <c r="F4" s="144"/>
      <c r="G4" s="144"/>
      <c r="H4" s="144"/>
      <c r="I4" s="144"/>
      <c r="J4" s="145"/>
      <c r="K4" s="145"/>
      <c r="L4" s="146"/>
      <c r="M4" s="149"/>
      <c r="N4" s="136">
        <f>Populations!C27</f>
        <v>0</v>
      </c>
      <c r="O4" s="150">
        <f>IF(N4=0,0,($C$4/$N$4)*100000)</f>
        <v>0</v>
      </c>
      <c r="P4" s="136">
        <f>Populations!E27</f>
        <v>0</v>
      </c>
      <c r="Q4" s="150">
        <f>IF(P4=0,0,($D$4/$P$4)*100000)</f>
        <v>0</v>
      </c>
      <c r="R4" s="136">
        <f>Populations!G27</f>
        <v>0</v>
      </c>
      <c r="S4" s="150">
        <f>IF(R4=0,0,($E$4/$R$4)*100000)</f>
        <v>0</v>
      </c>
      <c r="T4" s="178">
        <f>Populations!I27</f>
        <v>0</v>
      </c>
      <c r="U4" s="150">
        <f>IF(T4=0,0,($F$4/$T$4)*100000)</f>
        <v>0</v>
      </c>
      <c r="V4" s="136">
        <f>Populations!K27</f>
        <v>0</v>
      </c>
      <c r="W4" s="150">
        <f>IF(V4=0,0,($G$4/$V$4)*100000)</f>
        <v>0</v>
      </c>
      <c r="X4" s="178">
        <f>Populations!M27</f>
        <v>0</v>
      </c>
      <c r="Y4" s="150">
        <f>IF(X4=0,0,($H$4/$X$4)*100000)</f>
        <v>0</v>
      </c>
      <c r="Z4" s="136">
        <f>Populations!O27</f>
        <v>0</v>
      </c>
      <c r="AA4" s="150">
        <f>IF(Z4=0,0,($I$4/$Z$4)*100000)</f>
        <v>0</v>
      </c>
      <c r="AB4" s="178">
        <f>Populations!Q27</f>
        <v>0</v>
      </c>
      <c r="AC4" s="150">
        <f>IF(AB4=0,0,($J$4/$AB$4)*100000)</f>
        <v>0</v>
      </c>
      <c r="AD4" s="136">
        <f>Populations!S27</f>
        <v>0</v>
      </c>
      <c r="AE4" s="150">
        <f>IF(AD4=0,0,($K$4/$AD$4)*100000)</f>
        <v>0</v>
      </c>
      <c r="AF4" s="136">
        <f>Populations!U27</f>
        <v>0</v>
      </c>
      <c r="AG4" s="150">
        <f>IF(AF4=0,0,($L$4/$AF$4)*100000)</f>
        <v>0</v>
      </c>
      <c r="AH4" s="149"/>
      <c r="AI4" s="150">
        <f>Populations!C99</f>
        <v>0</v>
      </c>
      <c r="AJ4" s="152">
        <v>1.3818E-2</v>
      </c>
      <c r="AK4" s="149"/>
      <c r="AL4" s="140" t="str">
        <f>Populations!B9</f>
        <v>&lt;1</v>
      </c>
      <c r="AM4" s="383">
        <f t="shared" ref="AM4:AM16" si="0">O4*AJ4</f>
        <v>0</v>
      </c>
      <c r="AN4" s="384">
        <f t="shared" ref="AN4:AN16" si="1">Q4*AJ4</f>
        <v>0</v>
      </c>
      <c r="AO4" s="384">
        <f t="shared" ref="AO4:AO16" si="2">S4*AJ4</f>
        <v>0</v>
      </c>
      <c r="AP4" s="385">
        <f t="shared" ref="AP4:AP16" si="3">U4*AJ4</f>
        <v>0</v>
      </c>
      <c r="AQ4" s="385">
        <f t="shared" ref="AQ4:AQ16" si="4">W4*AJ4</f>
        <v>0</v>
      </c>
      <c r="AR4" s="385">
        <f t="shared" ref="AR4:AR16" si="5">Y4*AJ4</f>
        <v>0</v>
      </c>
      <c r="AS4" s="385">
        <f t="shared" ref="AS4:AS16" si="6">AA4*AJ4</f>
        <v>0</v>
      </c>
      <c r="AT4" s="385">
        <f t="shared" ref="AT4:AT16" si="7">AC4*AJ4</f>
        <v>0</v>
      </c>
      <c r="AU4" s="385">
        <f t="shared" ref="AU4:AU16" si="8">AE4*AJ4</f>
        <v>0</v>
      </c>
      <c r="AV4" s="385">
        <f t="shared" ref="AV4:AV16" si="9">AG4*AJ4</f>
        <v>0</v>
      </c>
    </row>
    <row r="5" spans="1:48">
      <c r="B5" s="140" t="str">
        <f>Populations!B82</f>
        <v>1-4</v>
      </c>
      <c r="C5" s="431"/>
      <c r="D5" s="432"/>
      <c r="E5" s="153"/>
      <c r="F5" s="154"/>
      <c r="G5" s="154"/>
      <c r="H5" s="154"/>
      <c r="I5" s="154"/>
      <c r="J5" s="155"/>
      <c r="K5" s="155"/>
      <c r="L5" s="156"/>
      <c r="M5" s="149"/>
      <c r="N5" s="136">
        <f>Populations!C28</f>
        <v>0</v>
      </c>
      <c r="O5" s="150">
        <f>IF(N5=0,0,($C$5/$N$5)*100000)</f>
        <v>0</v>
      </c>
      <c r="P5" s="136">
        <f>Populations!E28</f>
        <v>0</v>
      </c>
      <c r="Q5" s="150">
        <f>IF(P5=0,0,($D$5/$P$5)*100000)</f>
        <v>0</v>
      </c>
      <c r="R5" s="136">
        <f>Populations!G28</f>
        <v>0</v>
      </c>
      <c r="S5" s="150">
        <f>IF(R5=0,0,($E$5/$R$5)*100000)</f>
        <v>0</v>
      </c>
      <c r="T5" s="178">
        <f>Populations!I28</f>
        <v>0</v>
      </c>
      <c r="U5" s="150">
        <f>IF(T5=0,0,($F$5/$T$5)*100000)</f>
        <v>0</v>
      </c>
      <c r="V5" s="136">
        <f>Populations!K28</f>
        <v>0</v>
      </c>
      <c r="W5" s="150">
        <f>IF(V5=0,0,($G$5/$V$5)*100000)</f>
        <v>0</v>
      </c>
      <c r="X5" s="178">
        <f>Populations!M28</f>
        <v>0</v>
      </c>
      <c r="Y5" s="150">
        <f>IF(X5=0,0,($G$5/$X$5)*100000)</f>
        <v>0</v>
      </c>
      <c r="Z5" s="136">
        <f>Populations!O28</f>
        <v>0</v>
      </c>
      <c r="AA5" s="150">
        <f>IF(Z5=0,0,($I$5/$Z$5)*100000)</f>
        <v>0</v>
      </c>
      <c r="AB5" s="178">
        <f>Populations!Q28</f>
        <v>0</v>
      </c>
      <c r="AC5" s="150">
        <f>IF(AB5=0,0,($J$5/$AB$5)*100000)</f>
        <v>0</v>
      </c>
      <c r="AD5" s="136">
        <f>Populations!S28</f>
        <v>0</v>
      </c>
      <c r="AE5" s="150">
        <f>IF(AD5=0,0,($K$5/$AD$5)*100000)</f>
        <v>0</v>
      </c>
      <c r="AF5" s="136">
        <f>Populations!U28</f>
        <v>0</v>
      </c>
      <c r="AG5" s="150">
        <f>IF(AF5=0,0,($L$5/$AF$5)*100000)</f>
        <v>0</v>
      </c>
      <c r="AH5" s="149"/>
      <c r="AI5" s="150">
        <f>Populations!C100</f>
        <v>0</v>
      </c>
      <c r="AJ5" s="152">
        <v>5.5316999999999998E-2</v>
      </c>
      <c r="AK5" s="149"/>
      <c r="AL5" s="140" t="str">
        <f>Populations!B10</f>
        <v>1-4</v>
      </c>
      <c r="AM5" s="383">
        <f t="shared" si="0"/>
        <v>0</v>
      </c>
      <c r="AN5" s="384">
        <f t="shared" si="1"/>
        <v>0</v>
      </c>
      <c r="AO5" s="384">
        <f t="shared" si="2"/>
        <v>0</v>
      </c>
      <c r="AP5" s="385">
        <f t="shared" si="3"/>
        <v>0</v>
      </c>
      <c r="AQ5" s="385">
        <f t="shared" si="4"/>
        <v>0</v>
      </c>
      <c r="AR5" s="385">
        <f t="shared" si="5"/>
        <v>0</v>
      </c>
      <c r="AS5" s="385">
        <f t="shared" si="6"/>
        <v>0</v>
      </c>
      <c r="AT5" s="385">
        <f t="shared" si="7"/>
        <v>0</v>
      </c>
      <c r="AU5" s="385">
        <f t="shared" si="8"/>
        <v>0</v>
      </c>
      <c r="AV5" s="385">
        <f t="shared" si="9"/>
        <v>0</v>
      </c>
    </row>
    <row r="6" spans="1:48">
      <c r="B6" s="140" t="str">
        <f>Populations!B83</f>
        <v>5-9</v>
      </c>
      <c r="C6" s="431"/>
      <c r="D6" s="432"/>
      <c r="E6" s="153"/>
      <c r="F6" s="154"/>
      <c r="G6" s="154"/>
      <c r="H6" s="154"/>
      <c r="I6" s="154"/>
      <c r="J6" s="155"/>
      <c r="K6" s="155"/>
      <c r="L6" s="156"/>
      <c r="M6" s="149"/>
      <c r="N6" s="136">
        <f>Populations!C29</f>
        <v>0</v>
      </c>
      <c r="O6" s="150">
        <f>IF(N6=0,0,($C$6/$N$6)*100000)</f>
        <v>0</v>
      </c>
      <c r="P6" s="136">
        <f>Populations!E29</f>
        <v>0</v>
      </c>
      <c r="Q6" s="150">
        <f>IF(P6=0,0,($D$6/$P$6)*100000)</f>
        <v>0</v>
      </c>
      <c r="R6" s="136">
        <f>Populations!G29</f>
        <v>0</v>
      </c>
      <c r="S6" s="150">
        <f>IF(R6=0,0,($E$6/$R$6)*100000)</f>
        <v>0</v>
      </c>
      <c r="T6" s="178">
        <f>Populations!I29</f>
        <v>0</v>
      </c>
      <c r="U6" s="150">
        <f>IF(T6=0,0,($F$6/$T$6)*100000)</f>
        <v>0</v>
      </c>
      <c r="V6" s="136">
        <f>Populations!K29</f>
        <v>0</v>
      </c>
      <c r="W6" s="150">
        <f>IF(V6=0,0,($G$6/$V$6)*100000)</f>
        <v>0</v>
      </c>
      <c r="X6" s="178">
        <f>Populations!M29</f>
        <v>0</v>
      </c>
      <c r="Y6" s="150">
        <f>IF(X6=0,0,($G$6/$X$6)*100000)</f>
        <v>0</v>
      </c>
      <c r="Z6" s="136">
        <f>Populations!O29</f>
        <v>0</v>
      </c>
      <c r="AA6" s="150">
        <f>IF(Z6=0,0,($I$6/$Z$6)*100000)</f>
        <v>0</v>
      </c>
      <c r="AB6" s="178">
        <f>Populations!Q29</f>
        <v>0</v>
      </c>
      <c r="AC6" s="150">
        <f>IF(AB6=0,0,($J$6/$AB$6)*100000)</f>
        <v>0</v>
      </c>
      <c r="AD6" s="136">
        <f>Populations!S29</f>
        <v>0</v>
      </c>
      <c r="AE6" s="150">
        <f>IF(AD6=0,0,($K$6/$AD$6)*100000)</f>
        <v>0</v>
      </c>
      <c r="AF6" s="136">
        <f>Populations!U29</f>
        <v>0</v>
      </c>
      <c r="AG6" s="150">
        <f>IF(AF6=0,0,($L$6/$AF$6)*100000)</f>
        <v>0</v>
      </c>
      <c r="AH6" s="149"/>
      <c r="AI6" s="150">
        <f>Populations!C101</f>
        <v>0</v>
      </c>
      <c r="AJ6" s="152">
        <v>7.2533E-2</v>
      </c>
      <c r="AK6" s="149"/>
      <c r="AL6" s="140" t="str">
        <f>Populations!B11</f>
        <v>5-9</v>
      </c>
      <c r="AM6" s="383">
        <f t="shared" si="0"/>
        <v>0</v>
      </c>
      <c r="AN6" s="384">
        <f t="shared" si="1"/>
        <v>0</v>
      </c>
      <c r="AO6" s="384">
        <f t="shared" si="2"/>
        <v>0</v>
      </c>
      <c r="AP6" s="385">
        <f t="shared" si="3"/>
        <v>0</v>
      </c>
      <c r="AQ6" s="385">
        <f t="shared" si="4"/>
        <v>0</v>
      </c>
      <c r="AR6" s="385">
        <f t="shared" si="5"/>
        <v>0</v>
      </c>
      <c r="AS6" s="385">
        <f t="shared" si="6"/>
        <v>0</v>
      </c>
      <c r="AT6" s="385">
        <f t="shared" si="7"/>
        <v>0</v>
      </c>
      <c r="AU6" s="385">
        <f t="shared" si="8"/>
        <v>0</v>
      </c>
      <c r="AV6" s="385">
        <f t="shared" si="9"/>
        <v>0</v>
      </c>
    </row>
    <row r="7" spans="1:48">
      <c r="B7" s="140" t="str">
        <f>Populations!B84</f>
        <v>10-14</v>
      </c>
      <c r="C7" s="431"/>
      <c r="D7" s="432"/>
      <c r="E7" s="153"/>
      <c r="F7" s="154"/>
      <c r="G7" s="154"/>
      <c r="H7" s="154"/>
      <c r="I7" s="154"/>
      <c r="J7" s="155"/>
      <c r="K7" s="155"/>
      <c r="L7" s="156"/>
      <c r="M7" s="149"/>
      <c r="N7" s="136">
        <f>Populations!C30</f>
        <v>0</v>
      </c>
      <c r="O7" s="150">
        <f>IF(N7=0,0,($C$7/$N$7)*100000)</f>
        <v>0</v>
      </c>
      <c r="P7" s="136">
        <f>Populations!E30</f>
        <v>0</v>
      </c>
      <c r="Q7" s="150">
        <f>IF(P7=0,0,($D$7/$P$7)*100000)</f>
        <v>0</v>
      </c>
      <c r="R7" s="136">
        <f>Populations!G30</f>
        <v>0</v>
      </c>
      <c r="S7" s="150">
        <f>IF(R7=0,0,($E$7/$R$7)*100000)</f>
        <v>0</v>
      </c>
      <c r="T7" s="178">
        <f>Populations!I30</f>
        <v>0</v>
      </c>
      <c r="U7" s="150">
        <f>IF(T7=0,0,($F$7/$T$7)*100000)</f>
        <v>0</v>
      </c>
      <c r="V7" s="136">
        <f>Populations!K30</f>
        <v>0</v>
      </c>
      <c r="W7" s="150">
        <f>IF(V7=0,0,($G$7/$V$7)*100000)</f>
        <v>0</v>
      </c>
      <c r="X7" s="178">
        <f>Populations!M30</f>
        <v>0</v>
      </c>
      <c r="Y7" s="150">
        <f>IF(X7=0,0,($G$7/$X$7)*100000)</f>
        <v>0</v>
      </c>
      <c r="Z7" s="136">
        <f>Populations!O30</f>
        <v>0</v>
      </c>
      <c r="AA7" s="150">
        <f>IF(Z7=0,0,($I$7/$Z$7)*100000)</f>
        <v>0</v>
      </c>
      <c r="AB7" s="178">
        <f>Populations!Q30</f>
        <v>0</v>
      </c>
      <c r="AC7" s="150">
        <f>IF(AB7=0,0,($J$7/$AB$7)*100000)</f>
        <v>0</v>
      </c>
      <c r="AD7" s="136">
        <f>Populations!S30</f>
        <v>0</v>
      </c>
      <c r="AE7" s="150">
        <f>IF(AD7=0,0,($K$7/$AD$7)*100000)</f>
        <v>0</v>
      </c>
      <c r="AF7" s="136">
        <f>Populations!U30</f>
        <v>0</v>
      </c>
      <c r="AG7" s="150">
        <f>IF(AF7=0,0,($L$7/$AF$7)*100000)</f>
        <v>0</v>
      </c>
      <c r="AH7" s="149"/>
      <c r="AI7" s="150">
        <f>Populations!C102</f>
        <v>0</v>
      </c>
      <c r="AJ7" s="152">
        <v>7.3032E-2</v>
      </c>
      <c r="AK7" s="149"/>
      <c r="AL7" s="140" t="str">
        <f>Populations!B12</f>
        <v>10-14</v>
      </c>
      <c r="AM7" s="383">
        <f t="shared" si="0"/>
        <v>0</v>
      </c>
      <c r="AN7" s="384">
        <f t="shared" si="1"/>
        <v>0</v>
      </c>
      <c r="AO7" s="384">
        <f t="shared" si="2"/>
        <v>0</v>
      </c>
      <c r="AP7" s="385">
        <f t="shared" si="3"/>
        <v>0</v>
      </c>
      <c r="AQ7" s="385">
        <f t="shared" si="4"/>
        <v>0</v>
      </c>
      <c r="AR7" s="385">
        <f t="shared" si="5"/>
        <v>0</v>
      </c>
      <c r="AS7" s="385">
        <f t="shared" si="6"/>
        <v>0</v>
      </c>
      <c r="AT7" s="385">
        <f t="shared" si="7"/>
        <v>0</v>
      </c>
      <c r="AU7" s="385">
        <f t="shared" si="8"/>
        <v>0</v>
      </c>
      <c r="AV7" s="385">
        <f t="shared" si="9"/>
        <v>0</v>
      </c>
    </row>
    <row r="8" spans="1:48">
      <c r="B8" s="140" t="str">
        <f>Populations!B85</f>
        <v>15-19</v>
      </c>
      <c r="C8" s="431"/>
      <c r="D8" s="432"/>
      <c r="E8" s="153"/>
      <c r="F8" s="154"/>
      <c r="G8" s="154"/>
      <c r="H8" s="154"/>
      <c r="I8" s="154"/>
      <c r="J8" s="155"/>
      <c r="K8" s="155"/>
      <c r="L8" s="156"/>
      <c r="M8" s="149"/>
      <c r="N8" s="136">
        <f>Populations!C31</f>
        <v>0</v>
      </c>
      <c r="O8" s="150">
        <f>IF(N8=0,0,($C$8/$N$8)*100000)</f>
        <v>0</v>
      </c>
      <c r="P8" s="136">
        <f>Populations!E31</f>
        <v>0</v>
      </c>
      <c r="Q8" s="150">
        <f>IF(P8=0,0,($D$8/$P$8)*100000)</f>
        <v>0</v>
      </c>
      <c r="R8" s="136">
        <f>Populations!G31</f>
        <v>0</v>
      </c>
      <c r="S8" s="150">
        <f>IF(R8=0,0,($E$8/$R$8)*100000)</f>
        <v>0</v>
      </c>
      <c r="T8" s="178">
        <f>Populations!I31</f>
        <v>0</v>
      </c>
      <c r="U8" s="150">
        <f>IF(T8=0,0,($F$8/$T$8)*100000)</f>
        <v>0</v>
      </c>
      <c r="V8" s="136">
        <f>Populations!K31</f>
        <v>0</v>
      </c>
      <c r="W8" s="150">
        <f>IF(V8=0,0,($G$8/$V$8)*100000)</f>
        <v>0</v>
      </c>
      <c r="X8" s="178">
        <f>Populations!M31</f>
        <v>0</v>
      </c>
      <c r="Y8" s="150">
        <f>IF(X8=0,0,($G$8/$X$8)*100000)</f>
        <v>0</v>
      </c>
      <c r="Z8" s="136">
        <f>Populations!O31</f>
        <v>0</v>
      </c>
      <c r="AA8" s="150">
        <f>IF(Z8=0,0,($I$8/$Z$8)*100000)</f>
        <v>0</v>
      </c>
      <c r="AB8" s="178">
        <f>Populations!Q31</f>
        <v>0</v>
      </c>
      <c r="AC8" s="150">
        <f>IF(AB8=0,0,($J$8/$AB$8)*100000)</f>
        <v>0</v>
      </c>
      <c r="AD8" s="136">
        <f>Populations!S31</f>
        <v>0</v>
      </c>
      <c r="AE8" s="150">
        <f>IF(AD8=0,0,($K$8/$AD$8)*100000)</f>
        <v>0</v>
      </c>
      <c r="AF8" s="136">
        <f>Populations!U31</f>
        <v>0</v>
      </c>
      <c r="AG8" s="150">
        <f>IF(AF8=0,0,($L$8/$AF$8)*100000)</f>
        <v>0</v>
      </c>
      <c r="AH8" s="149"/>
      <c r="AI8" s="150">
        <f>Populations!C103</f>
        <v>0</v>
      </c>
      <c r="AJ8" s="152">
        <v>7.2168999999999997E-2</v>
      </c>
      <c r="AK8" s="149"/>
      <c r="AL8" s="140" t="str">
        <f>Populations!B13</f>
        <v>15-19</v>
      </c>
      <c r="AM8" s="383">
        <f t="shared" si="0"/>
        <v>0</v>
      </c>
      <c r="AN8" s="384">
        <f t="shared" si="1"/>
        <v>0</v>
      </c>
      <c r="AO8" s="384">
        <f t="shared" si="2"/>
        <v>0</v>
      </c>
      <c r="AP8" s="385">
        <f t="shared" si="3"/>
        <v>0</v>
      </c>
      <c r="AQ8" s="385">
        <f t="shared" si="4"/>
        <v>0</v>
      </c>
      <c r="AR8" s="385">
        <f t="shared" si="5"/>
        <v>0</v>
      </c>
      <c r="AS8" s="385">
        <f t="shared" si="6"/>
        <v>0</v>
      </c>
      <c r="AT8" s="385">
        <f t="shared" si="7"/>
        <v>0</v>
      </c>
      <c r="AU8" s="385">
        <f t="shared" si="8"/>
        <v>0</v>
      </c>
      <c r="AV8" s="385">
        <f t="shared" si="9"/>
        <v>0</v>
      </c>
    </row>
    <row r="9" spans="1:48">
      <c r="B9" s="140" t="str">
        <f>Populations!B86</f>
        <v>20-24</v>
      </c>
      <c r="C9" s="431"/>
      <c r="D9" s="432"/>
      <c r="E9" s="153"/>
      <c r="F9" s="154"/>
      <c r="G9" s="154"/>
      <c r="H9" s="154"/>
      <c r="I9" s="154"/>
      <c r="J9" s="155"/>
      <c r="K9" s="155"/>
      <c r="L9" s="156"/>
      <c r="M9" s="149"/>
      <c r="N9" s="136">
        <f>Populations!C32</f>
        <v>0</v>
      </c>
      <c r="O9" s="150">
        <f>IF(N9=0,0,($C$9/$N$9)*100000)</f>
        <v>0</v>
      </c>
      <c r="P9" s="136">
        <f>Populations!E32</f>
        <v>0</v>
      </c>
      <c r="Q9" s="150">
        <f>IF(P9=0,0,($D$9/$P$9)*100000)</f>
        <v>0</v>
      </c>
      <c r="R9" s="136">
        <f>Populations!G32</f>
        <v>0</v>
      </c>
      <c r="S9" s="150">
        <f>IF(R9=0,0,($E$9/$R$9)*100000)</f>
        <v>0</v>
      </c>
      <c r="T9" s="178">
        <f>Populations!I32</f>
        <v>0</v>
      </c>
      <c r="U9" s="150">
        <f>IF(T9=0,0,($F$9/$T$9)*100000)</f>
        <v>0</v>
      </c>
      <c r="V9" s="136">
        <f>Populations!K32</f>
        <v>0</v>
      </c>
      <c r="W9" s="150">
        <f>IF(V9=0,0,($G$9/$V$9)*100000)</f>
        <v>0</v>
      </c>
      <c r="X9" s="178">
        <f>Populations!M32</f>
        <v>0</v>
      </c>
      <c r="Y9" s="150">
        <f>IF(X9=0,0,($G$9/$X$9)*100000)</f>
        <v>0</v>
      </c>
      <c r="Z9" s="136">
        <f>Populations!O32</f>
        <v>0</v>
      </c>
      <c r="AA9" s="150">
        <f>IF(Z9=0,0,($I$9/$Z$9)*100000)</f>
        <v>0</v>
      </c>
      <c r="AB9" s="178">
        <f>Populations!Q32</f>
        <v>0</v>
      </c>
      <c r="AC9" s="150">
        <f>IF(AB9=0,0,($J$9/$AB$9)*100000)</f>
        <v>0</v>
      </c>
      <c r="AD9" s="136">
        <f>Populations!S32</f>
        <v>0</v>
      </c>
      <c r="AE9" s="150">
        <f>IF(AD9=0,0,($K$9/$AD$9)*100000)</f>
        <v>0</v>
      </c>
      <c r="AF9" s="136">
        <f>Populations!U32</f>
        <v>0</v>
      </c>
      <c r="AG9" s="150">
        <f>IF(AF9=0,0,($L$9/$AF$9)*100000)</f>
        <v>0</v>
      </c>
      <c r="AH9" s="149"/>
      <c r="AI9" s="150">
        <f>Populations!C104</f>
        <v>0</v>
      </c>
      <c r="AJ9" s="152">
        <v>6.6477999999999995E-2</v>
      </c>
      <c r="AK9" s="149"/>
      <c r="AL9" s="140" t="str">
        <f>Populations!B14</f>
        <v>20-24</v>
      </c>
      <c r="AM9" s="383">
        <f t="shared" si="0"/>
        <v>0</v>
      </c>
      <c r="AN9" s="384">
        <f t="shared" si="1"/>
        <v>0</v>
      </c>
      <c r="AO9" s="384">
        <f t="shared" si="2"/>
        <v>0</v>
      </c>
      <c r="AP9" s="385">
        <f t="shared" si="3"/>
        <v>0</v>
      </c>
      <c r="AQ9" s="385">
        <f t="shared" si="4"/>
        <v>0</v>
      </c>
      <c r="AR9" s="385">
        <f t="shared" si="5"/>
        <v>0</v>
      </c>
      <c r="AS9" s="385">
        <f t="shared" si="6"/>
        <v>0</v>
      </c>
      <c r="AT9" s="385">
        <f t="shared" si="7"/>
        <v>0</v>
      </c>
      <c r="AU9" s="385">
        <f t="shared" si="8"/>
        <v>0</v>
      </c>
      <c r="AV9" s="385">
        <f t="shared" si="9"/>
        <v>0</v>
      </c>
    </row>
    <row r="10" spans="1:48">
      <c r="B10" s="140" t="str">
        <f>Populations!B87</f>
        <v>25-34</v>
      </c>
      <c r="C10" s="431"/>
      <c r="D10" s="432"/>
      <c r="E10" s="153"/>
      <c r="F10" s="154"/>
      <c r="G10" s="154"/>
      <c r="H10" s="154"/>
      <c r="I10" s="154"/>
      <c r="J10" s="155"/>
      <c r="K10" s="155"/>
      <c r="L10" s="156"/>
      <c r="M10" s="149"/>
      <c r="N10" s="136">
        <f>Populations!C33</f>
        <v>0</v>
      </c>
      <c r="O10" s="150">
        <f>IF(N10=0,0,($C$10/$N$10)*100000)</f>
        <v>0</v>
      </c>
      <c r="P10" s="136">
        <f>Populations!E33</f>
        <v>0</v>
      </c>
      <c r="Q10" s="150">
        <f>IF(P10=0,0,($D$10/$P$10)*100000)</f>
        <v>0</v>
      </c>
      <c r="R10" s="136">
        <f>Populations!G33</f>
        <v>0</v>
      </c>
      <c r="S10" s="150">
        <f>IF(R10=0,0,($E$10/$R$10)*100000)</f>
        <v>0</v>
      </c>
      <c r="T10" s="178">
        <f>Populations!I33</f>
        <v>0</v>
      </c>
      <c r="U10" s="150">
        <f>IF(T10=0,0,($F$10/$T$10)*100000)</f>
        <v>0</v>
      </c>
      <c r="V10" s="136">
        <f>Populations!K33</f>
        <v>0</v>
      </c>
      <c r="W10" s="150">
        <f>IF(V10=0,0,($G$10/$V$10)*100000)</f>
        <v>0</v>
      </c>
      <c r="X10" s="178">
        <f>Populations!M33</f>
        <v>0</v>
      </c>
      <c r="Y10" s="150">
        <f>IF(X10=0,0,($G$10/$X$10)*100000)</f>
        <v>0</v>
      </c>
      <c r="Z10" s="136">
        <f>Populations!O33</f>
        <v>0</v>
      </c>
      <c r="AA10" s="150">
        <f>IF(Z10=0,0,($I$10/$Z$10)*100000)</f>
        <v>0</v>
      </c>
      <c r="AB10" s="178">
        <f>Populations!Q33</f>
        <v>0</v>
      </c>
      <c r="AC10" s="150">
        <f>IF(AB10=0,0,($J$10/$AB$10)*100000)</f>
        <v>0</v>
      </c>
      <c r="AD10" s="136">
        <f>Populations!S33</f>
        <v>0</v>
      </c>
      <c r="AE10" s="150">
        <f>IF(AD10=0,0,($K$10/$AD$10)*100000)</f>
        <v>0</v>
      </c>
      <c r="AF10" s="136">
        <f>Populations!U33</f>
        <v>0</v>
      </c>
      <c r="AG10" s="150">
        <f>IF(AF10=0,0,($L$10/$AF$10)*100000)</f>
        <v>0</v>
      </c>
      <c r="AH10" s="149"/>
      <c r="AI10" s="150">
        <f>Populations!C105</f>
        <v>0</v>
      </c>
      <c r="AJ10" s="152">
        <v>0.135573</v>
      </c>
      <c r="AK10" s="149"/>
      <c r="AL10" s="140" t="str">
        <f>Populations!B15</f>
        <v>25-34</v>
      </c>
      <c r="AM10" s="383">
        <f t="shared" si="0"/>
        <v>0</v>
      </c>
      <c r="AN10" s="384">
        <f t="shared" si="1"/>
        <v>0</v>
      </c>
      <c r="AO10" s="384">
        <f t="shared" si="2"/>
        <v>0</v>
      </c>
      <c r="AP10" s="385">
        <f t="shared" si="3"/>
        <v>0</v>
      </c>
      <c r="AQ10" s="385">
        <f t="shared" si="4"/>
        <v>0</v>
      </c>
      <c r="AR10" s="385">
        <f t="shared" si="5"/>
        <v>0</v>
      </c>
      <c r="AS10" s="385">
        <f t="shared" si="6"/>
        <v>0</v>
      </c>
      <c r="AT10" s="385">
        <f t="shared" si="7"/>
        <v>0</v>
      </c>
      <c r="AU10" s="385">
        <f t="shared" si="8"/>
        <v>0</v>
      </c>
      <c r="AV10" s="385">
        <f t="shared" si="9"/>
        <v>0</v>
      </c>
    </row>
    <row r="11" spans="1:48">
      <c r="B11" s="140" t="str">
        <f>Populations!B88</f>
        <v>35-44</v>
      </c>
      <c r="C11" s="431"/>
      <c r="D11" s="432"/>
      <c r="E11" s="153"/>
      <c r="F11" s="154"/>
      <c r="G11" s="154"/>
      <c r="H11" s="154"/>
      <c r="I11" s="154"/>
      <c r="J11" s="155"/>
      <c r="K11" s="155"/>
      <c r="L11" s="156"/>
      <c r="M11" s="149"/>
      <c r="N11" s="136">
        <f>Populations!C34</f>
        <v>0</v>
      </c>
      <c r="O11" s="150">
        <f>IF(N11=0,0,($C$11/$N$11)*100000)</f>
        <v>0</v>
      </c>
      <c r="P11" s="136">
        <f>Populations!E34</f>
        <v>0</v>
      </c>
      <c r="Q11" s="150">
        <f>IF(P11=0,0,($D$11/$P$11)*100000)</f>
        <v>0</v>
      </c>
      <c r="R11" s="136">
        <f>Populations!G34</f>
        <v>0</v>
      </c>
      <c r="S11" s="150">
        <f>IF(R11=0,0,($E$11/$R$11)*100000)</f>
        <v>0</v>
      </c>
      <c r="T11" s="178">
        <f>Populations!I34</f>
        <v>0</v>
      </c>
      <c r="U11" s="150">
        <f>IF(T11=0,0,($F$11/$T$11)*100000)</f>
        <v>0</v>
      </c>
      <c r="V11" s="136">
        <f>Populations!K34</f>
        <v>0</v>
      </c>
      <c r="W11" s="150">
        <f>IF(V11=0,0,($G$11/$V$11)*100000)</f>
        <v>0</v>
      </c>
      <c r="X11" s="178">
        <f>Populations!M34</f>
        <v>0</v>
      </c>
      <c r="Y11" s="150">
        <f>IF(X11=0,0,($G$11/$X$11)*100000)</f>
        <v>0</v>
      </c>
      <c r="Z11" s="136">
        <f>Populations!O34</f>
        <v>0</v>
      </c>
      <c r="AA11" s="150">
        <f>IF(Z11=0,0,($I$11/$Z$11)*100000)</f>
        <v>0</v>
      </c>
      <c r="AB11" s="178">
        <f>Populations!Q34</f>
        <v>0</v>
      </c>
      <c r="AC11" s="150">
        <f>IF(AB11=0,0,($J$11/$AB$11)*100000)</f>
        <v>0</v>
      </c>
      <c r="AD11" s="136">
        <f>Populations!S34</f>
        <v>0</v>
      </c>
      <c r="AE11" s="150">
        <f>IF(AD11=0,0,($K$11/$AD$11)*100000)</f>
        <v>0</v>
      </c>
      <c r="AF11" s="136">
        <f>Populations!U34</f>
        <v>0</v>
      </c>
      <c r="AG11" s="150">
        <f>IF(AF11=0,0,($L$11/$AF$11)*100000)</f>
        <v>0</v>
      </c>
      <c r="AH11" s="149"/>
      <c r="AI11" s="150">
        <f>Populations!C106</f>
        <v>0</v>
      </c>
      <c r="AJ11" s="152">
        <v>0.16261300000000001</v>
      </c>
      <c r="AK11" s="149"/>
      <c r="AL11" s="140" t="str">
        <f>Populations!B16</f>
        <v>35-44</v>
      </c>
      <c r="AM11" s="383">
        <f t="shared" si="0"/>
        <v>0</v>
      </c>
      <c r="AN11" s="384">
        <f t="shared" si="1"/>
        <v>0</v>
      </c>
      <c r="AO11" s="384">
        <f t="shared" si="2"/>
        <v>0</v>
      </c>
      <c r="AP11" s="385">
        <f t="shared" si="3"/>
        <v>0</v>
      </c>
      <c r="AQ11" s="385">
        <f t="shared" si="4"/>
        <v>0</v>
      </c>
      <c r="AR11" s="385">
        <f t="shared" si="5"/>
        <v>0</v>
      </c>
      <c r="AS11" s="385">
        <f t="shared" si="6"/>
        <v>0</v>
      </c>
      <c r="AT11" s="385">
        <f t="shared" si="7"/>
        <v>0</v>
      </c>
      <c r="AU11" s="385">
        <f t="shared" si="8"/>
        <v>0</v>
      </c>
      <c r="AV11" s="385">
        <f t="shared" si="9"/>
        <v>0</v>
      </c>
    </row>
    <row r="12" spans="1:48">
      <c r="B12" s="140" t="str">
        <f>Populations!B89</f>
        <v>45-54</v>
      </c>
      <c r="C12" s="431"/>
      <c r="D12" s="432"/>
      <c r="E12" s="153"/>
      <c r="F12" s="154"/>
      <c r="G12" s="154"/>
      <c r="H12" s="154"/>
      <c r="I12" s="154"/>
      <c r="J12" s="155"/>
      <c r="K12" s="155"/>
      <c r="L12" s="156"/>
      <c r="M12" s="149"/>
      <c r="N12" s="136">
        <f>Populations!C35</f>
        <v>0</v>
      </c>
      <c r="O12" s="150">
        <f>IF(N12=0,0,($C$12/$N$12)*100000)</f>
        <v>0</v>
      </c>
      <c r="P12" s="136">
        <f>Populations!E35</f>
        <v>0</v>
      </c>
      <c r="Q12" s="150">
        <f>IF(P12=0,0,($D$12/$P$12)*100000)</f>
        <v>0</v>
      </c>
      <c r="R12" s="136">
        <f>Populations!G35</f>
        <v>0</v>
      </c>
      <c r="S12" s="150">
        <f>IF(R12=0,0,($E$12/$R$12)*100000)</f>
        <v>0</v>
      </c>
      <c r="T12" s="178">
        <f>Populations!I35</f>
        <v>0</v>
      </c>
      <c r="U12" s="150">
        <f>IF(T12=0,0,($F$12/$T$12)*100000)</f>
        <v>0</v>
      </c>
      <c r="V12" s="136">
        <f>Populations!K35</f>
        <v>0</v>
      </c>
      <c r="W12" s="150">
        <f>IF(V12=0,0,($G$12/$V$12)*100000)</f>
        <v>0</v>
      </c>
      <c r="X12" s="178">
        <f>Populations!M35</f>
        <v>0</v>
      </c>
      <c r="Y12" s="150">
        <f>IF(X12=0,0,($G$12/$X$12)*100000)</f>
        <v>0</v>
      </c>
      <c r="Z12" s="136">
        <f>Populations!O35</f>
        <v>0</v>
      </c>
      <c r="AA12" s="150">
        <f>IF(Z12=0,0,($I$12/$Z$12)*100000)</f>
        <v>0</v>
      </c>
      <c r="AB12" s="178">
        <f>Populations!Q35</f>
        <v>0</v>
      </c>
      <c r="AC12" s="150">
        <f>IF(AB12=0,0,($J$12/$AB$12)*100000)</f>
        <v>0</v>
      </c>
      <c r="AD12" s="136">
        <f>Populations!S35</f>
        <v>0</v>
      </c>
      <c r="AE12" s="150">
        <f>IF(AD12=0,0,($K$12/$AD$12)*100000)</f>
        <v>0</v>
      </c>
      <c r="AF12" s="136">
        <f>Populations!U35</f>
        <v>0</v>
      </c>
      <c r="AG12" s="150">
        <f>IF(AF12=0,0,($L$12/$AF$12)*100000)</f>
        <v>0</v>
      </c>
      <c r="AH12" s="149"/>
      <c r="AI12" s="150">
        <f>Populations!C107</f>
        <v>0</v>
      </c>
      <c r="AJ12" s="152">
        <v>0.13483400000000001</v>
      </c>
      <c r="AK12" s="149"/>
      <c r="AL12" s="140" t="str">
        <f>Populations!B17</f>
        <v>45-54</v>
      </c>
      <c r="AM12" s="383">
        <f t="shared" si="0"/>
        <v>0</v>
      </c>
      <c r="AN12" s="384">
        <f t="shared" si="1"/>
        <v>0</v>
      </c>
      <c r="AO12" s="384">
        <f t="shared" si="2"/>
        <v>0</v>
      </c>
      <c r="AP12" s="385">
        <f t="shared" si="3"/>
        <v>0</v>
      </c>
      <c r="AQ12" s="385">
        <f t="shared" si="4"/>
        <v>0</v>
      </c>
      <c r="AR12" s="385">
        <f t="shared" si="5"/>
        <v>0</v>
      </c>
      <c r="AS12" s="385">
        <f t="shared" si="6"/>
        <v>0</v>
      </c>
      <c r="AT12" s="385">
        <f t="shared" si="7"/>
        <v>0</v>
      </c>
      <c r="AU12" s="385">
        <f t="shared" si="8"/>
        <v>0</v>
      </c>
      <c r="AV12" s="385">
        <f t="shared" si="9"/>
        <v>0</v>
      </c>
    </row>
    <row r="13" spans="1:48">
      <c r="B13" s="140" t="str">
        <f>Populations!B90</f>
        <v>55-64</v>
      </c>
      <c r="C13" s="431"/>
      <c r="D13" s="432"/>
      <c r="E13" s="153"/>
      <c r="F13" s="154"/>
      <c r="G13" s="154"/>
      <c r="H13" s="154"/>
      <c r="I13" s="154"/>
      <c r="J13" s="155"/>
      <c r="K13" s="155"/>
      <c r="L13" s="156"/>
      <c r="M13" s="149"/>
      <c r="N13" s="136">
        <f>Populations!C36</f>
        <v>0</v>
      </c>
      <c r="O13" s="150">
        <f>IF(N13=0,0,($C$13/$N$13)*100000)</f>
        <v>0</v>
      </c>
      <c r="P13" s="136">
        <f>Populations!E36</f>
        <v>0</v>
      </c>
      <c r="Q13" s="150">
        <f>IF(P13=0,0,($D$13/$P$13)*100000)</f>
        <v>0</v>
      </c>
      <c r="R13" s="136">
        <f>Populations!G36</f>
        <v>0</v>
      </c>
      <c r="S13" s="150">
        <f>IF(R13=0,0,($E$13/$R$13)*100000)</f>
        <v>0</v>
      </c>
      <c r="T13" s="178">
        <f>Populations!I36</f>
        <v>0</v>
      </c>
      <c r="U13" s="150">
        <f>IF(T13=0,0,($F$13/$T$13)*100000)</f>
        <v>0</v>
      </c>
      <c r="V13" s="136">
        <f>Populations!K36</f>
        <v>0</v>
      </c>
      <c r="W13" s="150">
        <f>IF(V13=0,0,($G$13/$V$13)*100000)</f>
        <v>0</v>
      </c>
      <c r="X13" s="178">
        <f>Populations!M36</f>
        <v>0</v>
      </c>
      <c r="Y13" s="150">
        <f>IF(X13=0,0,($G$13/$X$13)*100000)</f>
        <v>0</v>
      </c>
      <c r="Z13" s="136">
        <f>Populations!O36</f>
        <v>0</v>
      </c>
      <c r="AA13" s="150">
        <f>IF(Z13=0,0,($I$13/$Z$13)*100000)</f>
        <v>0</v>
      </c>
      <c r="AB13" s="178">
        <f>Populations!Q36</f>
        <v>0</v>
      </c>
      <c r="AC13" s="150">
        <f>IF(AB13=0,0,($J$13/$AB$13)*100000)</f>
        <v>0</v>
      </c>
      <c r="AD13" s="136">
        <f>Populations!S36</f>
        <v>0</v>
      </c>
      <c r="AE13" s="150">
        <f>IF(AD13=0,0,($K$13/$AD$13)*100000)</f>
        <v>0</v>
      </c>
      <c r="AF13" s="136">
        <f>Populations!U36</f>
        <v>0</v>
      </c>
      <c r="AG13" s="150">
        <f>IF(AF13=0,0,($L$13/$AF$13)*100000)</f>
        <v>0</v>
      </c>
      <c r="AH13" s="149"/>
      <c r="AI13" s="150">
        <f>Populations!C108</f>
        <v>0</v>
      </c>
      <c r="AJ13" s="152">
        <v>8.7247000000000005E-2</v>
      </c>
      <c r="AK13" s="149"/>
      <c r="AL13" s="140" t="str">
        <f>Populations!B18</f>
        <v>55-64</v>
      </c>
      <c r="AM13" s="383">
        <f t="shared" si="0"/>
        <v>0</v>
      </c>
      <c r="AN13" s="384">
        <f t="shared" si="1"/>
        <v>0</v>
      </c>
      <c r="AO13" s="384">
        <f t="shared" si="2"/>
        <v>0</v>
      </c>
      <c r="AP13" s="385">
        <f t="shared" si="3"/>
        <v>0</v>
      </c>
      <c r="AQ13" s="385">
        <f t="shared" si="4"/>
        <v>0</v>
      </c>
      <c r="AR13" s="385">
        <f t="shared" si="5"/>
        <v>0</v>
      </c>
      <c r="AS13" s="385">
        <f t="shared" si="6"/>
        <v>0</v>
      </c>
      <c r="AT13" s="385">
        <f t="shared" si="7"/>
        <v>0</v>
      </c>
      <c r="AU13" s="385">
        <f t="shared" si="8"/>
        <v>0</v>
      </c>
      <c r="AV13" s="385">
        <f t="shared" si="9"/>
        <v>0</v>
      </c>
    </row>
    <row r="14" spans="1:48">
      <c r="B14" s="140" t="str">
        <f>Populations!B91</f>
        <v>65-74</v>
      </c>
      <c r="C14" s="431"/>
      <c r="D14" s="432"/>
      <c r="E14" s="153"/>
      <c r="F14" s="154"/>
      <c r="G14" s="154"/>
      <c r="H14" s="154"/>
      <c r="I14" s="154"/>
      <c r="J14" s="155"/>
      <c r="K14" s="155"/>
      <c r="L14" s="156"/>
      <c r="M14" s="149"/>
      <c r="N14" s="136">
        <f>Populations!C37</f>
        <v>0</v>
      </c>
      <c r="O14" s="150">
        <f>IF(N14=0,0,($C$14/$N$14)*100000)</f>
        <v>0</v>
      </c>
      <c r="P14" s="136">
        <f>Populations!E37</f>
        <v>0</v>
      </c>
      <c r="Q14" s="150">
        <f>IF(P14=0,0,($D$14/$P$14)*100000)</f>
        <v>0</v>
      </c>
      <c r="R14" s="136">
        <f>Populations!G37</f>
        <v>0</v>
      </c>
      <c r="S14" s="150">
        <f>IF(R14=0,0,($E$14/$R$14)*100000)</f>
        <v>0</v>
      </c>
      <c r="T14" s="178">
        <f>Populations!I37</f>
        <v>0</v>
      </c>
      <c r="U14" s="150">
        <f>IF(T14=0,0,($F$14/$T$14)*100000)</f>
        <v>0</v>
      </c>
      <c r="V14" s="136">
        <f>Populations!K37</f>
        <v>0</v>
      </c>
      <c r="W14" s="150">
        <f>IF(V14=0,0,($G$14/$V$14)*100000)</f>
        <v>0</v>
      </c>
      <c r="X14" s="178">
        <f>Populations!M37</f>
        <v>0</v>
      </c>
      <c r="Y14" s="150">
        <f>IF(X14=0,0,($G$14/$X$14)*100000)</f>
        <v>0</v>
      </c>
      <c r="Z14" s="136">
        <f>Populations!O37</f>
        <v>0</v>
      </c>
      <c r="AA14" s="150">
        <f>IF(Z14=0,0,($I$14/$Z$14)*100000)</f>
        <v>0</v>
      </c>
      <c r="AB14" s="178">
        <f>Populations!Q37</f>
        <v>0</v>
      </c>
      <c r="AC14" s="150">
        <f>IF(AB14=0,0,($J$14/$AB$14)*100000)</f>
        <v>0</v>
      </c>
      <c r="AD14" s="136">
        <f>Populations!S37</f>
        <v>0</v>
      </c>
      <c r="AE14" s="150">
        <f>IF(AD14=0,0,($K$14/$AD$14)*100000)</f>
        <v>0</v>
      </c>
      <c r="AF14" s="136">
        <f>Populations!U37</f>
        <v>0</v>
      </c>
      <c r="AG14" s="150">
        <f>IF(AF14=0,0,($L$14/$AF$14)*100000)</f>
        <v>0</v>
      </c>
      <c r="AH14" s="149"/>
      <c r="AI14" s="150">
        <f>Populations!C109</f>
        <v>0</v>
      </c>
      <c r="AJ14" s="152">
        <v>6.6036999999999998E-2</v>
      </c>
      <c r="AK14" s="149"/>
      <c r="AL14" s="140" t="str">
        <f>Populations!B19</f>
        <v>65-74</v>
      </c>
      <c r="AM14" s="383">
        <f t="shared" si="0"/>
        <v>0</v>
      </c>
      <c r="AN14" s="384">
        <f t="shared" si="1"/>
        <v>0</v>
      </c>
      <c r="AO14" s="384">
        <f t="shared" si="2"/>
        <v>0</v>
      </c>
      <c r="AP14" s="385">
        <f t="shared" si="3"/>
        <v>0</v>
      </c>
      <c r="AQ14" s="385">
        <f t="shared" si="4"/>
        <v>0</v>
      </c>
      <c r="AR14" s="385">
        <f t="shared" si="5"/>
        <v>0</v>
      </c>
      <c r="AS14" s="385">
        <f t="shared" si="6"/>
        <v>0</v>
      </c>
      <c r="AT14" s="385">
        <f t="shared" si="7"/>
        <v>0</v>
      </c>
      <c r="AU14" s="385">
        <f t="shared" si="8"/>
        <v>0</v>
      </c>
      <c r="AV14" s="385">
        <f t="shared" si="9"/>
        <v>0</v>
      </c>
    </row>
    <row r="15" spans="1:48">
      <c r="B15" s="140" t="str">
        <f>Populations!B92</f>
        <v>75-84</v>
      </c>
      <c r="C15" s="431"/>
      <c r="D15" s="432"/>
      <c r="E15" s="153"/>
      <c r="F15" s="154"/>
      <c r="G15" s="154"/>
      <c r="H15" s="154"/>
      <c r="I15" s="154"/>
      <c r="J15" s="155"/>
      <c r="K15" s="155"/>
      <c r="L15" s="156"/>
      <c r="M15" s="149"/>
      <c r="N15" s="136">
        <f>Populations!C38</f>
        <v>0</v>
      </c>
      <c r="O15" s="150">
        <f>IF(N15=0,0,($C$15/$N$15)*100000)</f>
        <v>0</v>
      </c>
      <c r="P15" s="136">
        <f>Populations!E38</f>
        <v>0</v>
      </c>
      <c r="Q15" s="150">
        <f>IF(P15=0,0,($D$15/$P$15)*100000)</f>
        <v>0</v>
      </c>
      <c r="R15" s="136">
        <f>Populations!G38</f>
        <v>0</v>
      </c>
      <c r="S15" s="150">
        <f>IF(R15=0,0,($E$15/$R$15)*100000)</f>
        <v>0</v>
      </c>
      <c r="T15" s="178">
        <f>Populations!I38</f>
        <v>0</v>
      </c>
      <c r="U15" s="150">
        <f>IF(T15=0,0,($F$15/$T$15)*100000)</f>
        <v>0</v>
      </c>
      <c r="V15" s="136">
        <f>Populations!K38</f>
        <v>0</v>
      </c>
      <c r="W15" s="150">
        <f>IF(V15=0,0,($G$15/$V$15)*100000)</f>
        <v>0</v>
      </c>
      <c r="X15" s="178">
        <f>Populations!M38</f>
        <v>0</v>
      </c>
      <c r="Y15" s="150">
        <f>IF(X15=0,0,($G$15/$X$15)*100000)</f>
        <v>0</v>
      </c>
      <c r="Z15" s="136">
        <f>Populations!O38</f>
        <v>0</v>
      </c>
      <c r="AA15" s="150">
        <f>IF(Z15=0,0,($I$15/$Z$15)*100000)</f>
        <v>0</v>
      </c>
      <c r="AB15" s="178">
        <f>Populations!Q38</f>
        <v>0</v>
      </c>
      <c r="AC15" s="150">
        <f>IF(AB15=0,0,($J$15/$AB$15)*100000)</f>
        <v>0</v>
      </c>
      <c r="AD15" s="136">
        <f>Populations!S38</f>
        <v>0</v>
      </c>
      <c r="AE15" s="150">
        <f>IF(AD15=0,0,($K$15/$AD$15)*100000)</f>
        <v>0</v>
      </c>
      <c r="AF15" s="136">
        <f>Populations!U38</f>
        <v>0</v>
      </c>
      <c r="AG15" s="150">
        <f>IF(AF15=0,0,($L$15/$AF$15)*100000)</f>
        <v>0</v>
      </c>
      <c r="AH15" s="149"/>
      <c r="AI15" s="150">
        <f>Populations!C110</f>
        <v>0</v>
      </c>
      <c r="AJ15" s="152">
        <v>4.4840999999999999E-2</v>
      </c>
      <c r="AK15" s="149"/>
      <c r="AL15" s="140" t="str">
        <f>Populations!B20</f>
        <v>75-84</v>
      </c>
      <c r="AM15" s="383">
        <f t="shared" si="0"/>
        <v>0</v>
      </c>
      <c r="AN15" s="384">
        <f t="shared" si="1"/>
        <v>0</v>
      </c>
      <c r="AO15" s="384">
        <f t="shared" si="2"/>
        <v>0</v>
      </c>
      <c r="AP15" s="385">
        <f t="shared" si="3"/>
        <v>0</v>
      </c>
      <c r="AQ15" s="385">
        <f t="shared" si="4"/>
        <v>0</v>
      </c>
      <c r="AR15" s="385">
        <f t="shared" si="5"/>
        <v>0</v>
      </c>
      <c r="AS15" s="385">
        <f t="shared" si="6"/>
        <v>0</v>
      </c>
      <c r="AT15" s="385">
        <f t="shared" si="7"/>
        <v>0</v>
      </c>
      <c r="AU15" s="385">
        <f t="shared" si="8"/>
        <v>0</v>
      </c>
      <c r="AV15" s="385">
        <f t="shared" si="9"/>
        <v>0</v>
      </c>
    </row>
    <row r="16" spans="1:48">
      <c r="B16" s="140" t="str">
        <f>Populations!B93</f>
        <v>85+</v>
      </c>
      <c r="C16" s="431"/>
      <c r="D16" s="432"/>
      <c r="E16" s="143"/>
      <c r="F16" s="144"/>
      <c r="G16" s="144"/>
      <c r="H16" s="144"/>
      <c r="I16" s="144"/>
      <c r="J16" s="145"/>
      <c r="K16" s="145"/>
      <c r="L16" s="156"/>
      <c r="M16" s="149"/>
      <c r="N16" s="136">
        <f>Populations!C39</f>
        <v>0</v>
      </c>
      <c r="O16" s="150">
        <f>IF(N16=0,0,($C$16/$N$16)*100000)</f>
        <v>0</v>
      </c>
      <c r="P16" s="136">
        <f>Populations!E39</f>
        <v>0</v>
      </c>
      <c r="Q16" s="150">
        <f>IF(P16=0,0,($D$16/$P$16)*100000)</f>
        <v>0</v>
      </c>
      <c r="R16" s="136">
        <f>Populations!G39</f>
        <v>0</v>
      </c>
      <c r="S16" s="150">
        <f>IF(R16=0,0,($E$16/$R$16)*100000)</f>
        <v>0</v>
      </c>
      <c r="T16" s="178">
        <f>Populations!I39</f>
        <v>0</v>
      </c>
      <c r="U16" s="150">
        <f>IF(T16=0,0,($F$16/$T$16)*100000)</f>
        <v>0</v>
      </c>
      <c r="V16" s="136">
        <f>Populations!K39</f>
        <v>0</v>
      </c>
      <c r="W16" s="150">
        <f>IF(V16=0,0,($G$16/$V$16)*100000)</f>
        <v>0</v>
      </c>
      <c r="X16" s="178">
        <f>Populations!M39</f>
        <v>0</v>
      </c>
      <c r="Y16" s="150">
        <f>IF(X16=0,0,($G$16/$X$16)*100000)</f>
        <v>0</v>
      </c>
      <c r="Z16" s="136">
        <f>Populations!O39</f>
        <v>0</v>
      </c>
      <c r="AA16" s="150">
        <f>IF(Z16=0,0,($I$16/$Z$16)*100000)</f>
        <v>0</v>
      </c>
      <c r="AB16" s="178">
        <f>Populations!Q39</f>
        <v>0</v>
      </c>
      <c r="AC16" s="150">
        <f>IF(AB16=0,0,($J$16/$AB$16)*100000)</f>
        <v>0</v>
      </c>
      <c r="AD16" s="136">
        <f>Populations!S39</f>
        <v>0</v>
      </c>
      <c r="AE16" s="150">
        <f>IF(AD16=0,0,($K$16/$AD$16)*100000)</f>
        <v>0</v>
      </c>
      <c r="AF16" s="136">
        <f>Populations!U39</f>
        <v>0</v>
      </c>
      <c r="AG16" s="150">
        <f>IF(AF16=0,0,($L$16/$AF$16)*100000)</f>
        <v>0</v>
      </c>
      <c r="AH16" s="149"/>
      <c r="AI16" s="150">
        <f>Populations!C111</f>
        <v>0</v>
      </c>
      <c r="AJ16" s="152">
        <v>1.5507999999999999E-2</v>
      </c>
      <c r="AK16" s="149"/>
      <c r="AL16" s="140" t="str">
        <f>Populations!B21</f>
        <v>85+</v>
      </c>
      <c r="AM16" s="383">
        <f t="shared" si="0"/>
        <v>0</v>
      </c>
      <c r="AN16" s="384">
        <f t="shared" si="1"/>
        <v>0</v>
      </c>
      <c r="AO16" s="384">
        <f t="shared" si="2"/>
        <v>0</v>
      </c>
      <c r="AP16" s="385">
        <f t="shared" si="3"/>
        <v>0</v>
      </c>
      <c r="AQ16" s="385">
        <f t="shared" si="4"/>
        <v>0</v>
      </c>
      <c r="AR16" s="385">
        <f t="shared" si="5"/>
        <v>0</v>
      </c>
      <c r="AS16" s="385">
        <f t="shared" si="6"/>
        <v>0</v>
      </c>
      <c r="AT16" s="385">
        <f t="shared" si="7"/>
        <v>0</v>
      </c>
      <c r="AU16" s="385">
        <f t="shared" si="8"/>
        <v>0</v>
      </c>
      <c r="AV16" s="385">
        <f t="shared" si="9"/>
        <v>0</v>
      </c>
    </row>
    <row r="17" spans="2:48">
      <c r="B17" s="160" t="s">
        <v>178</v>
      </c>
      <c r="C17" s="433">
        <f>SUM(C4:C16)</f>
        <v>0</v>
      </c>
      <c r="D17" s="434">
        <f>SUM(D4:D16)</f>
        <v>0</v>
      </c>
      <c r="E17" s="434">
        <f t="shared" ref="E17:L17" si="10">SUM(E4:E16)</f>
        <v>0</v>
      </c>
      <c r="F17" s="435">
        <f t="shared" si="10"/>
        <v>0</v>
      </c>
      <c r="G17" s="435">
        <f t="shared" si="10"/>
        <v>0</v>
      </c>
      <c r="H17" s="435">
        <f t="shared" si="10"/>
        <v>0</v>
      </c>
      <c r="I17" s="435">
        <f t="shared" si="10"/>
        <v>0</v>
      </c>
      <c r="J17" s="435">
        <f t="shared" si="10"/>
        <v>0</v>
      </c>
      <c r="K17" s="435">
        <f t="shared" si="10"/>
        <v>0</v>
      </c>
      <c r="L17" s="435">
        <f t="shared" si="10"/>
        <v>0</v>
      </c>
      <c r="N17" s="136">
        <f>Populations!C40</f>
        <v>0</v>
      </c>
      <c r="O17" s="162">
        <f t="shared" ref="O17:AG17" si="11">SUM(O4:O16)</f>
        <v>0</v>
      </c>
      <c r="P17" s="136">
        <f>Populations!E40</f>
        <v>0</v>
      </c>
      <c r="Q17" s="162">
        <f t="shared" si="11"/>
        <v>0</v>
      </c>
      <c r="R17" s="136">
        <f>Populations!G40</f>
        <v>0</v>
      </c>
      <c r="S17" s="162">
        <f t="shared" si="11"/>
        <v>0</v>
      </c>
      <c r="T17" s="178">
        <f>Populations!I40</f>
        <v>0</v>
      </c>
      <c r="U17" s="162">
        <f t="shared" si="11"/>
        <v>0</v>
      </c>
      <c r="V17" s="136">
        <f>Populations!K40</f>
        <v>0</v>
      </c>
      <c r="W17" s="162">
        <f t="shared" si="11"/>
        <v>0</v>
      </c>
      <c r="X17" s="178">
        <f>Populations!M40</f>
        <v>0</v>
      </c>
      <c r="Y17" s="162">
        <f t="shared" si="11"/>
        <v>0</v>
      </c>
      <c r="Z17" s="136">
        <f>Populations!O40</f>
        <v>0</v>
      </c>
      <c r="AA17" s="162">
        <f t="shared" si="11"/>
        <v>0</v>
      </c>
      <c r="AB17" s="178">
        <f>Populations!Q40</f>
        <v>0</v>
      </c>
      <c r="AC17" s="162">
        <f t="shared" si="11"/>
        <v>0</v>
      </c>
      <c r="AD17" s="136">
        <f>Populations!S40</f>
        <v>0</v>
      </c>
      <c r="AE17" s="162">
        <f t="shared" si="11"/>
        <v>0</v>
      </c>
      <c r="AF17" s="136">
        <f>Populations!U40</f>
        <v>0</v>
      </c>
      <c r="AG17" s="162">
        <f t="shared" si="11"/>
        <v>0</v>
      </c>
      <c r="AI17" s="150">
        <f>Populations!C112</f>
        <v>0</v>
      </c>
      <c r="AJ17" s="164"/>
      <c r="AL17" s="192" t="str">
        <f>Populations!B22</f>
        <v>Total</v>
      </c>
      <c r="AM17" s="383">
        <f>SUM(AM4:AM16)</f>
        <v>0</v>
      </c>
      <c r="AN17" s="384">
        <f t="shared" ref="AN17:AV17" si="12">SUM(AN4:AN16)</f>
        <v>0</v>
      </c>
      <c r="AO17" s="384">
        <f t="shared" si="12"/>
        <v>0</v>
      </c>
      <c r="AP17" s="386">
        <f t="shared" si="12"/>
        <v>0</v>
      </c>
      <c r="AQ17" s="386">
        <f t="shared" si="12"/>
        <v>0</v>
      </c>
      <c r="AR17" s="386">
        <f t="shared" si="12"/>
        <v>0</v>
      </c>
      <c r="AS17" s="386">
        <f t="shared" si="12"/>
        <v>0</v>
      </c>
      <c r="AT17" s="386">
        <f t="shared" si="12"/>
        <v>0</v>
      </c>
      <c r="AU17" s="386">
        <f t="shared" si="12"/>
        <v>0</v>
      </c>
      <c r="AV17" s="386">
        <f t="shared" si="12"/>
        <v>0</v>
      </c>
    </row>
    <row r="19" spans="2:48">
      <c r="B19" s="165"/>
      <c r="C19" s="165"/>
      <c r="D19" s="166" t="s">
        <v>147</v>
      </c>
      <c r="E19" s="166"/>
      <c r="F19" s="167" t="s">
        <v>148</v>
      </c>
      <c r="G19" s="167"/>
      <c r="H19" s="167"/>
      <c r="I19" s="167"/>
      <c r="J19" s="167"/>
      <c r="K19" s="167"/>
      <c r="L19" s="167"/>
      <c r="AM19" s="20" t="s">
        <v>175</v>
      </c>
    </row>
    <row r="20" spans="2:48" ht="52.15" customHeight="1">
      <c r="B20" s="130" t="s">
        <v>86</v>
      </c>
      <c r="C20" s="131" t="s">
        <v>161</v>
      </c>
      <c r="D20" s="132" t="s">
        <v>162</v>
      </c>
      <c r="E20" s="132" t="s">
        <v>163</v>
      </c>
      <c r="F20" s="133" t="str">
        <f>Populations!I26</f>
        <v>White-Not Hispanic</v>
      </c>
      <c r="G20" s="133" t="str">
        <f>Populations!K26</f>
        <v>Hispanic</v>
      </c>
      <c r="H20" s="133" t="str">
        <f>Populations!M26</f>
        <v>Black-Not Hispanic</v>
      </c>
      <c r="I20" s="133" t="str">
        <f>Populations!O26</f>
        <v>Asian</v>
      </c>
      <c r="J20" s="133" t="str">
        <f>Populations!Q26</f>
        <v>American Indian/Alaska Native</v>
      </c>
      <c r="K20" s="133" t="str">
        <f>Populations!S26</f>
        <v>Other</v>
      </c>
      <c r="L20" s="133" t="str">
        <f>Populations!U26</f>
        <v>Other</v>
      </c>
      <c r="M20" s="135"/>
      <c r="N20" s="136" t="s">
        <v>155</v>
      </c>
      <c r="O20" s="136" t="s">
        <v>156</v>
      </c>
      <c r="P20" s="136" t="str">
        <f>Populations!E26</f>
        <v>Male</v>
      </c>
      <c r="Q20" s="136" t="s">
        <v>156</v>
      </c>
      <c r="R20" s="136" t="str">
        <f>Populations!G26</f>
        <v>Female</v>
      </c>
      <c r="S20" s="136" t="s">
        <v>156</v>
      </c>
      <c r="T20" s="178" t="str">
        <f>Populations!I26</f>
        <v>White-Not Hispanic</v>
      </c>
      <c r="U20" s="136" t="s">
        <v>156</v>
      </c>
      <c r="V20" s="136" t="str">
        <f>Populations!K26</f>
        <v>Hispanic</v>
      </c>
      <c r="W20" s="136" t="s">
        <v>156</v>
      </c>
      <c r="X20" s="178" t="str">
        <f>Populations!M26</f>
        <v>Black-Not Hispanic</v>
      </c>
      <c r="Y20" s="136" t="s">
        <v>156</v>
      </c>
      <c r="Z20" s="136" t="str">
        <f>Populations!O26</f>
        <v>Asian</v>
      </c>
      <c r="AA20" s="136" t="s">
        <v>156</v>
      </c>
      <c r="AB20" s="178" t="str">
        <f>Populations!Q26</f>
        <v>American Indian/Alaska Native</v>
      </c>
      <c r="AC20" s="136" t="s">
        <v>156</v>
      </c>
      <c r="AD20" s="136" t="str">
        <f>Populations!S26</f>
        <v>Other</v>
      </c>
      <c r="AE20" s="136" t="s">
        <v>156</v>
      </c>
      <c r="AF20" s="136" t="str">
        <f>Populations!U26</f>
        <v>Other</v>
      </c>
      <c r="AG20" s="136" t="s">
        <v>156</v>
      </c>
      <c r="AH20" s="135"/>
      <c r="AI20" s="136" t="s">
        <v>176</v>
      </c>
      <c r="AJ20" s="136" t="s">
        <v>179</v>
      </c>
      <c r="AL20" s="136" t="s">
        <v>86</v>
      </c>
      <c r="AM20" s="138" t="s">
        <v>87</v>
      </c>
      <c r="AN20" s="139" t="s">
        <v>88</v>
      </c>
      <c r="AO20" s="139" t="s">
        <v>89</v>
      </c>
      <c r="AP20" s="133" t="str">
        <f>Populations!I26</f>
        <v>White-Not Hispanic</v>
      </c>
      <c r="AQ20" s="133" t="str">
        <f>Populations!K26</f>
        <v>Hispanic</v>
      </c>
      <c r="AR20" s="133" t="str">
        <f>Populations!M26</f>
        <v>Black-Not Hispanic</v>
      </c>
      <c r="AS20" s="133" t="str">
        <f>Populations!O26</f>
        <v>Asian</v>
      </c>
      <c r="AT20" s="133" t="str">
        <f>Populations!Q26</f>
        <v>American Indian/Alaska Native</v>
      </c>
      <c r="AU20" s="133" t="str">
        <f>Populations!S26</f>
        <v>Other</v>
      </c>
      <c r="AV20" s="133" t="str">
        <f>Populations!U26</f>
        <v>Other</v>
      </c>
    </row>
    <row r="21" spans="2:48">
      <c r="B21" s="140" t="str">
        <f>Populations!B81</f>
        <v>&lt;1</v>
      </c>
      <c r="C21" s="141"/>
      <c r="D21" s="142"/>
      <c r="E21" s="143"/>
      <c r="F21" s="144"/>
      <c r="G21" s="144"/>
      <c r="H21" s="144"/>
      <c r="I21" s="144"/>
      <c r="J21" s="145"/>
      <c r="K21" s="145"/>
      <c r="L21" s="168"/>
      <c r="M21" s="149"/>
      <c r="N21" s="136">
        <f>Populations!C27</f>
        <v>0</v>
      </c>
      <c r="O21" s="150">
        <f>IF(N21=0,0,($C$21/$N$21)*100000)</f>
        <v>0</v>
      </c>
      <c r="P21" s="136">
        <f>Populations!E27</f>
        <v>0</v>
      </c>
      <c r="Q21" s="150">
        <f>IF(P21=0,0,($D$21/$P$21)*100000)</f>
        <v>0</v>
      </c>
      <c r="R21" s="136">
        <f>Populations!G27</f>
        <v>0</v>
      </c>
      <c r="S21" s="150">
        <f>IF(R21=0,0,($E$21/$R$21)*100000)</f>
        <v>0</v>
      </c>
      <c r="T21" s="178">
        <f>Populations!I27</f>
        <v>0</v>
      </c>
      <c r="U21" s="150">
        <f>IF(T21=0,0,($F$21/$T$21)*100000)</f>
        <v>0</v>
      </c>
      <c r="V21" s="136">
        <f>Populations!K27</f>
        <v>0</v>
      </c>
      <c r="W21" s="150">
        <f>IF(V21=0,0,($G$21/$V$21)*100000)</f>
        <v>0</v>
      </c>
      <c r="X21" s="178">
        <f>Populations!M27</f>
        <v>0</v>
      </c>
      <c r="Y21" s="150">
        <f>IF(X21=0,0,($H$21/$X$21)*100000)</f>
        <v>0</v>
      </c>
      <c r="Z21" s="136">
        <f>Populations!O27</f>
        <v>0</v>
      </c>
      <c r="AA21" s="150">
        <f>IF(Z21=0,0,($I$21/$Z$21)*100000)</f>
        <v>0</v>
      </c>
      <c r="AB21" s="178">
        <f>Populations!Q27</f>
        <v>0</v>
      </c>
      <c r="AC21" s="150">
        <f>IF(AB21=0,0,($J$21/$AB$21)*100000)</f>
        <v>0</v>
      </c>
      <c r="AD21" s="136">
        <f>Populations!S27</f>
        <v>0</v>
      </c>
      <c r="AE21" s="150">
        <f>IF(AD21=0,0,($K$21/$AD$21)*100000)</f>
        <v>0</v>
      </c>
      <c r="AF21" s="136">
        <f>Populations!U27</f>
        <v>0</v>
      </c>
      <c r="AG21" s="150">
        <f>IF(AF21=0,0,($L$21/$AF$21)*100000)</f>
        <v>0</v>
      </c>
      <c r="AH21" s="149"/>
      <c r="AI21" s="150">
        <f>Populations!C99</f>
        <v>0</v>
      </c>
      <c r="AJ21" s="152">
        <v>1.3818E-2</v>
      </c>
      <c r="AL21" s="140" t="str">
        <f>Populations!B9</f>
        <v>&lt;1</v>
      </c>
      <c r="AM21" s="383">
        <f t="shared" ref="AM21:AM33" si="13">O21*AJ21</f>
        <v>0</v>
      </c>
      <c r="AN21" s="384">
        <f t="shared" ref="AN21:AN33" si="14">Q21*AJ21</f>
        <v>0</v>
      </c>
      <c r="AO21" s="384">
        <f t="shared" ref="AO21:AO33" si="15">S21*AJ21</f>
        <v>0</v>
      </c>
      <c r="AP21" s="385">
        <f t="shared" ref="AP21:AP33" si="16">U21*AJ21</f>
        <v>0</v>
      </c>
      <c r="AQ21" s="385">
        <f t="shared" ref="AQ21:AQ33" si="17">W21*AJ21</f>
        <v>0</v>
      </c>
      <c r="AR21" s="385">
        <f t="shared" ref="AR21:AR33" si="18">Y21*AJ21</f>
        <v>0</v>
      </c>
      <c r="AS21" s="385">
        <f t="shared" ref="AS21:AS33" si="19">AA21*AJ21</f>
        <v>0</v>
      </c>
      <c r="AT21" s="385">
        <f t="shared" ref="AT21:AT33" si="20">AC21*AJ21</f>
        <v>0</v>
      </c>
      <c r="AU21" s="385">
        <f t="shared" ref="AU21:AU33" si="21">AE21*AJ21</f>
        <v>0</v>
      </c>
      <c r="AV21" s="385">
        <f t="shared" ref="AV21:AV33" si="22">AG21*AJ21</f>
        <v>0</v>
      </c>
    </row>
    <row r="22" spans="2:48">
      <c r="B22" s="140" t="str">
        <f>Populations!B82</f>
        <v>1-4</v>
      </c>
      <c r="C22" s="431"/>
      <c r="D22" s="432"/>
      <c r="E22" s="153"/>
      <c r="F22" s="154"/>
      <c r="G22" s="154"/>
      <c r="H22" s="154"/>
      <c r="I22" s="154"/>
      <c r="J22" s="155"/>
      <c r="K22" s="155"/>
      <c r="L22" s="169"/>
      <c r="M22" s="149"/>
      <c r="N22" s="136">
        <f>Populations!C28</f>
        <v>0</v>
      </c>
      <c r="O22" s="150">
        <f>IF(N22=0,0,($C$22/$N$22)*100000)</f>
        <v>0</v>
      </c>
      <c r="P22" s="136">
        <f>Populations!E28</f>
        <v>0</v>
      </c>
      <c r="Q22" s="150">
        <f>IF(P22=0,0,($D$22/$P$22)*100000)</f>
        <v>0</v>
      </c>
      <c r="R22" s="136">
        <f>Populations!G28</f>
        <v>0</v>
      </c>
      <c r="S22" s="150">
        <f>IF(R22=0,0,($E$22/$R$22)*100000)</f>
        <v>0</v>
      </c>
      <c r="T22" s="178">
        <f>Populations!I28</f>
        <v>0</v>
      </c>
      <c r="U22" s="150">
        <f>IF(T22=0,0,($F$22/$T$22)*100000)</f>
        <v>0</v>
      </c>
      <c r="V22" s="136">
        <f>Populations!K28</f>
        <v>0</v>
      </c>
      <c r="W22" s="150">
        <f>IF(V22=0,0,($G$22/$V$22)*100000)</f>
        <v>0</v>
      </c>
      <c r="X22" s="178">
        <f>Populations!M28</f>
        <v>0</v>
      </c>
      <c r="Y22" s="150">
        <f>IF(X22=0,0,($H$22/$X$22)*100000)</f>
        <v>0</v>
      </c>
      <c r="Z22" s="136">
        <f>Populations!O28</f>
        <v>0</v>
      </c>
      <c r="AA22" s="150">
        <f>IF(Z22=0,0,($I$22/$Z$22)*100000)</f>
        <v>0</v>
      </c>
      <c r="AB22" s="178">
        <f>Populations!Q28</f>
        <v>0</v>
      </c>
      <c r="AC22" s="150">
        <f>IF(AB22=0,0,($J$22/$AB$22)*100000)</f>
        <v>0</v>
      </c>
      <c r="AD22" s="136">
        <f>Populations!S28</f>
        <v>0</v>
      </c>
      <c r="AE22" s="150">
        <f>IF(AD22=0,0,($K$22/$AD$22)*100000)</f>
        <v>0</v>
      </c>
      <c r="AF22" s="136">
        <f>Populations!U28</f>
        <v>0</v>
      </c>
      <c r="AG22" s="150">
        <f>IF(AF22=0,0,($L$22/$AF$22)*100000)</f>
        <v>0</v>
      </c>
      <c r="AH22" s="149"/>
      <c r="AI22" s="150">
        <f>Populations!C100</f>
        <v>0</v>
      </c>
      <c r="AJ22" s="152">
        <v>5.5316999999999998E-2</v>
      </c>
      <c r="AL22" s="140" t="str">
        <f>Populations!B10</f>
        <v>1-4</v>
      </c>
      <c r="AM22" s="383">
        <f t="shared" si="13"/>
        <v>0</v>
      </c>
      <c r="AN22" s="384">
        <f t="shared" si="14"/>
        <v>0</v>
      </c>
      <c r="AO22" s="384">
        <f t="shared" si="15"/>
        <v>0</v>
      </c>
      <c r="AP22" s="385">
        <f t="shared" si="16"/>
        <v>0</v>
      </c>
      <c r="AQ22" s="385">
        <f t="shared" si="17"/>
        <v>0</v>
      </c>
      <c r="AR22" s="385">
        <f t="shared" si="18"/>
        <v>0</v>
      </c>
      <c r="AS22" s="385">
        <f t="shared" si="19"/>
        <v>0</v>
      </c>
      <c r="AT22" s="385">
        <f t="shared" si="20"/>
        <v>0</v>
      </c>
      <c r="AU22" s="385">
        <f t="shared" si="21"/>
        <v>0</v>
      </c>
      <c r="AV22" s="385">
        <f t="shared" si="22"/>
        <v>0</v>
      </c>
    </row>
    <row r="23" spans="2:48">
      <c r="B23" s="140" t="str">
        <f>Populations!B83</f>
        <v>5-9</v>
      </c>
      <c r="C23" s="431"/>
      <c r="D23" s="432"/>
      <c r="E23" s="153"/>
      <c r="F23" s="154"/>
      <c r="G23" s="154"/>
      <c r="H23" s="154"/>
      <c r="I23" s="154"/>
      <c r="J23" s="155"/>
      <c r="K23" s="155"/>
      <c r="L23" s="169"/>
      <c r="M23" s="149"/>
      <c r="N23" s="136">
        <f>Populations!C29</f>
        <v>0</v>
      </c>
      <c r="O23" s="150">
        <f>IF(N23=0,0,($C$23/$N$23)*100000)</f>
        <v>0</v>
      </c>
      <c r="P23" s="136">
        <f>Populations!E29</f>
        <v>0</v>
      </c>
      <c r="Q23" s="150">
        <f>IF(P23=0,0,($D$23/$P$23)*100000)</f>
        <v>0</v>
      </c>
      <c r="R23" s="136">
        <f>Populations!G29</f>
        <v>0</v>
      </c>
      <c r="S23" s="150">
        <f>IF(R23=0,0,($E$23/$R$23)*100000)</f>
        <v>0</v>
      </c>
      <c r="T23" s="178">
        <f>Populations!I29</f>
        <v>0</v>
      </c>
      <c r="U23" s="150">
        <f>IF(T23=0,0,($F$23/$T$23)*100000)</f>
        <v>0</v>
      </c>
      <c r="V23" s="136">
        <f>Populations!K29</f>
        <v>0</v>
      </c>
      <c r="W23" s="150">
        <f>IF(V23=0,0,($G$23/$V$23)*100000)</f>
        <v>0</v>
      </c>
      <c r="X23" s="178">
        <f>Populations!M29</f>
        <v>0</v>
      </c>
      <c r="Y23" s="150">
        <f>IF(X23=0,0,($H$23/$X$23)*100000)</f>
        <v>0</v>
      </c>
      <c r="Z23" s="136">
        <f>Populations!O29</f>
        <v>0</v>
      </c>
      <c r="AA23" s="150">
        <f>IF(Z23=0,0,($I$23/$Z$23)*100000)</f>
        <v>0</v>
      </c>
      <c r="AB23" s="178">
        <f>Populations!Q29</f>
        <v>0</v>
      </c>
      <c r="AC23" s="150">
        <f>IF(AB23=0,0,($J$23/$AB$23)*100000)</f>
        <v>0</v>
      </c>
      <c r="AD23" s="136">
        <f>Populations!S29</f>
        <v>0</v>
      </c>
      <c r="AE23" s="150">
        <f>IF(AD23=0,0,($K$23/$AD$23)*100000)</f>
        <v>0</v>
      </c>
      <c r="AF23" s="136">
        <f>Populations!U29</f>
        <v>0</v>
      </c>
      <c r="AG23" s="150">
        <f>IF(AF23=0,0,($L$23/$AF$23)*100000)</f>
        <v>0</v>
      </c>
      <c r="AH23" s="149"/>
      <c r="AI23" s="150">
        <f>Populations!C101</f>
        <v>0</v>
      </c>
      <c r="AJ23" s="152">
        <v>7.2533E-2</v>
      </c>
      <c r="AL23" s="140" t="str">
        <f>Populations!B11</f>
        <v>5-9</v>
      </c>
      <c r="AM23" s="383">
        <f t="shared" si="13"/>
        <v>0</v>
      </c>
      <c r="AN23" s="384">
        <f t="shared" si="14"/>
        <v>0</v>
      </c>
      <c r="AO23" s="384">
        <f t="shared" si="15"/>
        <v>0</v>
      </c>
      <c r="AP23" s="385">
        <f t="shared" si="16"/>
        <v>0</v>
      </c>
      <c r="AQ23" s="385">
        <f t="shared" si="17"/>
        <v>0</v>
      </c>
      <c r="AR23" s="385">
        <f t="shared" si="18"/>
        <v>0</v>
      </c>
      <c r="AS23" s="385">
        <f t="shared" si="19"/>
        <v>0</v>
      </c>
      <c r="AT23" s="385">
        <f t="shared" si="20"/>
        <v>0</v>
      </c>
      <c r="AU23" s="385">
        <f t="shared" si="21"/>
        <v>0</v>
      </c>
      <c r="AV23" s="385">
        <f t="shared" si="22"/>
        <v>0</v>
      </c>
    </row>
    <row r="24" spans="2:48">
      <c r="B24" s="140" t="str">
        <f>Populations!B84</f>
        <v>10-14</v>
      </c>
      <c r="C24" s="431"/>
      <c r="D24" s="432"/>
      <c r="E24" s="153"/>
      <c r="F24" s="154"/>
      <c r="G24" s="154"/>
      <c r="H24" s="154"/>
      <c r="I24" s="154"/>
      <c r="J24" s="155"/>
      <c r="K24" s="155"/>
      <c r="L24" s="169"/>
      <c r="M24" s="149"/>
      <c r="N24" s="136">
        <f>Populations!C30</f>
        <v>0</v>
      </c>
      <c r="O24" s="150">
        <f>IF(N24=0,0,($C$24/$N$24)*100000)</f>
        <v>0</v>
      </c>
      <c r="P24" s="136">
        <f>Populations!E30</f>
        <v>0</v>
      </c>
      <c r="Q24" s="150">
        <f>IF(P24=0,0,($D$24/$P$24)*100000)</f>
        <v>0</v>
      </c>
      <c r="R24" s="136">
        <f>Populations!G30</f>
        <v>0</v>
      </c>
      <c r="S24" s="150">
        <f>IF(R24=0,0,($E$24/$R$24)*100000)</f>
        <v>0</v>
      </c>
      <c r="T24" s="178">
        <f>Populations!I30</f>
        <v>0</v>
      </c>
      <c r="U24" s="150">
        <f>IF(T24=0,0,($F$24/$T$24)*100000)</f>
        <v>0</v>
      </c>
      <c r="V24" s="136">
        <f>Populations!K30</f>
        <v>0</v>
      </c>
      <c r="W24" s="150">
        <f>IF(V24=0,0,($G$24/$V$24)*100000)</f>
        <v>0</v>
      </c>
      <c r="X24" s="178">
        <f>Populations!M30</f>
        <v>0</v>
      </c>
      <c r="Y24" s="150">
        <f>IF(X24=0,0,($H$24/$X$24)*100000)</f>
        <v>0</v>
      </c>
      <c r="Z24" s="136">
        <f>Populations!O30</f>
        <v>0</v>
      </c>
      <c r="AA24" s="150">
        <f>IF(Z24=0,0,($I$24/$Z$24)*100000)</f>
        <v>0</v>
      </c>
      <c r="AB24" s="178">
        <f>Populations!Q30</f>
        <v>0</v>
      </c>
      <c r="AC24" s="150">
        <f>IF(AB24=0,0,($J$24/$AB$24)*100000)</f>
        <v>0</v>
      </c>
      <c r="AD24" s="136">
        <f>Populations!S30</f>
        <v>0</v>
      </c>
      <c r="AE24" s="150">
        <f>IF(AD24=0,0,($K$24/$AD$24)*100000)</f>
        <v>0</v>
      </c>
      <c r="AF24" s="136">
        <f>Populations!U30</f>
        <v>0</v>
      </c>
      <c r="AG24" s="150">
        <f>IF(AF24=0,0,($L$24/$AF$24)*100000)</f>
        <v>0</v>
      </c>
      <c r="AH24" s="149"/>
      <c r="AI24" s="150">
        <f>Populations!C102</f>
        <v>0</v>
      </c>
      <c r="AJ24" s="152">
        <v>7.3032E-2</v>
      </c>
      <c r="AL24" s="140" t="str">
        <f>Populations!B12</f>
        <v>10-14</v>
      </c>
      <c r="AM24" s="383">
        <f t="shared" si="13"/>
        <v>0</v>
      </c>
      <c r="AN24" s="384">
        <f t="shared" si="14"/>
        <v>0</v>
      </c>
      <c r="AO24" s="384">
        <f t="shared" si="15"/>
        <v>0</v>
      </c>
      <c r="AP24" s="385">
        <f t="shared" si="16"/>
        <v>0</v>
      </c>
      <c r="AQ24" s="385">
        <f t="shared" si="17"/>
        <v>0</v>
      </c>
      <c r="AR24" s="385">
        <f t="shared" si="18"/>
        <v>0</v>
      </c>
      <c r="AS24" s="385">
        <f t="shared" si="19"/>
        <v>0</v>
      </c>
      <c r="AT24" s="385">
        <f t="shared" si="20"/>
        <v>0</v>
      </c>
      <c r="AU24" s="385">
        <f t="shared" si="21"/>
        <v>0</v>
      </c>
      <c r="AV24" s="385">
        <f t="shared" si="22"/>
        <v>0</v>
      </c>
    </row>
    <row r="25" spans="2:48">
      <c r="B25" s="140" t="str">
        <f>Populations!B85</f>
        <v>15-19</v>
      </c>
      <c r="C25" s="431"/>
      <c r="D25" s="432"/>
      <c r="E25" s="153"/>
      <c r="F25" s="154"/>
      <c r="G25" s="154"/>
      <c r="H25" s="154"/>
      <c r="I25" s="154"/>
      <c r="J25" s="155"/>
      <c r="K25" s="155"/>
      <c r="L25" s="169"/>
      <c r="M25" s="149"/>
      <c r="N25" s="136">
        <f>Populations!C31</f>
        <v>0</v>
      </c>
      <c r="O25" s="150">
        <f>IF(N25=0,0,($C$25/$N$25)*100000)</f>
        <v>0</v>
      </c>
      <c r="P25" s="136">
        <f>Populations!E31</f>
        <v>0</v>
      </c>
      <c r="Q25" s="150">
        <f>IF(P25=0,0,($D$25/$P$25)*100000)</f>
        <v>0</v>
      </c>
      <c r="R25" s="136">
        <f>Populations!G31</f>
        <v>0</v>
      </c>
      <c r="S25" s="150">
        <f>IF(R25=0,0,($E$25/$R$25)*100000)</f>
        <v>0</v>
      </c>
      <c r="T25" s="178">
        <f>Populations!I31</f>
        <v>0</v>
      </c>
      <c r="U25" s="150">
        <f>IF(T25=0,0,($F$25/$T$25)*100000)</f>
        <v>0</v>
      </c>
      <c r="V25" s="136">
        <f>Populations!K31</f>
        <v>0</v>
      </c>
      <c r="W25" s="150">
        <f>IF(V25=0,0,($G$25/$V$25)*100000)</f>
        <v>0</v>
      </c>
      <c r="X25" s="178">
        <f>Populations!M31</f>
        <v>0</v>
      </c>
      <c r="Y25" s="150">
        <f>IF(X25=0,0,($H$25/$X$25)*100000)</f>
        <v>0</v>
      </c>
      <c r="Z25" s="136">
        <f>Populations!O31</f>
        <v>0</v>
      </c>
      <c r="AA25" s="150">
        <f>IF(Z25=0,0,($I$25/$Z$25)*100000)</f>
        <v>0</v>
      </c>
      <c r="AB25" s="178">
        <f>Populations!Q31</f>
        <v>0</v>
      </c>
      <c r="AC25" s="150">
        <f>IF(AB25=0,0,($J$25/$AB$25)*100000)</f>
        <v>0</v>
      </c>
      <c r="AD25" s="136">
        <f>Populations!S31</f>
        <v>0</v>
      </c>
      <c r="AE25" s="150">
        <f>IF(AD25=0,0,($K$25/$AD$25)*100000)</f>
        <v>0</v>
      </c>
      <c r="AF25" s="136">
        <f>Populations!U31</f>
        <v>0</v>
      </c>
      <c r="AG25" s="150">
        <f>IF(AF25=0,0,($L$25/$AF$25)*100000)</f>
        <v>0</v>
      </c>
      <c r="AH25" s="149"/>
      <c r="AI25" s="150">
        <f>Populations!C103</f>
        <v>0</v>
      </c>
      <c r="AJ25" s="152">
        <v>7.2168999999999997E-2</v>
      </c>
      <c r="AL25" s="140" t="str">
        <f>Populations!B13</f>
        <v>15-19</v>
      </c>
      <c r="AM25" s="383">
        <f t="shared" si="13"/>
        <v>0</v>
      </c>
      <c r="AN25" s="384">
        <f t="shared" si="14"/>
        <v>0</v>
      </c>
      <c r="AO25" s="384">
        <f t="shared" si="15"/>
        <v>0</v>
      </c>
      <c r="AP25" s="385">
        <f t="shared" si="16"/>
        <v>0</v>
      </c>
      <c r="AQ25" s="385">
        <f t="shared" si="17"/>
        <v>0</v>
      </c>
      <c r="AR25" s="385">
        <f t="shared" si="18"/>
        <v>0</v>
      </c>
      <c r="AS25" s="385">
        <f t="shared" si="19"/>
        <v>0</v>
      </c>
      <c r="AT25" s="385">
        <f t="shared" si="20"/>
        <v>0</v>
      </c>
      <c r="AU25" s="385">
        <f t="shared" si="21"/>
        <v>0</v>
      </c>
      <c r="AV25" s="385">
        <f t="shared" si="22"/>
        <v>0</v>
      </c>
    </row>
    <row r="26" spans="2:48">
      <c r="B26" s="140" t="str">
        <f>Populations!B86</f>
        <v>20-24</v>
      </c>
      <c r="C26" s="431"/>
      <c r="D26" s="432"/>
      <c r="E26" s="153"/>
      <c r="F26" s="154"/>
      <c r="G26" s="154"/>
      <c r="H26" s="154"/>
      <c r="I26" s="154"/>
      <c r="J26" s="155"/>
      <c r="K26" s="155"/>
      <c r="L26" s="169"/>
      <c r="M26" s="149"/>
      <c r="N26" s="136">
        <f>Populations!C32</f>
        <v>0</v>
      </c>
      <c r="O26" s="150">
        <f>IF(N26=0,0,($C$26/$N$26)*100000)</f>
        <v>0</v>
      </c>
      <c r="P26" s="136">
        <f>Populations!E32</f>
        <v>0</v>
      </c>
      <c r="Q26" s="150">
        <f>IF(P26=0,0,($D$26/$P$26)*100000)</f>
        <v>0</v>
      </c>
      <c r="R26" s="136">
        <f>Populations!G32</f>
        <v>0</v>
      </c>
      <c r="S26" s="150">
        <f>IF(R26=0,0,($E$26/$R$26)*100000)</f>
        <v>0</v>
      </c>
      <c r="T26" s="178">
        <f>Populations!I32</f>
        <v>0</v>
      </c>
      <c r="U26" s="150">
        <f>IF(T26=0,0,($F$26/$T$26)*100000)</f>
        <v>0</v>
      </c>
      <c r="V26" s="136">
        <f>Populations!K32</f>
        <v>0</v>
      </c>
      <c r="W26" s="150">
        <f>IF(V26=0,0,($G$26/$V$26)*100000)</f>
        <v>0</v>
      </c>
      <c r="X26" s="178">
        <f>Populations!M32</f>
        <v>0</v>
      </c>
      <c r="Y26" s="150">
        <f>IF(X26=0,0,($H$26/$X$26)*100000)</f>
        <v>0</v>
      </c>
      <c r="Z26" s="136">
        <f>Populations!O32</f>
        <v>0</v>
      </c>
      <c r="AA26" s="150">
        <f>IF(Z26=0,0,($I$26/$Z$26)*100000)</f>
        <v>0</v>
      </c>
      <c r="AB26" s="178">
        <f>Populations!Q32</f>
        <v>0</v>
      </c>
      <c r="AC26" s="150">
        <f>IF(AB26=0,0,($J$26/$AB$26)*100000)</f>
        <v>0</v>
      </c>
      <c r="AD26" s="136">
        <f>Populations!S32</f>
        <v>0</v>
      </c>
      <c r="AE26" s="150">
        <f>IF(AD26=0,0,($K$26/$AD$26)*100000)</f>
        <v>0</v>
      </c>
      <c r="AF26" s="136">
        <f>Populations!U32</f>
        <v>0</v>
      </c>
      <c r="AG26" s="150">
        <f>IF(AF26=0,0,($L$26/$AF$26)*100000)</f>
        <v>0</v>
      </c>
      <c r="AH26" s="149"/>
      <c r="AI26" s="150">
        <f>Populations!C104</f>
        <v>0</v>
      </c>
      <c r="AJ26" s="152">
        <v>6.6477999999999995E-2</v>
      </c>
      <c r="AL26" s="140" t="str">
        <f>Populations!B14</f>
        <v>20-24</v>
      </c>
      <c r="AM26" s="383">
        <f t="shared" si="13"/>
        <v>0</v>
      </c>
      <c r="AN26" s="384">
        <f t="shared" si="14"/>
        <v>0</v>
      </c>
      <c r="AO26" s="384">
        <f t="shared" si="15"/>
        <v>0</v>
      </c>
      <c r="AP26" s="385">
        <f t="shared" si="16"/>
        <v>0</v>
      </c>
      <c r="AQ26" s="385">
        <f t="shared" si="17"/>
        <v>0</v>
      </c>
      <c r="AR26" s="385">
        <f t="shared" si="18"/>
        <v>0</v>
      </c>
      <c r="AS26" s="385">
        <f t="shared" si="19"/>
        <v>0</v>
      </c>
      <c r="AT26" s="385">
        <f t="shared" si="20"/>
        <v>0</v>
      </c>
      <c r="AU26" s="385">
        <f t="shared" si="21"/>
        <v>0</v>
      </c>
      <c r="AV26" s="385">
        <f t="shared" si="22"/>
        <v>0</v>
      </c>
    </row>
    <row r="27" spans="2:48">
      <c r="B27" s="140" t="str">
        <f>Populations!B87</f>
        <v>25-34</v>
      </c>
      <c r="C27" s="431"/>
      <c r="D27" s="432"/>
      <c r="E27" s="153"/>
      <c r="F27" s="154"/>
      <c r="G27" s="154"/>
      <c r="H27" s="154"/>
      <c r="I27" s="154"/>
      <c r="J27" s="155"/>
      <c r="K27" s="155"/>
      <c r="L27" s="169"/>
      <c r="M27" s="149"/>
      <c r="N27" s="136">
        <f>Populations!C33</f>
        <v>0</v>
      </c>
      <c r="O27" s="150">
        <f>IF(N27=0,0,($C$27/$N$27)*100000)</f>
        <v>0</v>
      </c>
      <c r="P27" s="136">
        <f>Populations!E33</f>
        <v>0</v>
      </c>
      <c r="Q27" s="150">
        <f>IF(P27=0,0,($D$27/$P$27)*100000)</f>
        <v>0</v>
      </c>
      <c r="R27" s="136">
        <f>Populations!G33</f>
        <v>0</v>
      </c>
      <c r="S27" s="150">
        <f>IF(R27=0,0,($E$27/$R$27)*100000)</f>
        <v>0</v>
      </c>
      <c r="T27" s="178">
        <f>Populations!I33</f>
        <v>0</v>
      </c>
      <c r="U27" s="150">
        <f>IF(T27=0,0,($F$27/$T$27)*100000)</f>
        <v>0</v>
      </c>
      <c r="V27" s="136">
        <f>Populations!K33</f>
        <v>0</v>
      </c>
      <c r="W27" s="150">
        <f>IF(V27=0,0,($G$27/$V$27)*100000)</f>
        <v>0</v>
      </c>
      <c r="X27" s="178">
        <f>Populations!M33</f>
        <v>0</v>
      </c>
      <c r="Y27" s="150">
        <f>IF(X27=0,0,($H$27/$X$27)*100000)</f>
        <v>0</v>
      </c>
      <c r="Z27" s="136">
        <f>Populations!O33</f>
        <v>0</v>
      </c>
      <c r="AA27" s="150">
        <f>IF(Z27=0,0,($I$27/$Z$27)*100000)</f>
        <v>0</v>
      </c>
      <c r="AB27" s="178">
        <f>Populations!Q33</f>
        <v>0</v>
      </c>
      <c r="AC27" s="150">
        <f>IF(AB27=0,0,($J$27/$AB$27)*100000)</f>
        <v>0</v>
      </c>
      <c r="AD27" s="136">
        <f>Populations!S33</f>
        <v>0</v>
      </c>
      <c r="AE27" s="150">
        <f>IF(AD27=0,0,($K$27/$AD$27)*100000)</f>
        <v>0</v>
      </c>
      <c r="AF27" s="136">
        <f>Populations!U33</f>
        <v>0</v>
      </c>
      <c r="AG27" s="150">
        <f>IF(AF27=0,0,($L$272/$AF$27)*100000)</f>
        <v>0</v>
      </c>
      <c r="AH27" s="149"/>
      <c r="AI27" s="150">
        <f>Populations!C105</f>
        <v>0</v>
      </c>
      <c r="AJ27" s="152">
        <v>0.135573</v>
      </c>
      <c r="AL27" s="140" t="str">
        <f>Populations!B15</f>
        <v>25-34</v>
      </c>
      <c r="AM27" s="383">
        <f t="shared" si="13"/>
        <v>0</v>
      </c>
      <c r="AN27" s="384">
        <f t="shared" si="14"/>
        <v>0</v>
      </c>
      <c r="AO27" s="384">
        <f t="shared" si="15"/>
        <v>0</v>
      </c>
      <c r="AP27" s="385">
        <f t="shared" si="16"/>
        <v>0</v>
      </c>
      <c r="AQ27" s="385">
        <f t="shared" si="17"/>
        <v>0</v>
      </c>
      <c r="AR27" s="385">
        <f t="shared" si="18"/>
        <v>0</v>
      </c>
      <c r="AS27" s="385">
        <f t="shared" si="19"/>
        <v>0</v>
      </c>
      <c r="AT27" s="385">
        <f t="shared" si="20"/>
        <v>0</v>
      </c>
      <c r="AU27" s="385">
        <f t="shared" si="21"/>
        <v>0</v>
      </c>
      <c r="AV27" s="385">
        <f t="shared" si="22"/>
        <v>0</v>
      </c>
    </row>
    <row r="28" spans="2:48">
      <c r="B28" s="140" t="str">
        <f>Populations!B88</f>
        <v>35-44</v>
      </c>
      <c r="C28" s="431"/>
      <c r="D28" s="432"/>
      <c r="E28" s="153"/>
      <c r="F28" s="154"/>
      <c r="G28" s="154"/>
      <c r="H28" s="154"/>
      <c r="I28" s="154"/>
      <c r="J28" s="155"/>
      <c r="K28" s="155"/>
      <c r="L28" s="169"/>
      <c r="M28" s="149"/>
      <c r="N28" s="136">
        <f>Populations!C34</f>
        <v>0</v>
      </c>
      <c r="O28" s="150">
        <f>IF(N28=0,0,($C$28/$N$28)*100000)</f>
        <v>0</v>
      </c>
      <c r="P28" s="136">
        <f>Populations!E34</f>
        <v>0</v>
      </c>
      <c r="Q28" s="150">
        <f>IF(P28=0,0,($D$28/$P$28)*100000)</f>
        <v>0</v>
      </c>
      <c r="R28" s="136">
        <f>Populations!G34</f>
        <v>0</v>
      </c>
      <c r="S28" s="150">
        <f>IF(R28=0,0,($E$28/$R$28)*100000)</f>
        <v>0</v>
      </c>
      <c r="T28" s="178">
        <f>Populations!I34</f>
        <v>0</v>
      </c>
      <c r="U28" s="150">
        <f>IF(T28=0,0,($F$28/$T$28)*100000)</f>
        <v>0</v>
      </c>
      <c r="V28" s="136">
        <f>Populations!K34</f>
        <v>0</v>
      </c>
      <c r="W28" s="150">
        <f>IF(V28=0,0,($G$28/$V$28)*100000)</f>
        <v>0</v>
      </c>
      <c r="X28" s="178">
        <f>Populations!M34</f>
        <v>0</v>
      </c>
      <c r="Y28" s="150">
        <f>IF(X28=0,0,($H$28/$X$28)*100000)</f>
        <v>0</v>
      </c>
      <c r="Z28" s="136">
        <f>Populations!O34</f>
        <v>0</v>
      </c>
      <c r="AA28" s="150">
        <f>IF(Z28=0,0,($I$28/$Z$28)*100000)</f>
        <v>0</v>
      </c>
      <c r="AB28" s="178">
        <f>Populations!Q34</f>
        <v>0</v>
      </c>
      <c r="AC28" s="150">
        <f>IF(AB28=0,0,($J$28/$AB$28)*100000)</f>
        <v>0</v>
      </c>
      <c r="AD28" s="136">
        <f>Populations!S34</f>
        <v>0</v>
      </c>
      <c r="AE28" s="150">
        <f>IF(AD28=0,0,($K$28/$AD$28)*100000)</f>
        <v>0</v>
      </c>
      <c r="AF28" s="136">
        <f>Populations!U34</f>
        <v>0</v>
      </c>
      <c r="AG28" s="150">
        <f>IF(AF28=0,0,($L$28/$AF$28)*100000)</f>
        <v>0</v>
      </c>
      <c r="AH28" s="149"/>
      <c r="AI28" s="150">
        <f>Populations!C106</f>
        <v>0</v>
      </c>
      <c r="AJ28" s="152">
        <v>0.16261300000000001</v>
      </c>
      <c r="AL28" s="140" t="str">
        <f>Populations!B16</f>
        <v>35-44</v>
      </c>
      <c r="AM28" s="383">
        <f t="shared" si="13"/>
        <v>0</v>
      </c>
      <c r="AN28" s="384">
        <f t="shared" si="14"/>
        <v>0</v>
      </c>
      <c r="AO28" s="384">
        <f t="shared" si="15"/>
        <v>0</v>
      </c>
      <c r="AP28" s="385">
        <f t="shared" si="16"/>
        <v>0</v>
      </c>
      <c r="AQ28" s="385">
        <f t="shared" si="17"/>
        <v>0</v>
      </c>
      <c r="AR28" s="385">
        <f t="shared" si="18"/>
        <v>0</v>
      </c>
      <c r="AS28" s="385">
        <f t="shared" si="19"/>
        <v>0</v>
      </c>
      <c r="AT28" s="385">
        <f t="shared" si="20"/>
        <v>0</v>
      </c>
      <c r="AU28" s="385">
        <f t="shared" si="21"/>
        <v>0</v>
      </c>
      <c r="AV28" s="385">
        <f t="shared" si="22"/>
        <v>0</v>
      </c>
    </row>
    <row r="29" spans="2:48">
      <c r="B29" s="140" t="str">
        <f>Populations!B89</f>
        <v>45-54</v>
      </c>
      <c r="C29" s="431"/>
      <c r="D29" s="432"/>
      <c r="E29" s="153"/>
      <c r="F29" s="154"/>
      <c r="G29" s="154"/>
      <c r="H29" s="154"/>
      <c r="I29" s="154"/>
      <c r="J29" s="155"/>
      <c r="K29" s="155"/>
      <c r="L29" s="169"/>
      <c r="M29" s="149"/>
      <c r="N29" s="136">
        <f>Populations!C35</f>
        <v>0</v>
      </c>
      <c r="O29" s="150">
        <f>IF(N29=0,0,($C$29/$N$29)*100000)</f>
        <v>0</v>
      </c>
      <c r="P29" s="136">
        <f>Populations!E35</f>
        <v>0</v>
      </c>
      <c r="Q29" s="150">
        <f>IF(P29=0,0,($D$29/$P$29)*100000)</f>
        <v>0</v>
      </c>
      <c r="R29" s="136">
        <f>Populations!G35</f>
        <v>0</v>
      </c>
      <c r="S29" s="150">
        <f>IF(R29=0,0,($E$29/$R$29)*100000)</f>
        <v>0</v>
      </c>
      <c r="T29" s="178">
        <f>Populations!I35</f>
        <v>0</v>
      </c>
      <c r="U29" s="150">
        <f>IF(T29=0,0,($F$29/$T$29)*100000)</f>
        <v>0</v>
      </c>
      <c r="V29" s="136">
        <f>Populations!K35</f>
        <v>0</v>
      </c>
      <c r="W29" s="150">
        <f>IF(V29=0,0,($G$29/$V$29)*100000)</f>
        <v>0</v>
      </c>
      <c r="X29" s="178">
        <f>Populations!M35</f>
        <v>0</v>
      </c>
      <c r="Y29" s="150">
        <f>IF(X29=0,0,($H$29/$X$29)*100000)</f>
        <v>0</v>
      </c>
      <c r="Z29" s="136">
        <f>Populations!O35</f>
        <v>0</v>
      </c>
      <c r="AA29" s="150">
        <f>IF(Z29=0,0,($I$29/$Z$29)*100000)</f>
        <v>0</v>
      </c>
      <c r="AB29" s="178">
        <f>Populations!Q35</f>
        <v>0</v>
      </c>
      <c r="AC29" s="150">
        <f>IF(AB29=0,0,($J$29/$AB$29)*100000)</f>
        <v>0</v>
      </c>
      <c r="AD29" s="136">
        <f>Populations!S35</f>
        <v>0</v>
      </c>
      <c r="AE29" s="150">
        <f>IF(AD29=0,0,($K$29/$AD$29)*100000)</f>
        <v>0</v>
      </c>
      <c r="AF29" s="136">
        <f>Populations!U35</f>
        <v>0</v>
      </c>
      <c r="AG29" s="150">
        <f>IF(AF29=0,0,($L$29/$AF$29)*100000)</f>
        <v>0</v>
      </c>
      <c r="AH29" s="149"/>
      <c r="AI29" s="150">
        <f>Populations!C107</f>
        <v>0</v>
      </c>
      <c r="AJ29" s="152">
        <v>0.13483400000000001</v>
      </c>
      <c r="AL29" s="140" t="str">
        <f>Populations!B17</f>
        <v>45-54</v>
      </c>
      <c r="AM29" s="383">
        <f t="shared" si="13"/>
        <v>0</v>
      </c>
      <c r="AN29" s="384">
        <f t="shared" si="14"/>
        <v>0</v>
      </c>
      <c r="AO29" s="384">
        <f t="shared" si="15"/>
        <v>0</v>
      </c>
      <c r="AP29" s="385">
        <f t="shared" si="16"/>
        <v>0</v>
      </c>
      <c r="AQ29" s="385">
        <f t="shared" si="17"/>
        <v>0</v>
      </c>
      <c r="AR29" s="385">
        <f t="shared" si="18"/>
        <v>0</v>
      </c>
      <c r="AS29" s="385">
        <f t="shared" si="19"/>
        <v>0</v>
      </c>
      <c r="AT29" s="385">
        <f t="shared" si="20"/>
        <v>0</v>
      </c>
      <c r="AU29" s="385">
        <f t="shared" si="21"/>
        <v>0</v>
      </c>
      <c r="AV29" s="385">
        <f t="shared" si="22"/>
        <v>0</v>
      </c>
    </row>
    <row r="30" spans="2:48">
      <c r="B30" s="140" t="str">
        <f>Populations!B90</f>
        <v>55-64</v>
      </c>
      <c r="C30" s="431"/>
      <c r="D30" s="432"/>
      <c r="E30" s="153"/>
      <c r="F30" s="154"/>
      <c r="G30" s="154"/>
      <c r="H30" s="154"/>
      <c r="I30" s="154"/>
      <c r="J30" s="155"/>
      <c r="K30" s="155"/>
      <c r="L30" s="169"/>
      <c r="M30" s="149"/>
      <c r="N30" s="136">
        <f>Populations!C36</f>
        <v>0</v>
      </c>
      <c r="O30" s="150">
        <f>IF(N30=0,0,($C$30/$N$30)*100000)</f>
        <v>0</v>
      </c>
      <c r="P30" s="136">
        <f>Populations!E36</f>
        <v>0</v>
      </c>
      <c r="Q30" s="150">
        <f>IF(P30=0,0,($D$30/$P$30)*100000)</f>
        <v>0</v>
      </c>
      <c r="R30" s="136">
        <f>Populations!G36</f>
        <v>0</v>
      </c>
      <c r="S30" s="150">
        <f>IF(R30=0,0,($E$30/$R$30)*100000)</f>
        <v>0</v>
      </c>
      <c r="T30" s="178">
        <f>Populations!I36</f>
        <v>0</v>
      </c>
      <c r="U30" s="150">
        <f>IF(T30=0,0,($F$30/$T$30)*100000)</f>
        <v>0</v>
      </c>
      <c r="V30" s="136">
        <f>Populations!K36</f>
        <v>0</v>
      </c>
      <c r="W30" s="150">
        <f>IF(V30=0,0,($G$30/$V$30)*100000)</f>
        <v>0</v>
      </c>
      <c r="X30" s="178">
        <f>Populations!M36</f>
        <v>0</v>
      </c>
      <c r="Y30" s="150">
        <f>IF(X30=0,0,($H$30/$X$30)*100000)</f>
        <v>0</v>
      </c>
      <c r="Z30" s="136">
        <f>Populations!O36</f>
        <v>0</v>
      </c>
      <c r="AA30" s="150">
        <f>IF(Z30=0,0,($I$30/$Z$30)*100000)</f>
        <v>0</v>
      </c>
      <c r="AB30" s="178">
        <f>Populations!Q36</f>
        <v>0</v>
      </c>
      <c r="AC30" s="150">
        <f>IF(AB30=0,0,($J$30/$AB$30)*100000)</f>
        <v>0</v>
      </c>
      <c r="AD30" s="136">
        <f>Populations!S36</f>
        <v>0</v>
      </c>
      <c r="AE30" s="150">
        <f>IF(AD30=0,0,($K$30/$AD$30)*100000)</f>
        <v>0</v>
      </c>
      <c r="AF30" s="136">
        <f>Populations!U36</f>
        <v>0</v>
      </c>
      <c r="AG30" s="150">
        <f>IF(AF30=0,0,($L$30/$AF$30)*100000)</f>
        <v>0</v>
      </c>
      <c r="AH30" s="149"/>
      <c r="AI30" s="150">
        <f>Populations!C108</f>
        <v>0</v>
      </c>
      <c r="AJ30" s="152">
        <v>8.7247000000000005E-2</v>
      </c>
      <c r="AL30" s="140" t="str">
        <f>Populations!B18</f>
        <v>55-64</v>
      </c>
      <c r="AM30" s="383">
        <f t="shared" si="13"/>
        <v>0</v>
      </c>
      <c r="AN30" s="384">
        <f t="shared" si="14"/>
        <v>0</v>
      </c>
      <c r="AO30" s="384">
        <f t="shared" si="15"/>
        <v>0</v>
      </c>
      <c r="AP30" s="385">
        <f t="shared" si="16"/>
        <v>0</v>
      </c>
      <c r="AQ30" s="385">
        <f t="shared" si="17"/>
        <v>0</v>
      </c>
      <c r="AR30" s="385">
        <f t="shared" si="18"/>
        <v>0</v>
      </c>
      <c r="AS30" s="385">
        <f t="shared" si="19"/>
        <v>0</v>
      </c>
      <c r="AT30" s="385">
        <f t="shared" si="20"/>
        <v>0</v>
      </c>
      <c r="AU30" s="385">
        <f t="shared" si="21"/>
        <v>0</v>
      </c>
      <c r="AV30" s="385">
        <f t="shared" si="22"/>
        <v>0</v>
      </c>
    </row>
    <row r="31" spans="2:48">
      <c r="B31" s="140" t="str">
        <f>Populations!B91</f>
        <v>65-74</v>
      </c>
      <c r="C31" s="431"/>
      <c r="D31" s="432"/>
      <c r="E31" s="153"/>
      <c r="F31" s="154"/>
      <c r="G31" s="154"/>
      <c r="H31" s="154"/>
      <c r="I31" s="154"/>
      <c r="J31" s="155"/>
      <c r="K31" s="155"/>
      <c r="L31" s="169"/>
      <c r="M31" s="149"/>
      <c r="N31" s="136">
        <f>Populations!C37</f>
        <v>0</v>
      </c>
      <c r="O31" s="150">
        <f>IF(N31=0,0,($C$31/$N$31)*100000)</f>
        <v>0</v>
      </c>
      <c r="P31" s="136">
        <f>Populations!E37</f>
        <v>0</v>
      </c>
      <c r="Q31" s="150">
        <f>IF(P31=0,0,($D$31/$P$31)*100000)</f>
        <v>0</v>
      </c>
      <c r="R31" s="136">
        <f>Populations!G37</f>
        <v>0</v>
      </c>
      <c r="S31" s="150">
        <f>IF(R31=0,0,($E$31/$R$31)*100000)</f>
        <v>0</v>
      </c>
      <c r="T31" s="178">
        <f>Populations!I37</f>
        <v>0</v>
      </c>
      <c r="U31" s="150">
        <f>IF(T31=0,0,($F$31/$T$31)*100000)</f>
        <v>0</v>
      </c>
      <c r="V31" s="136">
        <f>Populations!K37</f>
        <v>0</v>
      </c>
      <c r="W31" s="150">
        <f>IF(V31=0,0,($G$31/$V$31)*100000)</f>
        <v>0</v>
      </c>
      <c r="X31" s="178">
        <f>Populations!M37</f>
        <v>0</v>
      </c>
      <c r="Y31" s="150">
        <f>IF(X31=0,0,($H$31/$X$31)*100000)</f>
        <v>0</v>
      </c>
      <c r="Z31" s="136">
        <f>Populations!O37</f>
        <v>0</v>
      </c>
      <c r="AA31" s="150">
        <f>IF(Z31=0,0,($I$31/$Z$31)*100000)</f>
        <v>0</v>
      </c>
      <c r="AB31" s="178">
        <f>Populations!Q37</f>
        <v>0</v>
      </c>
      <c r="AC31" s="150">
        <f>IF(AB31=0,0,($J$31/$AB$31)*100000)</f>
        <v>0</v>
      </c>
      <c r="AD31" s="136">
        <f>Populations!S37</f>
        <v>0</v>
      </c>
      <c r="AE31" s="150">
        <f>IF(AD31=0,0,($K$31/$AD$31)*100000)</f>
        <v>0</v>
      </c>
      <c r="AF31" s="136">
        <f>Populations!U37</f>
        <v>0</v>
      </c>
      <c r="AG31" s="150">
        <f>IF(AF31=0,0,($L$31/$AF$31)*100000)</f>
        <v>0</v>
      </c>
      <c r="AH31" s="149"/>
      <c r="AI31" s="150">
        <f>Populations!C109</f>
        <v>0</v>
      </c>
      <c r="AJ31" s="152">
        <v>6.6036999999999998E-2</v>
      </c>
      <c r="AL31" s="140" t="str">
        <f>Populations!B19</f>
        <v>65-74</v>
      </c>
      <c r="AM31" s="383">
        <f t="shared" si="13"/>
        <v>0</v>
      </c>
      <c r="AN31" s="384">
        <f t="shared" si="14"/>
        <v>0</v>
      </c>
      <c r="AO31" s="384">
        <f t="shared" si="15"/>
        <v>0</v>
      </c>
      <c r="AP31" s="385">
        <f t="shared" si="16"/>
        <v>0</v>
      </c>
      <c r="AQ31" s="385">
        <f t="shared" si="17"/>
        <v>0</v>
      </c>
      <c r="AR31" s="385">
        <f t="shared" si="18"/>
        <v>0</v>
      </c>
      <c r="AS31" s="385">
        <f t="shared" si="19"/>
        <v>0</v>
      </c>
      <c r="AT31" s="385">
        <f t="shared" si="20"/>
        <v>0</v>
      </c>
      <c r="AU31" s="385">
        <f t="shared" si="21"/>
        <v>0</v>
      </c>
      <c r="AV31" s="385">
        <f t="shared" si="22"/>
        <v>0</v>
      </c>
    </row>
    <row r="32" spans="2:48">
      <c r="B32" s="140" t="str">
        <f>Populations!B92</f>
        <v>75-84</v>
      </c>
      <c r="C32" s="431"/>
      <c r="D32" s="432"/>
      <c r="E32" s="153"/>
      <c r="F32" s="154"/>
      <c r="G32" s="154"/>
      <c r="H32" s="154"/>
      <c r="I32" s="154"/>
      <c r="J32" s="155"/>
      <c r="K32" s="155"/>
      <c r="L32" s="169"/>
      <c r="M32" s="149"/>
      <c r="N32" s="136">
        <f>Populations!C38</f>
        <v>0</v>
      </c>
      <c r="O32" s="150">
        <f>IF(N32=0,0,($C$32/$N$32)*100000)</f>
        <v>0</v>
      </c>
      <c r="P32" s="136">
        <f>Populations!E38</f>
        <v>0</v>
      </c>
      <c r="Q32" s="150">
        <f>IF(P32=0,0,($D$32/$P$32)*100000)</f>
        <v>0</v>
      </c>
      <c r="R32" s="136">
        <f>Populations!G38</f>
        <v>0</v>
      </c>
      <c r="S32" s="150">
        <f>IF(R32=0,0,($E$32/$R$32)*100000)</f>
        <v>0</v>
      </c>
      <c r="T32" s="178">
        <f>Populations!I38</f>
        <v>0</v>
      </c>
      <c r="U32" s="150">
        <f>IF(T32=0,0,($F$32/$T$32)*100000)</f>
        <v>0</v>
      </c>
      <c r="V32" s="136">
        <f>Populations!K38</f>
        <v>0</v>
      </c>
      <c r="W32" s="150">
        <f>IF(V32=0,0,($G$32/$V$32)*100000)</f>
        <v>0</v>
      </c>
      <c r="X32" s="178">
        <f>Populations!M38</f>
        <v>0</v>
      </c>
      <c r="Y32" s="150">
        <f>IF(X32=0,0,($H$32/$X$32)*100000)</f>
        <v>0</v>
      </c>
      <c r="Z32" s="136">
        <f>Populations!O38</f>
        <v>0</v>
      </c>
      <c r="AA32" s="150">
        <f>IF(Z32=0,0,($I$32/$Z$32)*100000)</f>
        <v>0</v>
      </c>
      <c r="AB32" s="178">
        <f>Populations!Q38</f>
        <v>0</v>
      </c>
      <c r="AC32" s="150">
        <f>IF(AB32=0,0,($J$32/$AB$32)*100000)</f>
        <v>0</v>
      </c>
      <c r="AD32" s="136">
        <f>Populations!S38</f>
        <v>0</v>
      </c>
      <c r="AE32" s="150">
        <f>IF(AD32=0,0,($K$32/$AD$32)*100000)</f>
        <v>0</v>
      </c>
      <c r="AF32" s="136">
        <f>Populations!U38</f>
        <v>0</v>
      </c>
      <c r="AG32" s="150">
        <f>IF(AF32=0,0,($L$32/$AF$32)*100000)</f>
        <v>0</v>
      </c>
      <c r="AH32" s="149"/>
      <c r="AI32" s="150">
        <f>Populations!C110</f>
        <v>0</v>
      </c>
      <c r="AJ32" s="152">
        <v>4.4840999999999999E-2</v>
      </c>
      <c r="AL32" s="140" t="str">
        <f>Populations!B20</f>
        <v>75-84</v>
      </c>
      <c r="AM32" s="383">
        <f t="shared" si="13"/>
        <v>0</v>
      </c>
      <c r="AN32" s="384">
        <f t="shared" si="14"/>
        <v>0</v>
      </c>
      <c r="AO32" s="384">
        <f t="shared" si="15"/>
        <v>0</v>
      </c>
      <c r="AP32" s="385">
        <f t="shared" si="16"/>
        <v>0</v>
      </c>
      <c r="AQ32" s="385">
        <f t="shared" si="17"/>
        <v>0</v>
      </c>
      <c r="AR32" s="385">
        <f t="shared" si="18"/>
        <v>0</v>
      </c>
      <c r="AS32" s="385">
        <f t="shared" si="19"/>
        <v>0</v>
      </c>
      <c r="AT32" s="385">
        <f t="shared" si="20"/>
        <v>0</v>
      </c>
      <c r="AU32" s="385">
        <f t="shared" si="21"/>
        <v>0</v>
      </c>
      <c r="AV32" s="385">
        <f t="shared" si="22"/>
        <v>0</v>
      </c>
    </row>
    <row r="33" spans="2:48">
      <c r="B33" s="140" t="str">
        <f>Populations!B93</f>
        <v>85+</v>
      </c>
      <c r="C33" s="431"/>
      <c r="D33" s="432"/>
      <c r="E33" s="143"/>
      <c r="F33" s="144"/>
      <c r="G33" s="144"/>
      <c r="H33" s="144"/>
      <c r="I33" s="144"/>
      <c r="J33" s="145"/>
      <c r="K33" s="145"/>
      <c r="L33" s="169"/>
      <c r="M33" s="149"/>
      <c r="N33" s="136">
        <f>Populations!C39</f>
        <v>0</v>
      </c>
      <c r="O33" s="150">
        <f>IF(N33=0,0,($C$33/$N$33)*100000)</f>
        <v>0</v>
      </c>
      <c r="P33" s="136">
        <f>Populations!E39</f>
        <v>0</v>
      </c>
      <c r="Q33" s="150">
        <f>IF(P33=0,0,($D$33/$P$33)*100000)</f>
        <v>0</v>
      </c>
      <c r="R33" s="136">
        <f>Populations!G39</f>
        <v>0</v>
      </c>
      <c r="S33" s="150">
        <f>IF(R33=0,0,($E$33/$R$33)*100000)</f>
        <v>0</v>
      </c>
      <c r="T33" s="178">
        <f>Populations!I39</f>
        <v>0</v>
      </c>
      <c r="U33" s="150">
        <f>IF(T33=0,0,($F$33/$T$33)*100000)</f>
        <v>0</v>
      </c>
      <c r="V33" s="136">
        <f>Populations!K39</f>
        <v>0</v>
      </c>
      <c r="W33" s="150">
        <f>IF(V33=0,0,($G$33/$V$33)*100000)</f>
        <v>0</v>
      </c>
      <c r="X33" s="178">
        <f>Populations!M39</f>
        <v>0</v>
      </c>
      <c r="Y33" s="150">
        <f>IF(X33=0,0,($H$33/$X$33)*100000)</f>
        <v>0</v>
      </c>
      <c r="Z33" s="136">
        <f>Populations!O39</f>
        <v>0</v>
      </c>
      <c r="AA33" s="150">
        <f>IF(Z33=0,0,($I$33/$Z$33)*100000)</f>
        <v>0</v>
      </c>
      <c r="AB33" s="178">
        <f>Populations!Q39</f>
        <v>0</v>
      </c>
      <c r="AC33" s="150">
        <f>IF(AB33=0,0,($J$33/$AB$33)*100000)</f>
        <v>0</v>
      </c>
      <c r="AD33" s="136">
        <f>Populations!S39</f>
        <v>0</v>
      </c>
      <c r="AE33" s="150">
        <f>IF(AD33=0,0,($K$33/$AD$33)*100000)</f>
        <v>0</v>
      </c>
      <c r="AF33" s="136">
        <f>Populations!U39</f>
        <v>0</v>
      </c>
      <c r="AG33" s="150">
        <f>IF(AF33=0,0,($L$33/$AF$33)*100000)</f>
        <v>0</v>
      </c>
      <c r="AH33" s="149"/>
      <c r="AI33" s="150">
        <f>Populations!C111</f>
        <v>0</v>
      </c>
      <c r="AJ33" s="152">
        <v>1.5507999999999999E-2</v>
      </c>
      <c r="AL33" s="140" t="str">
        <f>Populations!B21</f>
        <v>85+</v>
      </c>
      <c r="AM33" s="383">
        <f t="shared" si="13"/>
        <v>0</v>
      </c>
      <c r="AN33" s="384">
        <f t="shared" si="14"/>
        <v>0</v>
      </c>
      <c r="AO33" s="384">
        <f t="shared" si="15"/>
        <v>0</v>
      </c>
      <c r="AP33" s="385">
        <f t="shared" si="16"/>
        <v>0</v>
      </c>
      <c r="AQ33" s="385">
        <f t="shared" si="17"/>
        <v>0</v>
      </c>
      <c r="AR33" s="385">
        <f t="shared" si="18"/>
        <v>0</v>
      </c>
      <c r="AS33" s="385">
        <f t="shared" si="19"/>
        <v>0</v>
      </c>
      <c r="AT33" s="385">
        <f t="shared" si="20"/>
        <v>0</v>
      </c>
      <c r="AU33" s="385">
        <f t="shared" si="21"/>
        <v>0</v>
      </c>
      <c r="AV33" s="385">
        <f t="shared" si="22"/>
        <v>0</v>
      </c>
    </row>
    <row r="34" spans="2:48">
      <c r="B34" s="170" t="s">
        <v>178</v>
      </c>
      <c r="C34" s="436">
        <f>SUM(C21:C33)</f>
        <v>0</v>
      </c>
      <c r="D34" s="437">
        <f t="shared" ref="D34:L34" si="23">SUM(D21:D33)</f>
        <v>0</v>
      </c>
      <c r="E34" s="437">
        <f t="shared" si="23"/>
        <v>0</v>
      </c>
      <c r="F34" s="438">
        <f t="shared" si="23"/>
        <v>0</v>
      </c>
      <c r="G34" s="438">
        <f t="shared" si="23"/>
        <v>0</v>
      </c>
      <c r="H34" s="438">
        <f t="shared" si="23"/>
        <v>0</v>
      </c>
      <c r="I34" s="438">
        <f t="shared" si="23"/>
        <v>0</v>
      </c>
      <c r="J34" s="438">
        <f t="shared" si="23"/>
        <v>0</v>
      </c>
      <c r="K34" s="438">
        <f t="shared" si="23"/>
        <v>0</v>
      </c>
      <c r="L34" s="438">
        <f t="shared" si="23"/>
        <v>0</v>
      </c>
      <c r="N34" s="136">
        <f>Populations!C40</f>
        <v>0</v>
      </c>
      <c r="O34" s="162">
        <f t="shared" ref="O34:AG34" si="24">SUM(O21:O33)</f>
        <v>0</v>
      </c>
      <c r="P34" s="136">
        <f>Populations!E40</f>
        <v>0</v>
      </c>
      <c r="Q34" s="162">
        <f t="shared" si="24"/>
        <v>0</v>
      </c>
      <c r="R34" s="136">
        <f>Populations!G40</f>
        <v>0</v>
      </c>
      <c r="S34" s="162">
        <f t="shared" si="24"/>
        <v>0</v>
      </c>
      <c r="T34" s="178">
        <f>Populations!I40</f>
        <v>0</v>
      </c>
      <c r="U34" s="162">
        <f t="shared" si="24"/>
        <v>0</v>
      </c>
      <c r="V34" s="136">
        <f>Populations!K40</f>
        <v>0</v>
      </c>
      <c r="W34" s="162">
        <f t="shared" si="24"/>
        <v>0</v>
      </c>
      <c r="X34" s="178">
        <f>Populations!M40</f>
        <v>0</v>
      </c>
      <c r="Y34" s="162">
        <f t="shared" si="24"/>
        <v>0</v>
      </c>
      <c r="Z34" s="136">
        <f>Populations!O40</f>
        <v>0</v>
      </c>
      <c r="AA34" s="162">
        <f t="shared" si="24"/>
        <v>0</v>
      </c>
      <c r="AB34" s="178">
        <f>Populations!Q40</f>
        <v>0</v>
      </c>
      <c r="AC34" s="162">
        <f t="shared" si="24"/>
        <v>0</v>
      </c>
      <c r="AD34" s="136">
        <f>Populations!S40</f>
        <v>0</v>
      </c>
      <c r="AE34" s="162">
        <f t="shared" si="24"/>
        <v>0</v>
      </c>
      <c r="AF34" s="136">
        <f>Populations!U40</f>
        <v>0</v>
      </c>
      <c r="AG34" s="162">
        <f t="shared" si="24"/>
        <v>0</v>
      </c>
      <c r="AI34" s="150">
        <f>Populations!C112</f>
        <v>0</v>
      </c>
      <c r="AJ34" s="152"/>
      <c r="AL34" s="140" t="str">
        <f>Populations!B22</f>
        <v>Total</v>
      </c>
      <c r="AM34" s="383">
        <f>SUM(AM21:AM33)</f>
        <v>0</v>
      </c>
      <c r="AN34" s="384">
        <f t="shared" ref="AN34:AV34" si="25">SUM(AN21:AN33)</f>
        <v>0</v>
      </c>
      <c r="AO34" s="384">
        <f t="shared" si="25"/>
        <v>0</v>
      </c>
      <c r="AP34" s="386">
        <f t="shared" si="25"/>
        <v>0</v>
      </c>
      <c r="AQ34" s="386">
        <f t="shared" si="25"/>
        <v>0</v>
      </c>
      <c r="AR34" s="386">
        <f t="shared" si="25"/>
        <v>0</v>
      </c>
      <c r="AS34" s="386">
        <f t="shared" si="25"/>
        <v>0</v>
      </c>
      <c r="AT34" s="386">
        <f t="shared" si="25"/>
        <v>0</v>
      </c>
      <c r="AU34" s="386">
        <f t="shared" si="25"/>
        <v>0</v>
      </c>
      <c r="AV34" s="386">
        <f t="shared" si="25"/>
        <v>0</v>
      </c>
    </row>
    <row r="35" spans="2:48">
      <c r="AD35" s="136"/>
    </row>
    <row r="36" spans="2:48">
      <c r="B36" s="172"/>
      <c r="C36" s="172"/>
      <c r="D36" s="173" t="s">
        <v>147</v>
      </c>
      <c r="E36" s="173"/>
      <c r="F36" s="174" t="s">
        <v>148</v>
      </c>
      <c r="G36" s="174"/>
      <c r="H36" s="174"/>
      <c r="I36" s="174"/>
      <c r="J36" s="174"/>
      <c r="K36" s="174"/>
      <c r="L36" s="174"/>
      <c r="AM36" s="20" t="s">
        <v>175</v>
      </c>
    </row>
    <row r="37" spans="2:48" ht="44.65" customHeight="1">
      <c r="B37" s="130" t="s">
        <v>86</v>
      </c>
      <c r="C37" s="131" t="s">
        <v>167</v>
      </c>
      <c r="D37" s="132" t="s">
        <v>168</v>
      </c>
      <c r="E37" s="132" t="s">
        <v>169</v>
      </c>
      <c r="F37" s="133" t="str">
        <f>Populations!I26</f>
        <v>White-Not Hispanic</v>
      </c>
      <c r="G37" s="133" t="str">
        <f>Populations!K26</f>
        <v>Hispanic</v>
      </c>
      <c r="H37" s="133" t="str">
        <f>Populations!M26</f>
        <v>Black-Not Hispanic</v>
      </c>
      <c r="I37" s="133" t="str">
        <f>Populations!O26</f>
        <v>Asian</v>
      </c>
      <c r="J37" s="133" t="str">
        <f>Populations!Q26</f>
        <v>American Indian/Alaska Native</v>
      </c>
      <c r="K37" s="133" t="str">
        <f>Populations!S26</f>
        <v>Other</v>
      </c>
      <c r="L37" s="133" t="str">
        <f>Populations!U26</f>
        <v>Other</v>
      </c>
      <c r="M37" s="135"/>
      <c r="N37" s="136" t="s">
        <v>155</v>
      </c>
      <c r="O37" s="136" t="s">
        <v>156</v>
      </c>
      <c r="P37" s="136" t="str">
        <f>Populations!E26</f>
        <v>Male</v>
      </c>
      <c r="Q37" s="136" t="s">
        <v>156</v>
      </c>
      <c r="R37" s="136" t="str">
        <f>Populations!G26</f>
        <v>Female</v>
      </c>
      <c r="S37" s="136" t="s">
        <v>156</v>
      </c>
      <c r="T37" s="178" t="str">
        <f>Populations!I26</f>
        <v>White-Not Hispanic</v>
      </c>
      <c r="U37" s="136" t="s">
        <v>156</v>
      </c>
      <c r="V37" s="136" t="str">
        <f>Populations!K26</f>
        <v>Hispanic</v>
      </c>
      <c r="W37" s="136" t="s">
        <v>156</v>
      </c>
      <c r="X37" s="178" t="str">
        <f>Populations!M26</f>
        <v>Black-Not Hispanic</v>
      </c>
      <c r="Y37" s="136" t="s">
        <v>156</v>
      </c>
      <c r="Z37" s="136" t="str">
        <f>Populations!O26</f>
        <v>Asian</v>
      </c>
      <c r="AA37" s="136" t="s">
        <v>156</v>
      </c>
      <c r="AB37" s="136" t="str">
        <f>Populations!Q26</f>
        <v>American Indian/Alaska Native</v>
      </c>
      <c r="AC37" s="136" t="s">
        <v>156</v>
      </c>
      <c r="AD37" s="136" t="str">
        <f>Populations!S26</f>
        <v>Other</v>
      </c>
      <c r="AE37" s="136" t="s">
        <v>156</v>
      </c>
      <c r="AF37" s="136" t="str">
        <f>Populations!U26</f>
        <v>Other</v>
      </c>
      <c r="AG37" s="136" t="s">
        <v>156</v>
      </c>
      <c r="AH37" s="135"/>
      <c r="AI37" s="136" t="s">
        <v>176</v>
      </c>
      <c r="AJ37" s="136" t="s">
        <v>179</v>
      </c>
      <c r="AL37" s="136" t="s">
        <v>86</v>
      </c>
      <c r="AM37" s="138" t="s">
        <v>87</v>
      </c>
      <c r="AN37" s="139" t="s">
        <v>88</v>
      </c>
      <c r="AO37" s="139" t="s">
        <v>89</v>
      </c>
      <c r="AP37" s="133" t="str">
        <f>Populations!I26</f>
        <v>White-Not Hispanic</v>
      </c>
      <c r="AQ37" s="133" t="str">
        <f>Populations!K26</f>
        <v>Hispanic</v>
      </c>
      <c r="AR37" s="133" t="str">
        <f>Populations!M26</f>
        <v>Black-Not Hispanic</v>
      </c>
      <c r="AS37" s="133" t="str">
        <f>Populations!O26</f>
        <v>Asian</v>
      </c>
      <c r="AT37" s="133" t="str">
        <f>Populations!Q26</f>
        <v>American Indian/Alaska Native</v>
      </c>
      <c r="AU37" s="133" t="str">
        <f>Populations!S26</f>
        <v>Other</v>
      </c>
      <c r="AV37" s="133" t="str">
        <f>Populations!U26</f>
        <v>Other</v>
      </c>
    </row>
    <row r="38" spans="2:48">
      <c r="B38" s="140" t="str">
        <f>Populations!B81</f>
        <v>&lt;1</v>
      </c>
      <c r="C38" s="141"/>
      <c r="D38" s="142"/>
      <c r="E38" s="143"/>
      <c r="F38" s="144"/>
      <c r="G38" s="144"/>
      <c r="H38" s="144"/>
      <c r="I38" s="144"/>
      <c r="J38" s="145"/>
      <c r="K38" s="145"/>
      <c r="L38" s="175"/>
      <c r="M38" s="149"/>
      <c r="N38" s="136">
        <f>Populations!C27</f>
        <v>0</v>
      </c>
      <c r="O38" s="150">
        <f>IF(N38=0,0,($C$38/$N$38)*100000)</f>
        <v>0</v>
      </c>
      <c r="P38" s="136">
        <f>Populations!E27</f>
        <v>0</v>
      </c>
      <c r="Q38" s="150">
        <f>IF(P38=0,0,($D$38/$P$38)*100000)</f>
        <v>0</v>
      </c>
      <c r="R38" s="136">
        <f>Populations!G27</f>
        <v>0</v>
      </c>
      <c r="S38" s="150">
        <f>IF(R38=0,0,($E$38/$R$38)*100000)</f>
        <v>0</v>
      </c>
      <c r="T38" s="178">
        <f>Populations!I27</f>
        <v>0</v>
      </c>
      <c r="U38" s="150">
        <f>IF(T38=0,0,($F$38/$T$38)*100000)</f>
        <v>0</v>
      </c>
      <c r="V38" s="136">
        <f>Populations!K27</f>
        <v>0</v>
      </c>
      <c r="W38" s="150">
        <f>IF(V38=0,0,($G$38/$V$38)*100000)</f>
        <v>0</v>
      </c>
      <c r="X38" s="178">
        <f>Populations!M27</f>
        <v>0</v>
      </c>
      <c r="Y38" s="150">
        <f>IF(X38=0,0,($H$38/$X$38)*100000)</f>
        <v>0</v>
      </c>
      <c r="Z38" s="136">
        <f>Populations!O27</f>
        <v>0</v>
      </c>
      <c r="AA38" s="150">
        <f>IF(Z38=0,0,($I$38/$Z$38)*100000)</f>
        <v>0</v>
      </c>
      <c r="AB38" s="136">
        <f>Populations!Q27</f>
        <v>0</v>
      </c>
      <c r="AC38" s="150">
        <f>IF(AB38=0,0,($J$38/$AB$38)*100000)</f>
        <v>0</v>
      </c>
      <c r="AD38" s="136">
        <f>Populations!S27</f>
        <v>0</v>
      </c>
      <c r="AE38" s="150">
        <f>IF(AD38=0,0,($K$38/$AD$38)*100000)</f>
        <v>0</v>
      </c>
      <c r="AF38" s="136">
        <f>Populations!U27</f>
        <v>0</v>
      </c>
      <c r="AG38" s="150">
        <f>IF(AF38=0,0,($L$38/$AF$38)*100000)</f>
        <v>0</v>
      </c>
      <c r="AH38" s="149"/>
      <c r="AI38" s="150">
        <f>Populations!C99</f>
        <v>0</v>
      </c>
      <c r="AJ38" s="152">
        <v>1.3818E-2</v>
      </c>
      <c r="AL38" s="140" t="str">
        <f>Populations!B9</f>
        <v>&lt;1</v>
      </c>
      <c r="AM38" s="383">
        <f t="shared" ref="AM38:AM50" si="26">O38*AJ38</f>
        <v>0</v>
      </c>
      <c r="AN38" s="384">
        <f t="shared" ref="AN38:AN50" si="27">Q38*AJ38</f>
        <v>0</v>
      </c>
      <c r="AO38" s="384">
        <f t="shared" ref="AO38:AO50" si="28">S38*AJ38</f>
        <v>0</v>
      </c>
      <c r="AP38" s="385">
        <f t="shared" ref="AP38:AP50" si="29">U38*AJ38</f>
        <v>0</v>
      </c>
      <c r="AQ38" s="385">
        <f t="shared" ref="AQ38:AQ50" si="30">W38*AJ38</f>
        <v>0</v>
      </c>
      <c r="AR38" s="385">
        <f t="shared" ref="AR38:AR50" si="31">Y38*AJ38</f>
        <v>0</v>
      </c>
      <c r="AS38" s="385">
        <f t="shared" ref="AS38:AS50" si="32">AA38*AJ38</f>
        <v>0</v>
      </c>
      <c r="AT38" s="385">
        <f t="shared" ref="AT38:AT50" si="33">AC38*AJ38</f>
        <v>0</v>
      </c>
      <c r="AU38" s="385">
        <f t="shared" ref="AU38:AU50" si="34">AE38*AJ38</f>
        <v>0</v>
      </c>
      <c r="AV38" s="385">
        <f t="shared" ref="AV38:AV50" si="35">AG38*AJ38</f>
        <v>0</v>
      </c>
    </row>
    <row r="39" spans="2:48">
      <c r="B39" s="140" t="str">
        <f>Populations!B82</f>
        <v>1-4</v>
      </c>
      <c r="C39" s="431"/>
      <c r="D39" s="432"/>
      <c r="E39" s="153"/>
      <c r="F39" s="154"/>
      <c r="G39" s="154"/>
      <c r="H39" s="154"/>
      <c r="I39" s="154"/>
      <c r="J39" s="155"/>
      <c r="K39" s="155"/>
      <c r="L39" s="176"/>
      <c r="M39" s="149"/>
      <c r="N39" s="136">
        <f>Populations!C28</f>
        <v>0</v>
      </c>
      <c r="O39" s="150">
        <f>IF(N39=0,0,($C$39/$N$39)*100000)</f>
        <v>0</v>
      </c>
      <c r="P39" s="136">
        <f>Populations!E28</f>
        <v>0</v>
      </c>
      <c r="Q39" s="150">
        <f>IF(P39=0,0,($D$39/$P$39)*100000)</f>
        <v>0</v>
      </c>
      <c r="R39" s="136">
        <f>Populations!G28</f>
        <v>0</v>
      </c>
      <c r="S39" s="150">
        <f>IF(R39=0,0,($E$39/$R$39)*100000)</f>
        <v>0</v>
      </c>
      <c r="T39" s="178">
        <f>Populations!I28</f>
        <v>0</v>
      </c>
      <c r="U39" s="150">
        <f>IF(T39=0,0,($F$39/$T$39)*100000)</f>
        <v>0</v>
      </c>
      <c r="V39" s="136">
        <f>Populations!K28</f>
        <v>0</v>
      </c>
      <c r="W39" s="150">
        <f>IF(V39=0,0,($G$39/$V$39)*100000)</f>
        <v>0</v>
      </c>
      <c r="X39" s="178">
        <f>Populations!M28</f>
        <v>0</v>
      </c>
      <c r="Y39" s="150">
        <f>IF(X39=0,0,($H$39/$X$39)*100000)</f>
        <v>0</v>
      </c>
      <c r="Z39" s="136">
        <f>Populations!O28</f>
        <v>0</v>
      </c>
      <c r="AA39" s="150">
        <f>IF(Z39=0,0,($I$39/$Z$39)*100000)</f>
        <v>0</v>
      </c>
      <c r="AB39" s="136">
        <f>Populations!Q28</f>
        <v>0</v>
      </c>
      <c r="AC39" s="150">
        <f>IF(AB39=0,0,($J$39/$AB$39)*100000)</f>
        <v>0</v>
      </c>
      <c r="AD39" s="136">
        <f>Populations!S28</f>
        <v>0</v>
      </c>
      <c r="AE39" s="150">
        <f>IF(AD39=0,0,($K$39/$AD$39)*100000)</f>
        <v>0</v>
      </c>
      <c r="AF39" s="136">
        <f>Populations!U28</f>
        <v>0</v>
      </c>
      <c r="AG39" s="150">
        <f>IF(AF39=0,0,($L$39/$AF$39)*100000)</f>
        <v>0</v>
      </c>
      <c r="AH39" s="149"/>
      <c r="AI39" s="150">
        <f>Populations!C100</f>
        <v>0</v>
      </c>
      <c r="AJ39" s="152">
        <v>5.5316999999999998E-2</v>
      </c>
      <c r="AL39" s="140" t="str">
        <f>Populations!B10</f>
        <v>1-4</v>
      </c>
      <c r="AM39" s="383">
        <f t="shared" si="26"/>
        <v>0</v>
      </c>
      <c r="AN39" s="384">
        <f t="shared" si="27"/>
        <v>0</v>
      </c>
      <c r="AO39" s="384">
        <f t="shared" si="28"/>
        <v>0</v>
      </c>
      <c r="AP39" s="385">
        <f t="shared" si="29"/>
        <v>0</v>
      </c>
      <c r="AQ39" s="385">
        <f t="shared" si="30"/>
        <v>0</v>
      </c>
      <c r="AR39" s="385">
        <f t="shared" si="31"/>
        <v>0</v>
      </c>
      <c r="AS39" s="385">
        <f t="shared" si="32"/>
        <v>0</v>
      </c>
      <c r="AT39" s="385">
        <f t="shared" si="33"/>
        <v>0</v>
      </c>
      <c r="AU39" s="385">
        <f t="shared" si="34"/>
        <v>0</v>
      </c>
      <c r="AV39" s="385">
        <f t="shared" si="35"/>
        <v>0</v>
      </c>
    </row>
    <row r="40" spans="2:48">
      <c r="B40" s="140" t="str">
        <f>Populations!B83</f>
        <v>5-9</v>
      </c>
      <c r="C40" s="431"/>
      <c r="D40" s="432"/>
      <c r="E40" s="153"/>
      <c r="F40" s="154"/>
      <c r="G40" s="154"/>
      <c r="H40" s="154"/>
      <c r="I40" s="154"/>
      <c r="J40" s="155"/>
      <c r="K40" s="155"/>
      <c r="L40" s="176"/>
      <c r="M40" s="149"/>
      <c r="N40" s="136">
        <f>Populations!C29</f>
        <v>0</v>
      </c>
      <c r="O40" s="150">
        <f>IF(N40=0,0,($C$40/$N$40)*100000)</f>
        <v>0</v>
      </c>
      <c r="P40" s="136">
        <f>Populations!E29</f>
        <v>0</v>
      </c>
      <c r="Q40" s="150">
        <f>IF(P40=0,0,($D$40/$P$40)*100000)</f>
        <v>0</v>
      </c>
      <c r="R40" s="136">
        <f>Populations!G29</f>
        <v>0</v>
      </c>
      <c r="S40" s="150">
        <f>IF(R40=0,0,($E$40/$R$40)*100000)</f>
        <v>0</v>
      </c>
      <c r="T40" s="178">
        <f>Populations!I29</f>
        <v>0</v>
      </c>
      <c r="U40" s="150">
        <f>IF(T40=0,0,($F$40/$T$40)*100000)</f>
        <v>0</v>
      </c>
      <c r="V40" s="136">
        <f>Populations!K29</f>
        <v>0</v>
      </c>
      <c r="W40" s="150">
        <f>IF(V40=0,0,($G$40/$V$40)*100000)</f>
        <v>0</v>
      </c>
      <c r="X40" s="178">
        <f>Populations!M29</f>
        <v>0</v>
      </c>
      <c r="Y40" s="150">
        <f>IF(X40=0,0,($H$40/$X$40)*100000)</f>
        <v>0</v>
      </c>
      <c r="Z40" s="136">
        <f>Populations!O29</f>
        <v>0</v>
      </c>
      <c r="AA40" s="150">
        <f>IF(Z40=0,0,($I$40/$Z$40)*100000)</f>
        <v>0</v>
      </c>
      <c r="AB40" s="136">
        <f>Populations!Q29</f>
        <v>0</v>
      </c>
      <c r="AC40" s="150">
        <f>IF(AB40=0,0,($J$40/$AB$40)*100000)</f>
        <v>0</v>
      </c>
      <c r="AD40" s="136">
        <f>Populations!S29</f>
        <v>0</v>
      </c>
      <c r="AE40" s="150">
        <f>IF(AD40=0,0,($K$40/$AD$40)*100000)</f>
        <v>0</v>
      </c>
      <c r="AF40" s="136">
        <f>Populations!U29</f>
        <v>0</v>
      </c>
      <c r="AG40" s="150">
        <f>IF(AF40=0,0,($L$40/$AF$40)*100000)</f>
        <v>0</v>
      </c>
      <c r="AH40" s="149"/>
      <c r="AI40" s="150">
        <f>Populations!C101</f>
        <v>0</v>
      </c>
      <c r="AJ40" s="152">
        <v>7.2533E-2</v>
      </c>
      <c r="AL40" s="140" t="str">
        <f>Populations!B11</f>
        <v>5-9</v>
      </c>
      <c r="AM40" s="383">
        <f t="shared" si="26"/>
        <v>0</v>
      </c>
      <c r="AN40" s="384">
        <f t="shared" si="27"/>
        <v>0</v>
      </c>
      <c r="AO40" s="384">
        <f t="shared" si="28"/>
        <v>0</v>
      </c>
      <c r="AP40" s="385">
        <f t="shared" si="29"/>
        <v>0</v>
      </c>
      <c r="AQ40" s="385">
        <f t="shared" si="30"/>
        <v>0</v>
      </c>
      <c r="AR40" s="385">
        <f t="shared" si="31"/>
        <v>0</v>
      </c>
      <c r="AS40" s="385">
        <f t="shared" si="32"/>
        <v>0</v>
      </c>
      <c r="AT40" s="385">
        <f t="shared" si="33"/>
        <v>0</v>
      </c>
      <c r="AU40" s="385">
        <f t="shared" si="34"/>
        <v>0</v>
      </c>
      <c r="AV40" s="385">
        <f t="shared" si="35"/>
        <v>0</v>
      </c>
    </row>
    <row r="41" spans="2:48">
      <c r="B41" s="140" t="str">
        <f>Populations!B84</f>
        <v>10-14</v>
      </c>
      <c r="C41" s="431"/>
      <c r="D41" s="432"/>
      <c r="E41" s="153"/>
      <c r="F41" s="154"/>
      <c r="G41" s="154"/>
      <c r="H41" s="154"/>
      <c r="I41" s="154"/>
      <c r="J41" s="155"/>
      <c r="K41" s="155"/>
      <c r="L41" s="176"/>
      <c r="M41" s="149"/>
      <c r="N41" s="136">
        <f>Populations!C30</f>
        <v>0</v>
      </c>
      <c r="O41" s="150">
        <f>IF(N41=0,0,($C$41/$N$41)*100000)</f>
        <v>0</v>
      </c>
      <c r="P41" s="136">
        <f>Populations!E30</f>
        <v>0</v>
      </c>
      <c r="Q41" s="150">
        <f>IF(P41=0,0,($D$41/$P$41)*100000)</f>
        <v>0</v>
      </c>
      <c r="R41" s="136">
        <f>Populations!G30</f>
        <v>0</v>
      </c>
      <c r="S41" s="150">
        <f>IF(R41=0,0,($E$41/$R$41)*100000)</f>
        <v>0</v>
      </c>
      <c r="T41" s="178">
        <f>Populations!I30</f>
        <v>0</v>
      </c>
      <c r="U41" s="150">
        <f>IF(T41=0,0,($F$41/$T$41)*100000)</f>
        <v>0</v>
      </c>
      <c r="V41" s="136">
        <f>Populations!K30</f>
        <v>0</v>
      </c>
      <c r="W41" s="150">
        <f>IF(V41=0,0,($G$41/$V$41)*100000)</f>
        <v>0</v>
      </c>
      <c r="X41" s="178">
        <f>Populations!M30</f>
        <v>0</v>
      </c>
      <c r="Y41" s="150">
        <f>IF(X41=0,0,($H$41/$X$41)*100000)</f>
        <v>0</v>
      </c>
      <c r="Z41" s="136">
        <f>Populations!O30</f>
        <v>0</v>
      </c>
      <c r="AA41" s="150">
        <f>IF(Z41=0,0,($I$41/$Z$41)*100000)</f>
        <v>0</v>
      </c>
      <c r="AB41" s="136">
        <f>Populations!Q30</f>
        <v>0</v>
      </c>
      <c r="AC41" s="150">
        <f>IF(AB41=0,0,($J$41/$AB$41)*100000)</f>
        <v>0</v>
      </c>
      <c r="AD41" s="136">
        <f>Populations!S30</f>
        <v>0</v>
      </c>
      <c r="AE41" s="150">
        <f>IF(AD41=0,0,($K$41/$AD$41)*100000)</f>
        <v>0</v>
      </c>
      <c r="AF41" s="136">
        <f>Populations!U30</f>
        <v>0</v>
      </c>
      <c r="AG41" s="150">
        <f>IF(AF41=0,0,($L$41/$AF$41)*100000)</f>
        <v>0</v>
      </c>
      <c r="AH41" s="149"/>
      <c r="AI41" s="150">
        <f>Populations!C102</f>
        <v>0</v>
      </c>
      <c r="AJ41" s="152">
        <v>7.3032E-2</v>
      </c>
      <c r="AL41" s="140" t="str">
        <f>Populations!B12</f>
        <v>10-14</v>
      </c>
      <c r="AM41" s="383">
        <f t="shared" si="26"/>
        <v>0</v>
      </c>
      <c r="AN41" s="384">
        <f t="shared" si="27"/>
        <v>0</v>
      </c>
      <c r="AO41" s="384">
        <f t="shared" si="28"/>
        <v>0</v>
      </c>
      <c r="AP41" s="385">
        <f t="shared" si="29"/>
        <v>0</v>
      </c>
      <c r="AQ41" s="385">
        <f t="shared" si="30"/>
        <v>0</v>
      </c>
      <c r="AR41" s="385">
        <f t="shared" si="31"/>
        <v>0</v>
      </c>
      <c r="AS41" s="385">
        <f t="shared" si="32"/>
        <v>0</v>
      </c>
      <c r="AT41" s="385">
        <f t="shared" si="33"/>
        <v>0</v>
      </c>
      <c r="AU41" s="385">
        <f t="shared" si="34"/>
        <v>0</v>
      </c>
      <c r="AV41" s="385">
        <f t="shared" si="35"/>
        <v>0</v>
      </c>
    </row>
    <row r="42" spans="2:48">
      <c r="B42" s="140" t="str">
        <f>Populations!B85</f>
        <v>15-19</v>
      </c>
      <c r="C42" s="431"/>
      <c r="D42" s="432"/>
      <c r="E42" s="153"/>
      <c r="F42" s="154"/>
      <c r="G42" s="154"/>
      <c r="H42" s="154"/>
      <c r="I42" s="154"/>
      <c r="J42" s="155"/>
      <c r="K42" s="155"/>
      <c r="L42" s="176"/>
      <c r="M42" s="149"/>
      <c r="N42" s="136">
        <f>Populations!C31</f>
        <v>0</v>
      </c>
      <c r="O42" s="150">
        <f>IF(N42=0,0,($C$42/$N$42)*100000)</f>
        <v>0</v>
      </c>
      <c r="P42" s="136">
        <f>Populations!E31</f>
        <v>0</v>
      </c>
      <c r="Q42" s="150">
        <f>IF(P42=0,0,($D$42/$P$42)*100000)</f>
        <v>0</v>
      </c>
      <c r="R42" s="136">
        <f>Populations!G31</f>
        <v>0</v>
      </c>
      <c r="S42" s="150">
        <f>IF(R42=0,0,($E$42/$R$42)*100000)</f>
        <v>0</v>
      </c>
      <c r="T42" s="178">
        <f>Populations!I31</f>
        <v>0</v>
      </c>
      <c r="U42" s="150">
        <f>IF(T42=0,0,($F$42/$T$42)*100000)</f>
        <v>0</v>
      </c>
      <c r="V42" s="136">
        <f>Populations!K31</f>
        <v>0</v>
      </c>
      <c r="W42" s="150">
        <f>IF(V42=0,0,($G$42/$V$42)*100000)</f>
        <v>0</v>
      </c>
      <c r="X42" s="178">
        <f>Populations!M31</f>
        <v>0</v>
      </c>
      <c r="Y42" s="150">
        <f>IF(X42=0,0,($H$42/$X$42)*100000)</f>
        <v>0</v>
      </c>
      <c r="Z42" s="136">
        <f>Populations!O31</f>
        <v>0</v>
      </c>
      <c r="AA42" s="150">
        <f>IF(Z42=0,0,($I$42/$Z$42)*100000)</f>
        <v>0</v>
      </c>
      <c r="AB42" s="136">
        <f>Populations!Q31</f>
        <v>0</v>
      </c>
      <c r="AC42" s="150">
        <f>IF(AB42=0,0,($J$42/$AB$42)*100000)</f>
        <v>0</v>
      </c>
      <c r="AD42" s="136">
        <f>Populations!S31</f>
        <v>0</v>
      </c>
      <c r="AE42" s="150">
        <f>IF(AD42=0,0,($K$42/$AD$42)*100000)</f>
        <v>0</v>
      </c>
      <c r="AF42" s="136">
        <f>Populations!U31</f>
        <v>0</v>
      </c>
      <c r="AG42" s="150">
        <f>IF(AF42=0,0,($L$42/$AF$42)*100000)</f>
        <v>0</v>
      </c>
      <c r="AH42" s="149"/>
      <c r="AI42" s="150">
        <f>Populations!C103</f>
        <v>0</v>
      </c>
      <c r="AJ42" s="152">
        <v>7.2168999999999997E-2</v>
      </c>
      <c r="AL42" s="140" t="str">
        <f>Populations!B13</f>
        <v>15-19</v>
      </c>
      <c r="AM42" s="383">
        <f t="shared" si="26"/>
        <v>0</v>
      </c>
      <c r="AN42" s="384">
        <f t="shared" si="27"/>
        <v>0</v>
      </c>
      <c r="AO42" s="384">
        <f t="shared" si="28"/>
        <v>0</v>
      </c>
      <c r="AP42" s="385">
        <f t="shared" si="29"/>
        <v>0</v>
      </c>
      <c r="AQ42" s="385">
        <f t="shared" si="30"/>
        <v>0</v>
      </c>
      <c r="AR42" s="385">
        <f t="shared" si="31"/>
        <v>0</v>
      </c>
      <c r="AS42" s="385">
        <f t="shared" si="32"/>
        <v>0</v>
      </c>
      <c r="AT42" s="385">
        <f t="shared" si="33"/>
        <v>0</v>
      </c>
      <c r="AU42" s="385">
        <f t="shared" si="34"/>
        <v>0</v>
      </c>
      <c r="AV42" s="385">
        <f t="shared" si="35"/>
        <v>0</v>
      </c>
    </row>
    <row r="43" spans="2:48">
      <c r="B43" s="140" t="str">
        <f>Populations!B86</f>
        <v>20-24</v>
      </c>
      <c r="C43" s="431"/>
      <c r="D43" s="432"/>
      <c r="E43" s="153"/>
      <c r="F43" s="154"/>
      <c r="G43" s="154"/>
      <c r="H43" s="154"/>
      <c r="I43" s="154"/>
      <c r="J43" s="155"/>
      <c r="K43" s="155"/>
      <c r="L43" s="176"/>
      <c r="M43" s="149"/>
      <c r="N43" s="136">
        <f>Populations!C32</f>
        <v>0</v>
      </c>
      <c r="O43" s="150">
        <f>IF(N43=0,0,($C$43/$N$43)*100000)</f>
        <v>0</v>
      </c>
      <c r="P43" s="136">
        <f>Populations!E32</f>
        <v>0</v>
      </c>
      <c r="Q43" s="150">
        <f>IF(P43=0,0,($D$43/$P$43)*100000)</f>
        <v>0</v>
      </c>
      <c r="R43" s="136">
        <f>Populations!G32</f>
        <v>0</v>
      </c>
      <c r="S43" s="150">
        <f>IF(R43=0,0,($E$43/$R$43)*100000)</f>
        <v>0</v>
      </c>
      <c r="T43" s="178">
        <f>Populations!I32</f>
        <v>0</v>
      </c>
      <c r="U43" s="150">
        <f>IF(T43=0,0,($F$43/$T$43)*100000)</f>
        <v>0</v>
      </c>
      <c r="V43" s="136">
        <f>Populations!K32</f>
        <v>0</v>
      </c>
      <c r="W43" s="150">
        <f>IF(V43=0,0,($G$43/$V$43)*100000)</f>
        <v>0</v>
      </c>
      <c r="X43" s="178">
        <f>Populations!M32</f>
        <v>0</v>
      </c>
      <c r="Y43" s="150">
        <f>IF(X43=0,0,($H$43/$X$43)*100000)</f>
        <v>0</v>
      </c>
      <c r="Z43" s="136">
        <f>Populations!O32</f>
        <v>0</v>
      </c>
      <c r="AA43" s="150">
        <f>IF(Z43=0,0,($I$43/$Z$43)*100000)</f>
        <v>0</v>
      </c>
      <c r="AB43" s="136">
        <f>Populations!Q32</f>
        <v>0</v>
      </c>
      <c r="AC43" s="150">
        <f>IF(AB43=0,0,($J$43/$AB$43)*100000)</f>
        <v>0</v>
      </c>
      <c r="AD43" s="136">
        <f>Populations!S32</f>
        <v>0</v>
      </c>
      <c r="AE43" s="150">
        <f>IF(AD43=0,0,($K$43/$AD$43)*100000)</f>
        <v>0</v>
      </c>
      <c r="AF43" s="136">
        <f>Populations!U32</f>
        <v>0</v>
      </c>
      <c r="AG43" s="150">
        <f>IF(AF43=0,0,($L$43/$AF$43)*100000)</f>
        <v>0</v>
      </c>
      <c r="AH43" s="149"/>
      <c r="AI43" s="150">
        <f>Populations!C104</f>
        <v>0</v>
      </c>
      <c r="AJ43" s="152">
        <v>6.6477999999999995E-2</v>
      </c>
      <c r="AL43" s="140" t="str">
        <f>Populations!B14</f>
        <v>20-24</v>
      </c>
      <c r="AM43" s="383">
        <f t="shared" si="26"/>
        <v>0</v>
      </c>
      <c r="AN43" s="384">
        <f t="shared" si="27"/>
        <v>0</v>
      </c>
      <c r="AO43" s="384">
        <f t="shared" si="28"/>
        <v>0</v>
      </c>
      <c r="AP43" s="385">
        <f t="shared" si="29"/>
        <v>0</v>
      </c>
      <c r="AQ43" s="385">
        <f t="shared" si="30"/>
        <v>0</v>
      </c>
      <c r="AR43" s="385">
        <f t="shared" si="31"/>
        <v>0</v>
      </c>
      <c r="AS43" s="385">
        <f t="shared" si="32"/>
        <v>0</v>
      </c>
      <c r="AT43" s="385">
        <f t="shared" si="33"/>
        <v>0</v>
      </c>
      <c r="AU43" s="385">
        <f t="shared" si="34"/>
        <v>0</v>
      </c>
      <c r="AV43" s="385">
        <f t="shared" si="35"/>
        <v>0</v>
      </c>
    </row>
    <row r="44" spans="2:48">
      <c r="B44" s="140" t="str">
        <f>Populations!B87</f>
        <v>25-34</v>
      </c>
      <c r="C44" s="431"/>
      <c r="D44" s="432"/>
      <c r="E44" s="153"/>
      <c r="F44" s="154"/>
      <c r="G44" s="154"/>
      <c r="H44" s="154"/>
      <c r="I44" s="154"/>
      <c r="J44" s="155"/>
      <c r="K44" s="155"/>
      <c r="L44" s="176"/>
      <c r="M44" s="149"/>
      <c r="N44" s="136">
        <f>Populations!C33</f>
        <v>0</v>
      </c>
      <c r="O44" s="150">
        <f>IF(N44=0,0,($C$44/$N$44)*100000)</f>
        <v>0</v>
      </c>
      <c r="P44" s="136">
        <f>Populations!E33</f>
        <v>0</v>
      </c>
      <c r="Q44" s="150">
        <f>IF(P44=0,0,($D$44/$P$44)*100000)</f>
        <v>0</v>
      </c>
      <c r="R44" s="136">
        <f>Populations!G33</f>
        <v>0</v>
      </c>
      <c r="S44" s="150">
        <f>IF(R44=0,0,($E$44/$R$44)*100000)</f>
        <v>0</v>
      </c>
      <c r="T44" s="178">
        <f>Populations!I33</f>
        <v>0</v>
      </c>
      <c r="U44" s="150">
        <f>IF(T44=0,0,($F$44/$T$44)*100000)</f>
        <v>0</v>
      </c>
      <c r="V44" s="136">
        <f>Populations!K33</f>
        <v>0</v>
      </c>
      <c r="W44" s="150">
        <f>IF(V44=0,0,($G$44/$V$44)*100000)</f>
        <v>0</v>
      </c>
      <c r="X44" s="178">
        <f>Populations!M33</f>
        <v>0</v>
      </c>
      <c r="Y44" s="150">
        <f>IF(X44=0,0,($H$44/$X$44)*100000)</f>
        <v>0</v>
      </c>
      <c r="Z44" s="136">
        <f>Populations!O33</f>
        <v>0</v>
      </c>
      <c r="AA44" s="150">
        <f>IF(Z44=0,0,($I$44/$Z$44)*100000)</f>
        <v>0</v>
      </c>
      <c r="AB44" s="136">
        <f>Populations!Q33</f>
        <v>0</v>
      </c>
      <c r="AC44" s="150">
        <f>IF(AB44=0,0,($J$44/$AB$44)*100000)</f>
        <v>0</v>
      </c>
      <c r="AD44" s="136">
        <f>Populations!S33</f>
        <v>0</v>
      </c>
      <c r="AE44" s="150">
        <f>IF(AD44=0,0,($K$44/$AD$44)*100000)</f>
        <v>0</v>
      </c>
      <c r="AF44" s="136">
        <f>Populations!U33</f>
        <v>0</v>
      </c>
      <c r="AG44" s="150">
        <f>IF(AF44=0,0,($L$44/$AF$44)*100000)</f>
        <v>0</v>
      </c>
      <c r="AH44" s="149"/>
      <c r="AI44" s="150">
        <f>Populations!C105</f>
        <v>0</v>
      </c>
      <c r="AJ44" s="152">
        <v>0.135573</v>
      </c>
      <c r="AL44" s="140" t="str">
        <f>Populations!B15</f>
        <v>25-34</v>
      </c>
      <c r="AM44" s="383">
        <f t="shared" si="26"/>
        <v>0</v>
      </c>
      <c r="AN44" s="384">
        <f t="shared" si="27"/>
        <v>0</v>
      </c>
      <c r="AO44" s="384">
        <f t="shared" si="28"/>
        <v>0</v>
      </c>
      <c r="AP44" s="385">
        <f t="shared" si="29"/>
        <v>0</v>
      </c>
      <c r="AQ44" s="385">
        <f t="shared" si="30"/>
        <v>0</v>
      </c>
      <c r="AR44" s="385">
        <f t="shared" si="31"/>
        <v>0</v>
      </c>
      <c r="AS44" s="385">
        <f t="shared" si="32"/>
        <v>0</v>
      </c>
      <c r="AT44" s="385">
        <f t="shared" si="33"/>
        <v>0</v>
      </c>
      <c r="AU44" s="385">
        <f t="shared" si="34"/>
        <v>0</v>
      </c>
      <c r="AV44" s="385">
        <f t="shared" si="35"/>
        <v>0</v>
      </c>
    </row>
    <row r="45" spans="2:48">
      <c r="B45" s="140" t="str">
        <f>Populations!B88</f>
        <v>35-44</v>
      </c>
      <c r="C45" s="431"/>
      <c r="D45" s="432"/>
      <c r="E45" s="153"/>
      <c r="F45" s="154"/>
      <c r="G45" s="154"/>
      <c r="H45" s="154"/>
      <c r="I45" s="154"/>
      <c r="J45" s="155"/>
      <c r="K45" s="155"/>
      <c r="L45" s="176"/>
      <c r="M45" s="149"/>
      <c r="N45" s="136">
        <f>Populations!C34</f>
        <v>0</v>
      </c>
      <c r="O45" s="150">
        <f>IF(N45=0,0,($C$45/$N$45)*100000)</f>
        <v>0</v>
      </c>
      <c r="P45" s="136">
        <f>Populations!E34</f>
        <v>0</v>
      </c>
      <c r="Q45" s="150">
        <f>IF(P45=0,0,($D$45/$P$45)*100000)</f>
        <v>0</v>
      </c>
      <c r="R45" s="136">
        <f>Populations!G34</f>
        <v>0</v>
      </c>
      <c r="S45" s="150">
        <f>IF(R45=0,0,($E$45/$R$45)*100000)</f>
        <v>0</v>
      </c>
      <c r="T45" s="178">
        <f>Populations!I34</f>
        <v>0</v>
      </c>
      <c r="U45" s="150">
        <f>IF(T45=0,0,($F$45/$T$45)*100000)</f>
        <v>0</v>
      </c>
      <c r="V45" s="136">
        <f>Populations!K34</f>
        <v>0</v>
      </c>
      <c r="W45" s="150">
        <f>IF(V45=0,0,($G$45/$V$45)*100000)</f>
        <v>0</v>
      </c>
      <c r="X45" s="178">
        <f>Populations!M34</f>
        <v>0</v>
      </c>
      <c r="Y45" s="150">
        <f>IF(X45=0,0,($H$45/$X$45)*100000)</f>
        <v>0</v>
      </c>
      <c r="Z45" s="136">
        <f>Populations!O34</f>
        <v>0</v>
      </c>
      <c r="AA45" s="150">
        <f>IF(Z45=0,0,($I$45/$Z$45)*100000)</f>
        <v>0</v>
      </c>
      <c r="AB45" s="136">
        <f>Populations!Q34</f>
        <v>0</v>
      </c>
      <c r="AC45" s="150">
        <f>IF(AB45=0,0,($J$45/$AB$45)*100000)</f>
        <v>0</v>
      </c>
      <c r="AD45" s="136">
        <f>Populations!S34</f>
        <v>0</v>
      </c>
      <c r="AE45" s="150">
        <f>IF(AD45=0,0,($K$45/$AD$45)*100000)</f>
        <v>0</v>
      </c>
      <c r="AF45" s="136">
        <f>Populations!U34</f>
        <v>0</v>
      </c>
      <c r="AG45" s="150">
        <f>IF(AF45=0,0,($L$45/$AF$45)*100000)</f>
        <v>0</v>
      </c>
      <c r="AH45" s="149"/>
      <c r="AI45" s="150">
        <f>Populations!C106</f>
        <v>0</v>
      </c>
      <c r="AJ45" s="152">
        <v>0.16261300000000001</v>
      </c>
      <c r="AL45" s="140" t="str">
        <f>Populations!B16</f>
        <v>35-44</v>
      </c>
      <c r="AM45" s="383">
        <f t="shared" si="26"/>
        <v>0</v>
      </c>
      <c r="AN45" s="384">
        <f t="shared" si="27"/>
        <v>0</v>
      </c>
      <c r="AO45" s="384">
        <f t="shared" si="28"/>
        <v>0</v>
      </c>
      <c r="AP45" s="385">
        <f t="shared" si="29"/>
        <v>0</v>
      </c>
      <c r="AQ45" s="385">
        <f t="shared" si="30"/>
        <v>0</v>
      </c>
      <c r="AR45" s="385">
        <f t="shared" si="31"/>
        <v>0</v>
      </c>
      <c r="AS45" s="385">
        <f t="shared" si="32"/>
        <v>0</v>
      </c>
      <c r="AT45" s="385">
        <f t="shared" si="33"/>
        <v>0</v>
      </c>
      <c r="AU45" s="385">
        <f t="shared" si="34"/>
        <v>0</v>
      </c>
      <c r="AV45" s="385">
        <f t="shared" si="35"/>
        <v>0</v>
      </c>
    </row>
    <row r="46" spans="2:48">
      <c r="B46" s="140" t="str">
        <f>Populations!B89</f>
        <v>45-54</v>
      </c>
      <c r="C46" s="431"/>
      <c r="D46" s="432"/>
      <c r="E46" s="153"/>
      <c r="F46" s="154"/>
      <c r="G46" s="154"/>
      <c r="H46" s="154"/>
      <c r="I46" s="154"/>
      <c r="J46" s="155"/>
      <c r="K46" s="155"/>
      <c r="L46" s="176"/>
      <c r="M46" s="149"/>
      <c r="N46" s="136">
        <f>Populations!C35</f>
        <v>0</v>
      </c>
      <c r="O46" s="150">
        <f>IF(N46=0,0,($C$46/$N$46)*100000)</f>
        <v>0</v>
      </c>
      <c r="P46" s="136">
        <f>Populations!E35</f>
        <v>0</v>
      </c>
      <c r="Q46" s="150">
        <f>IF(P46=0,0,($D$46/$P$46)*100000)</f>
        <v>0</v>
      </c>
      <c r="R46" s="136">
        <f>Populations!G35</f>
        <v>0</v>
      </c>
      <c r="S46" s="150">
        <f>IF(R46=0,0,($E$46/$R$46)*100000)</f>
        <v>0</v>
      </c>
      <c r="T46" s="178">
        <f>Populations!I35</f>
        <v>0</v>
      </c>
      <c r="U46" s="150">
        <f>IF(T46=0,0,($F$46/$T$46)*100000)</f>
        <v>0</v>
      </c>
      <c r="V46" s="136">
        <f>Populations!K35</f>
        <v>0</v>
      </c>
      <c r="W46" s="150">
        <f>IF(V46=0,0,($G$46/$V$46)*100000)</f>
        <v>0</v>
      </c>
      <c r="X46" s="178">
        <f>Populations!M35</f>
        <v>0</v>
      </c>
      <c r="Y46" s="150">
        <f>IF(X46=0,0,($H$46/$X$46)*100000)</f>
        <v>0</v>
      </c>
      <c r="Z46" s="136">
        <f>Populations!O35</f>
        <v>0</v>
      </c>
      <c r="AA46" s="150">
        <f>IF(Z46=0,0,($I$46/$Z$46)*100000)</f>
        <v>0</v>
      </c>
      <c r="AB46" s="136">
        <f>Populations!Q35</f>
        <v>0</v>
      </c>
      <c r="AC46" s="150">
        <f>IF(AB46=0,0,($J$46/$AB$46)*100000)</f>
        <v>0</v>
      </c>
      <c r="AD46" s="136">
        <f>Populations!S35</f>
        <v>0</v>
      </c>
      <c r="AE46" s="150">
        <f>IF(AD46=0,0,($K$46/$AD$46)*100000)</f>
        <v>0</v>
      </c>
      <c r="AF46" s="136">
        <f>Populations!U35</f>
        <v>0</v>
      </c>
      <c r="AG46" s="150">
        <f>IF(AF46=0,0,($L$46/$AF$46)*100000)</f>
        <v>0</v>
      </c>
      <c r="AH46" s="149"/>
      <c r="AI46" s="150">
        <f>Populations!C107</f>
        <v>0</v>
      </c>
      <c r="AJ46" s="152">
        <v>0.13483400000000001</v>
      </c>
      <c r="AL46" s="140" t="str">
        <f>Populations!B17</f>
        <v>45-54</v>
      </c>
      <c r="AM46" s="383">
        <f t="shared" si="26"/>
        <v>0</v>
      </c>
      <c r="AN46" s="384">
        <f t="shared" si="27"/>
        <v>0</v>
      </c>
      <c r="AO46" s="384">
        <f t="shared" si="28"/>
        <v>0</v>
      </c>
      <c r="AP46" s="385">
        <f t="shared" si="29"/>
        <v>0</v>
      </c>
      <c r="AQ46" s="385">
        <f t="shared" si="30"/>
        <v>0</v>
      </c>
      <c r="AR46" s="385">
        <f t="shared" si="31"/>
        <v>0</v>
      </c>
      <c r="AS46" s="385">
        <f t="shared" si="32"/>
        <v>0</v>
      </c>
      <c r="AT46" s="385">
        <f t="shared" si="33"/>
        <v>0</v>
      </c>
      <c r="AU46" s="385">
        <f t="shared" si="34"/>
        <v>0</v>
      </c>
      <c r="AV46" s="385">
        <f t="shared" si="35"/>
        <v>0</v>
      </c>
    </row>
    <row r="47" spans="2:48">
      <c r="B47" s="140" t="str">
        <f>Populations!B90</f>
        <v>55-64</v>
      </c>
      <c r="C47" s="431"/>
      <c r="D47" s="432"/>
      <c r="E47" s="153"/>
      <c r="F47" s="154"/>
      <c r="G47" s="154"/>
      <c r="H47" s="154"/>
      <c r="I47" s="154"/>
      <c r="J47" s="155"/>
      <c r="K47" s="155"/>
      <c r="L47" s="176"/>
      <c r="M47" s="149"/>
      <c r="N47" s="136">
        <f>Populations!C36</f>
        <v>0</v>
      </c>
      <c r="O47" s="150">
        <f>IF(N47=0,0,($C$47/$N$47)*100000)</f>
        <v>0</v>
      </c>
      <c r="P47" s="136">
        <f>Populations!E36</f>
        <v>0</v>
      </c>
      <c r="Q47" s="150">
        <f>IF(P47=0,0,($D$47/$P$47)*100000)</f>
        <v>0</v>
      </c>
      <c r="R47" s="136">
        <f>Populations!G36</f>
        <v>0</v>
      </c>
      <c r="S47" s="150">
        <f>IF(R47=0,0,($E$47/$R$47)*100000)</f>
        <v>0</v>
      </c>
      <c r="T47" s="178">
        <f>Populations!I36</f>
        <v>0</v>
      </c>
      <c r="U47" s="150">
        <f>IF(T47=0,0,($F$47/$T$47)*100000)</f>
        <v>0</v>
      </c>
      <c r="V47" s="136">
        <f>Populations!K36</f>
        <v>0</v>
      </c>
      <c r="W47" s="150">
        <f>IF(V47=0,0,($G$47/$V$47)*100000)</f>
        <v>0</v>
      </c>
      <c r="X47" s="178">
        <f>Populations!M36</f>
        <v>0</v>
      </c>
      <c r="Y47" s="150">
        <f>IF(X47=0,0,($H$47/$X$47)*100000)</f>
        <v>0</v>
      </c>
      <c r="Z47" s="136">
        <f>Populations!O36</f>
        <v>0</v>
      </c>
      <c r="AA47" s="150">
        <f>IF(Z47=0,0,($I$47/$Z$47)*100000)</f>
        <v>0</v>
      </c>
      <c r="AB47" s="136">
        <f>Populations!Q36</f>
        <v>0</v>
      </c>
      <c r="AC47" s="150">
        <f>IF(AB47=0,0,($J$47/$AB$47)*100000)</f>
        <v>0</v>
      </c>
      <c r="AD47" s="136">
        <f>Populations!S36</f>
        <v>0</v>
      </c>
      <c r="AE47" s="150">
        <f>IF(AD47=0,0,($K$47/$AD$47)*100000)</f>
        <v>0</v>
      </c>
      <c r="AF47" s="136">
        <f>Populations!U36</f>
        <v>0</v>
      </c>
      <c r="AG47" s="150">
        <f>IF(AF47=0,0,($L$47/$AF$47)*100000)</f>
        <v>0</v>
      </c>
      <c r="AH47" s="149"/>
      <c r="AI47" s="150">
        <f>Populations!C108</f>
        <v>0</v>
      </c>
      <c r="AJ47" s="152">
        <v>8.7247000000000005E-2</v>
      </c>
      <c r="AL47" s="140" t="str">
        <f>Populations!B18</f>
        <v>55-64</v>
      </c>
      <c r="AM47" s="383">
        <f t="shared" si="26"/>
        <v>0</v>
      </c>
      <c r="AN47" s="384">
        <f t="shared" si="27"/>
        <v>0</v>
      </c>
      <c r="AO47" s="384">
        <f t="shared" si="28"/>
        <v>0</v>
      </c>
      <c r="AP47" s="385">
        <f t="shared" si="29"/>
        <v>0</v>
      </c>
      <c r="AQ47" s="385">
        <f t="shared" si="30"/>
        <v>0</v>
      </c>
      <c r="AR47" s="385">
        <f t="shared" si="31"/>
        <v>0</v>
      </c>
      <c r="AS47" s="385">
        <f t="shared" si="32"/>
        <v>0</v>
      </c>
      <c r="AT47" s="385">
        <f t="shared" si="33"/>
        <v>0</v>
      </c>
      <c r="AU47" s="385">
        <f t="shared" si="34"/>
        <v>0</v>
      </c>
      <c r="AV47" s="385">
        <f t="shared" si="35"/>
        <v>0</v>
      </c>
    </row>
    <row r="48" spans="2:48">
      <c r="B48" s="140" t="str">
        <f>Populations!B91</f>
        <v>65-74</v>
      </c>
      <c r="C48" s="431"/>
      <c r="D48" s="432"/>
      <c r="E48" s="153"/>
      <c r="F48" s="154"/>
      <c r="G48" s="154"/>
      <c r="H48" s="154"/>
      <c r="I48" s="154"/>
      <c r="J48" s="155"/>
      <c r="K48" s="155"/>
      <c r="L48" s="176"/>
      <c r="M48" s="149"/>
      <c r="N48" s="136">
        <f>Populations!C37</f>
        <v>0</v>
      </c>
      <c r="O48" s="150">
        <f>IF(N48=0,0,($C$48/$N$48)*100000)</f>
        <v>0</v>
      </c>
      <c r="P48" s="136">
        <f>Populations!E37</f>
        <v>0</v>
      </c>
      <c r="Q48" s="150">
        <f>IF(P48=0,0,($D$48/$P$48)*100000)</f>
        <v>0</v>
      </c>
      <c r="R48" s="136">
        <f>Populations!G37</f>
        <v>0</v>
      </c>
      <c r="S48" s="150">
        <f>IF(R48=0,0,($E$48/$R$48)*100000)</f>
        <v>0</v>
      </c>
      <c r="T48" s="178">
        <f>Populations!I37</f>
        <v>0</v>
      </c>
      <c r="U48" s="150">
        <f>IF(T48=0,0,($F$48/$T$48)*100000)</f>
        <v>0</v>
      </c>
      <c r="V48" s="136">
        <f>Populations!K37</f>
        <v>0</v>
      </c>
      <c r="W48" s="150">
        <f>IF(V48=0,0,($G$48/$V$48)*100000)</f>
        <v>0</v>
      </c>
      <c r="X48" s="178">
        <f>Populations!M37</f>
        <v>0</v>
      </c>
      <c r="Y48" s="150">
        <f>IF(X48=0,0,($H$48/$X$48)*100000)</f>
        <v>0</v>
      </c>
      <c r="Z48" s="136">
        <f>Populations!O37</f>
        <v>0</v>
      </c>
      <c r="AA48" s="150">
        <f>IF(Z48=0,0,($I$48/$Z$48)*100000)</f>
        <v>0</v>
      </c>
      <c r="AB48" s="136">
        <f>Populations!Q37</f>
        <v>0</v>
      </c>
      <c r="AC48" s="150">
        <f>IF(AB48=0,0,($J$48/$AB$48)*100000)</f>
        <v>0</v>
      </c>
      <c r="AD48" s="136">
        <f>Populations!S37</f>
        <v>0</v>
      </c>
      <c r="AE48" s="150">
        <f>IF(AD48=0,0,($K$48/$AD$48)*100000)</f>
        <v>0</v>
      </c>
      <c r="AF48" s="136">
        <f>Populations!U37</f>
        <v>0</v>
      </c>
      <c r="AG48" s="150">
        <f>IF(AF48=0,0,($L$48/$AF$48)*100000)</f>
        <v>0</v>
      </c>
      <c r="AH48" s="149"/>
      <c r="AI48" s="150">
        <f>Populations!C109</f>
        <v>0</v>
      </c>
      <c r="AJ48" s="152">
        <v>6.6036999999999998E-2</v>
      </c>
      <c r="AL48" s="140" t="str">
        <f>Populations!B19</f>
        <v>65-74</v>
      </c>
      <c r="AM48" s="383">
        <f t="shared" si="26"/>
        <v>0</v>
      </c>
      <c r="AN48" s="384">
        <f t="shared" si="27"/>
        <v>0</v>
      </c>
      <c r="AO48" s="384">
        <f t="shared" si="28"/>
        <v>0</v>
      </c>
      <c r="AP48" s="385">
        <f t="shared" si="29"/>
        <v>0</v>
      </c>
      <c r="AQ48" s="385">
        <f t="shared" si="30"/>
        <v>0</v>
      </c>
      <c r="AR48" s="385">
        <f t="shared" si="31"/>
        <v>0</v>
      </c>
      <c r="AS48" s="385">
        <f t="shared" si="32"/>
        <v>0</v>
      </c>
      <c r="AT48" s="385">
        <f t="shared" si="33"/>
        <v>0</v>
      </c>
      <c r="AU48" s="385">
        <f t="shared" si="34"/>
        <v>0</v>
      </c>
      <c r="AV48" s="385">
        <f t="shared" si="35"/>
        <v>0</v>
      </c>
    </row>
    <row r="49" spans="2:48">
      <c r="B49" s="140" t="str">
        <f>Populations!B92</f>
        <v>75-84</v>
      </c>
      <c r="C49" s="431"/>
      <c r="D49" s="432"/>
      <c r="E49" s="153"/>
      <c r="F49" s="154"/>
      <c r="G49" s="154"/>
      <c r="H49" s="154"/>
      <c r="I49" s="154"/>
      <c r="J49" s="155"/>
      <c r="K49" s="155"/>
      <c r="L49" s="176"/>
      <c r="M49" s="149"/>
      <c r="N49" s="136">
        <f>Populations!C38</f>
        <v>0</v>
      </c>
      <c r="O49" s="150">
        <f>IF(N49=0,0,($C$49/$N$49)*100000)</f>
        <v>0</v>
      </c>
      <c r="P49" s="136">
        <f>Populations!E38</f>
        <v>0</v>
      </c>
      <c r="Q49" s="150">
        <f>IF(P49=0,0,($D$49/$P$49)*100000)</f>
        <v>0</v>
      </c>
      <c r="R49" s="136">
        <f>Populations!G38</f>
        <v>0</v>
      </c>
      <c r="S49" s="150">
        <f>IF(R49=0,0,($E$49/$R$49)*100000)</f>
        <v>0</v>
      </c>
      <c r="T49" s="178">
        <f>Populations!I38</f>
        <v>0</v>
      </c>
      <c r="U49" s="150">
        <f>IF(T49=0,0,($F$49/$T$49)*100000)</f>
        <v>0</v>
      </c>
      <c r="V49" s="136">
        <f>Populations!K38</f>
        <v>0</v>
      </c>
      <c r="W49" s="150">
        <f>IF(V49=0,0,($G$49/$V$49)*100000)</f>
        <v>0</v>
      </c>
      <c r="X49" s="178">
        <f>Populations!M38</f>
        <v>0</v>
      </c>
      <c r="Y49" s="150">
        <f>IF(X49=0,0,($H$49/$X$49)*100000)</f>
        <v>0</v>
      </c>
      <c r="Z49" s="136">
        <f>Populations!O38</f>
        <v>0</v>
      </c>
      <c r="AA49" s="150">
        <f>IF(Z49=0,0,($I$49/$Z$49)*100000)</f>
        <v>0</v>
      </c>
      <c r="AB49" s="136">
        <f>Populations!Q38</f>
        <v>0</v>
      </c>
      <c r="AC49" s="150">
        <f>IF(AB49=0,0,($J$49/$AB$49)*100000)</f>
        <v>0</v>
      </c>
      <c r="AD49" s="136">
        <f>Populations!S38</f>
        <v>0</v>
      </c>
      <c r="AE49" s="150">
        <f>IF(AD49=0,0,($K$49/$AD$49)*100000)</f>
        <v>0</v>
      </c>
      <c r="AF49" s="136">
        <f>Populations!U38</f>
        <v>0</v>
      </c>
      <c r="AG49" s="150">
        <f>IF(AF49=0,0,($L$49/$AF$49)*100000)</f>
        <v>0</v>
      </c>
      <c r="AH49" s="149"/>
      <c r="AI49" s="150">
        <f>Populations!C110</f>
        <v>0</v>
      </c>
      <c r="AJ49" s="152">
        <v>4.4840999999999999E-2</v>
      </c>
      <c r="AL49" s="140" t="str">
        <f>Populations!B20</f>
        <v>75-84</v>
      </c>
      <c r="AM49" s="383">
        <f t="shared" si="26"/>
        <v>0</v>
      </c>
      <c r="AN49" s="384">
        <f t="shared" si="27"/>
        <v>0</v>
      </c>
      <c r="AO49" s="384">
        <f t="shared" si="28"/>
        <v>0</v>
      </c>
      <c r="AP49" s="385">
        <f t="shared" si="29"/>
        <v>0</v>
      </c>
      <c r="AQ49" s="385">
        <f t="shared" si="30"/>
        <v>0</v>
      </c>
      <c r="AR49" s="385">
        <f t="shared" si="31"/>
        <v>0</v>
      </c>
      <c r="AS49" s="385">
        <f t="shared" si="32"/>
        <v>0</v>
      </c>
      <c r="AT49" s="385">
        <f t="shared" si="33"/>
        <v>0</v>
      </c>
      <c r="AU49" s="385">
        <f t="shared" si="34"/>
        <v>0</v>
      </c>
      <c r="AV49" s="385">
        <f t="shared" si="35"/>
        <v>0</v>
      </c>
    </row>
    <row r="50" spans="2:48">
      <c r="B50" s="140" t="str">
        <f>Populations!B93</f>
        <v>85+</v>
      </c>
      <c r="C50" s="431"/>
      <c r="D50" s="432"/>
      <c r="E50" s="143"/>
      <c r="F50" s="144"/>
      <c r="G50" s="144"/>
      <c r="H50" s="144"/>
      <c r="I50" s="144"/>
      <c r="J50" s="145"/>
      <c r="K50" s="145"/>
      <c r="L50" s="176"/>
      <c r="M50" s="149"/>
      <c r="N50" s="136">
        <f>Populations!C39</f>
        <v>0</v>
      </c>
      <c r="O50" s="150">
        <f>IF(N50=0,0,($C$50/$N$50)*100000)</f>
        <v>0</v>
      </c>
      <c r="P50" s="136">
        <f>Populations!E39</f>
        <v>0</v>
      </c>
      <c r="Q50" s="150">
        <f>IF(P50=0,0,($D$50/$P$50)*100000)</f>
        <v>0</v>
      </c>
      <c r="R50" s="136">
        <f>Populations!G39</f>
        <v>0</v>
      </c>
      <c r="S50" s="150">
        <f>IF(R50=0,0,($E$50/$R$50)*100000)</f>
        <v>0</v>
      </c>
      <c r="T50" s="178">
        <f>Populations!I39</f>
        <v>0</v>
      </c>
      <c r="U50" s="150">
        <f>IF(T50=0,0,($F$50/$T$50)*100000)</f>
        <v>0</v>
      </c>
      <c r="V50" s="136">
        <f>Populations!K39</f>
        <v>0</v>
      </c>
      <c r="W50" s="150">
        <f>IF(V50=0,0,($G$50/$V$50)*100000)</f>
        <v>0</v>
      </c>
      <c r="X50" s="178">
        <f>Populations!M39</f>
        <v>0</v>
      </c>
      <c r="Y50" s="150">
        <f>IF(X50=0,0,($H$50/$X$50)*100000)</f>
        <v>0</v>
      </c>
      <c r="Z50" s="136">
        <f>Populations!O39</f>
        <v>0</v>
      </c>
      <c r="AA50" s="150">
        <f>IF(Z50=0,0,($I$50/$Z$50)*100000)</f>
        <v>0</v>
      </c>
      <c r="AB50" s="136">
        <f>Populations!Q39</f>
        <v>0</v>
      </c>
      <c r="AC50" s="150">
        <f>IF(AB50=0,0,($J$50/$AB$50)*100000)</f>
        <v>0</v>
      </c>
      <c r="AD50" s="136">
        <f>Populations!S39</f>
        <v>0</v>
      </c>
      <c r="AE50" s="150">
        <f>IF(AD50=0,0,($K$50/$AD$50)*100000)</f>
        <v>0</v>
      </c>
      <c r="AF50" s="136">
        <f>Populations!U39</f>
        <v>0</v>
      </c>
      <c r="AG50" s="150">
        <f>IF(AF50=0,0,($L$50/$AF$50)*100000)</f>
        <v>0</v>
      </c>
      <c r="AH50" s="149"/>
      <c r="AI50" s="150">
        <f>Populations!C111</f>
        <v>0</v>
      </c>
      <c r="AJ50" s="152">
        <v>1.5507999999999999E-2</v>
      </c>
      <c r="AL50" s="140" t="str">
        <f>Populations!B21</f>
        <v>85+</v>
      </c>
      <c r="AM50" s="383">
        <f t="shared" si="26"/>
        <v>0</v>
      </c>
      <c r="AN50" s="384">
        <f t="shared" si="27"/>
        <v>0</v>
      </c>
      <c r="AO50" s="384">
        <f t="shared" si="28"/>
        <v>0</v>
      </c>
      <c r="AP50" s="385">
        <f t="shared" si="29"/>
        <v>0</v>
      </c>
      <c r="AQ50" s="385">
        <f t="shared" si="30"/>
        <v>0</v>
      </c>
      <c r="AR50" s="385">
        <f t="shared" si="31"/>
        <v>0</v>
      </c>
      <c r="AS50" s="385">
        <f t="shared" si="32"/>
        <v>0</v>
      </c>
      <c r="AT50" s="385">
        <f t="shared" si="33"/>
        <v>0</v>
      </c>
      <c r="AU50" s="385">
        <f t="shared" si="34"/>
        <v>0</v>
      </c>
      <c r="AV50" s="385">
        <f t="shared" si="35"/>
        <v>0</v>
      </c>
    </row>
    <row r="51" spans="2:48">
      <c r="B51" s="177" t="s">
        <v>178</v>
      </c>
      <c r="C51" s="439">
        <f>SUM(C38:C50)</f>
        <v>0</v>
      </c>
      <c r="D51" s="440">
        <f t="shared" ref="D51:L51" si="36">SUM(D38:D50)</f>
        <v>0</v>
      </c>
      <c r="E51" s="440">
        <f t="shared" si="36"/>
        <v>0</v>
      </c>
      <c r="F51" s="441">
        <f t="shared" si="36"/>
        <v>0</v>
      </c>
      <c r="G51" s="441">
        <f t="shared" si="36"/>
        <v>0</v>
      </c>
      <c r="H51" s="441">
        <f t="shared" si="36"/>
        <v>0</v>
      </c>
      <c r="I51" s="441">
        <f t="shared" si="36"/>
        <v>0</v>
      </c>
      <c r="J51" s="441">
        <f t="shared" si="36"/>
        <v>0</v>
      </c>
      <c r="K51" s="441">
        <f t="shared" si="36"/>
        <v>0</v>
      </c>
      <c r="L51" s="441">
        <f t="shared" si="36"/>
        <v>0</v>
      </c>
      <c r="N51" s="136">
        <f>Populations!C40</f>
        <v>0</v>
      </c>
      <c r="O51" s="162">
        <f t="shared" ref="O51:AG51" si="37">SUM(O38:O50)</f>
        <v>0</v>
      </c>
      <c r="P51" s="136">
        <f>Populations!E40</f>
        <v>0</v>
      </c>
      <c r="Q51" s="162">
        <f t="shared" si="37"/>
        <v>0</v>
      </c>
      <c r="R51" s="136">
        <f>Populations!G40</f>
        <v>0</v>
      </c>
      <c r="S51" s="162">
        <f t="shared" si="37"/>
        <v>0</v>
      </c>
      <c r="T51" s="178">
        <f>Populations!I40</f>
        <v>0</v>
      </c>
      <c r="U51" s="162">
        <f t="shared" si="37"/>
        <v>0</v>
      </c>
      <c r="V51" s="136">
        <f>Populations!K40</f>
        <v>0</v>
      </c>
      <c r="W51" s="162">
        <f t="shared" si="37"/>
        <v>0</v>
      </c>
      <c r="X51" s="178">
        <f>Populations!M40</f>
        <v>0</v>
      </c>
      <c r="Y51" s="162">
        <f t="shared" si="37"/>
        <v>0</v>
      </c>
      <c r="Z51" s="136">
        <f>Populations!O40</f>
        <v>0</v>
      </c>
      <c r="AA51" s="162">
        <f t="shared" si="37"/>
        <v>0</v>
      </c>
      <c r="AB51" s="136">
        <f>Populations!Q40</f>
        <v>0</v>
      </c>
      <c r="AC51" s="162">
        <f t="shared" si="37"/>
        <v>0</v>
      </c>
      <c r="AD51" s="136">
        <f>Populations!S40</f>
        <v>0</v>
      </c>
      <c r="AE51" s="162">
        <f t="shared" si="37"/>
        <v>0</v>
      </c>
      <c r="AF51" s="136">
        <f>Populations!U40</f>
        <v>0</v>
      </c>
      <c r="AG51" s="162">
        <f t="shared" si="37"/>
        <v>0</v>
      </c>
      <c r="AI51" s="150">
        <f>Populations!C112</f>
        <v>0</v>
      </c>
      <c r="AJ51" s="152"/>
      <c r="AL51" s="140" t="str">
        <f>Populations!B22</f>
        <v>Total</v>
      </c>
      <c r="AM51" s="383">
        <f>SUM(AM38:AM50)</f>
        <v>0</v>
      </c>
      <c r="AN51" s="384">
        <f t="shared" ref="AN51:AV51" si="38">SUM(AN38:AN50)</f>
        <v>0</v>
      </c>
      <c r="AO51" s="384">
        <f t="shared" si="38"/>
        <v>0</v>
      </c>
      <c r="AP51" s="386">
        <f t="shared" si="38"/>
        <v>0</v>
      </c>
      <c r="AQ51" s="386">
        <f t="shared" si="38"/>
        <v>0</v>
      </c>
      <c r="AR51" s="386">
        <f t="shared" si="38"/>
        <v>0</v>
      </c>
      <c r="AS51" s="386">
        <f t="shared" si="38"/>
        <v>0</v>
      </c>
      <c r="AT51" s="386">
        <f t="shared" si="38"/>
        <v>0</v>
      </c>
      <c r="AU51" s="386">
        <f t="shared" si="38"/>
        <v>0</v>
      </c>
      <c r="AV51" s="386">
        <f t="shared" si="38"/>
        <v>0</v>
      </c>
    </row>
  </sheetData>
  <mergeCells count="3">
    <mergeCell ref="B1:E1"/>
    <mergeCell ref="AL1:AN1"/>
    <mergeCell ref="AI1:AJ1"/>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K51"/>
  <sheetViews>
    <sheetView topLeftCell="J20" zoomScale="90" zoomScaleNormal="90" zoomScaleSheetLayoutView="50" workbookViewId="0">
      <selection activeCell="BX37" sqref="BX37"/>
    </sheetView>
  </sheetViews>
  <sheetFormatPr defaultColWidth="8.7109375" defaultRowHeight="12.75"/>
  <cols>
    <col min="1" max="2" width="8.7109375" style="20"/>
    <col min="3" max="3" width="15.28515625" style="20" customWidth="1"/>
    <col min="4" max="4" width="15.5703125" style="20" customWidth="1"/>
    <col min="5" max="5" width="15.28515625" style="20" customWidth="1"/>
    <col min="6" max="6" width="17.7109375" style="20" customWidth="1"/>
    <col min="7" max="7" width="15.5703125" style="20" customWidth="1"/>
    <col min="8" max="8" width="15.42578125" style="20" customWidth="1"/>
    <col min="9" max="11" width="15.28515625" style="20" customWidth="1"/>
    <col min="12" max="12" width="15.5703125" style="20" customWidth="1"/>
    <col min="13" max="13" width="6" style="20" customWidth="1"/>
    <col min="14" max="14" width="15.28515625" style="20" customWidth="1"/>
    <col min="15" max="27" width="11.28515625" style="20" hidden="1" customWidth="1"/>
    <col min="28" max="29" width="12.5703125" style="20" hidden="1" customWidth="1"/>
    <col min="30" max="74" width="11.28515625" style="20" hidden="1" customWidth="1"/>
    <col min="75" max="75" width="6" style="20" hidden="1" customWidth="1"/>
    <col min="76" max="76" width="19.42578125" style="20" customWidth="1"/>
    <col min="77" max="77" width="14.5703125" style="20" hidden="1" customWidth="1"/>
    <col min="78" max="78" width="6" style="20" customWidth="1"/>
    <col min="79" max="79" width="8.7109375" style="20" customWidth="1"/>
    <col min="80" max="81" width="15.5703125" style="20" customWidth="1"/>
    <col min="82" max="82" width="15.28515625" style="20" customWidth="1"/>
    <col min="83" max="83" width="15.42578125" style="20" customWidth="1"/>
    <col min="84" max="84" width="15.5703125" style="20" customWidth="1"/>
    <col min="85" max="85" width="15.42578125" style="20" customWidth="1"/>
    <col min="86" max="89" width="15.28515625" style="20" customWidth="1"/>
    <col min="90" max="16384" width="8.7109375" style="20"/>
  </cols>
  <sheetData>
    <row r="1" spans="1:89" ht="78.599999999999994" customHeight="1">
      <c r="A1" s="267">
        <f>Populations!E4</f>
        <v>2020</v>
      </c>
      <c r="B1" s="502" t="s">
        <v>171</v>
      </c>
      <c r="C1" s="503"/>
      <c r="D1" s="503"/>
      <c r="E1" s="503"/>
      <c r="F1" s="124" t="s">
        <v>144</v>
      </c>
      <c r="G1" s="125"/>
      <c r="H1" s="125"/>
      <c r="I1" s="125"/>
      <c r="J1" s="125"/>
      <c r="K1" s="125"/>
      <c r="L1" s="125"/>
      <c r="N1" s="448" t="s">
        <v>184</v>
      </c>
      <c r="BX1" s="505" t="s">
        <v>185</v>
      </c>
      <c r="BY1" s="505"/>
      <c r="CA1" s="502" t="s">
        <v>174</v>
      </c>
      <c r="CB1" s="503"/>
      <c r="CC1" s="503"/>
      <c r="CD1" s="25"/>
      <c r="CE1" s="25"/>
      <c r="CF1" s="25"/>
      <c r="CG1" s="25"/>
      <c r="CH1" s="25"/>
      <c r="CI1" s="25"/>
      <c r="CJ1" s="25"/>
      <c r="CK1" s="25"/>
    </row>
    <row r="2" spans="1:89">
      <c r="B2" s="126"/>
      <c r="C2" s="126"/>
      <c r="D2" s="127" t="s">
        <v>147</v>
      </c>
      <c r="E2" s="127"/>
      <c r="F2" s="128" t="s">
        <v>148</v>
      </c>
      <c r="G2" s="128"/>
      <c r="H2" s="128"/>
      <c r="I2" s="128"/>
      <c r="J2" s="128"/>
      <c r="K2" s="128"/>
      <c r="L2" s="128"/>
      <c r="CB2" s="20" t="s">
        <v>175</v>
      </c>
    </row>
    <row r="3" spans="1:89" ht="38.25">
      <c r="B3" s="130" t="s">
        <v>86</v>
      </c>
      <c r="C3" s="131" t="s">
        <v>152</v>
      </c>
      <c r="D3" s="132" t="s">
        <v>153</v>
      </c>
      <c r="E3" s="132" t="s">
        <v>154</v>
      </c>
      <c r="F3" s="133" t="str">
        <f>Populations!I8</f>
        <v>White-Not Hispanic</v>
      </c>
      <c r="G3" s="133" t="str">
        <f>Populations!K8</f>
        <v>Hispanic</v>
      </c>
      <c r="H3" s="133" t="str">
        <f>Populations!M8</f>
        <v>Black-Not Hispanic</v>
      </c>
      <c r="I3" s="133" t="str">
        <f>Populations!O8</f>
        <v>Asian</v>
      </c>
      <c r="J3" s="133" t="str">
        <f>Populations!Q8</f>
        <v>American Indian/Alaska Native</v>
      </c>
      <c r="K3" s="133" t="str">
        <f>Populations!S8</f>
        <v>Other</v>
      </c>
      <c r="L3" s="133" t="str">
        <f>Populations!U8</f>
        <v>Other</v>
      </c>
      <c r="M3" s="135"/>
      <c r="N3" s="136" t="s">
        <v>155</v>
      </c>
      <c r="O3" s="136" t="s">
        <v>156</v>
      </c>
      <c r="P3" s="136" t="s">
        <v>157</v>
      </c>
      <c r="Q3" s="136" t="s">
        <v>156</v>
      </c>
      <c r="R3" s="136" t="s">
        <v>158</v>
      </c>
      <c r="S3" s="136" t="s">
        <v>156</v>
      </c>
      <c r="T3" s="136" t="str">
        <f>Populations!I8</f>
        <v>White-Not Hispanic</v>
      </c>
      <c r="U3" s="136" t="s">
        <v>156</v>
      </c>
      <c r="V3" s="136" t="str">
        <f>Populations!K8</f>
        <v>Hispanic</v>
      </c>
      <c r="W3" s="136" t="s">
        <v>156</v>
      </c>
      <c r="X3" s="136" t="str">
        <f>Populations!M8</f>
        <v>Black-Not Hispanic</v>
      </c>
      <c r="Y3" s="136" t="s">
        <v>156</v>
      </c>
      <c r="Z3" s="136" t="str">
        <f>Populations!O8</f>
        <v>Asian</v>
      </c>
      <c r="AA3" s="136" t="s">
        <v>156</v>
      </c>
      <c r="AB3" s="136" t="str">
        <f>Populations!Q8</f>
        <v>American Indian/Alaska Native</v>
      </c>
      <c r="AC3" s="136" t="s">
        <v>156</v>
      </c>
      <c r="AD3" s="136" t="str">
        <f>Populations!S8</f>
        <v>Other</v>
      </c>
      <c r="AE3" s="136" t="s">
        <v>156</v>
      </c>
      <c r="AF3" s="136" t="str">
        <f>Populations!U8</f>
        <v>Other</v>
      </c>
      <c r="AG3" s="136" t="s">
        <v>156</v>
      </c>
      <c r="AH3" s="135"/>
      <c r="AI3" s="136" t="str">
        <f>'Health Regions Population'!C4</f>
        <v>Region 1</v>
      </c>
      <c r="AJ3" s="136" t="s">
        <v>156</v>
      </c>
      <c r="AK3" s="136" t="str">
        <f>'Health Regions Population'!E4</f>
        <v>Region 2</v>
      </c>
      <c r="AL3" s="136" t="s">
        <v>156</v>
      </c>
      <c r="AM3" s="136" t="str">
        <f>'Health Regions Population'!G4</f>
        <v>Region 3</v>
      </c>
      <c r="AN3" s="136" t="s">
        <v>156</v>
      </c>
      <c r="AO3" s="136" t="str">
        <f>'Health Regions Population'!I4</f>
        <v>Region 4</v>
      </c>
      <c r="AP3" s="136" t="s">
        <v>156</v>
      </c>
      <c r="AQ3" s="136" t="str">
        <f>'Health Regions Population'!K4</f>
        <v>Region 5</v>
      </c>
      <c r="AR3" s="136" t="s">
        <v>156</v>
      </c>
      <c r="AS3" s="136" t="str">
        <f>'Health Regions Population'!M4</f>
        <v>Region 6</v>
      </c>
      <c r="AT3" s="136" t="s">
        <v>156</v>
      </c>
      <c r="AU3" s="136" t="str">
        <f>'Health Regions Population'!O4</f>
        <v>Region 7</v>
      </c>
      <c r="AV3" s="136" t="s">
        <v>156</v>
      </c>
      <c r="AW3" s="136" t="str">
        <f>'Health Regions Population'!Q4</f>
        <v>Region 8</v>
      </c>
      <c r="AX3" s="136" t="s">
        <v>156</v>
      </c>
      <c r="AY3" s="136" t="str">
        <f>'Health Regions Population'!S4</f>
        <v>Region 9</v>
      </c>
      <c r="AZ3" s="136" t="s">
        <v>156</v>
      </c>
      <c r="BA3" s="136" t="str">
        <f>'Health Regions Population'!U4</f>
        <v>Region 10</v>
      </c>
      <c r="BB3" s="136" t="s">
        <v>156</v>
      </c>
      <c r="BC3" s="136" t="str">
        <f>'Health Regions Population'!W4</f>
        <v>Region 11</v>
      </c>
      <c r="BD3" s="136" t="s">
        <v>156</v>
      </c>
      <c r="BE3" s="136" t="str">
        <f>'Health Regions Population'!Y4</f>
        <v>Region 12</v>
      </c>
      <c r="BF3" s="136" t="s">
        <v>156</v>
      </c>
      <c r="BG3" s="136" t="str">
        <f>'Health Regions Population'!AA4</f>
        <v>Region 13</v>
      </c>
      <c r="BH3" s="136" t="s">
        <v>156</v>
      </c>
      <c r="BI3" s="136" t="str">
        <f>'Health Regions Population'!AC4</f>
        <v>Region 14</v>
      </c>
      <c r="BJ3" s="136" t="s">
        <v>156</v>
      </c>
      <c r="BK3" s="136" t="str">
        <f>'Health Regions Population'!AE4</f>
        <v>Region 15</v>
      </c>
      <c r="BL3" s="136" t="s">
        <v>156</v>
      </c>
      <c r="BM3" s="136" t="str">
        <f>'Health Regions Population'!AG4</f>
        <v>Region 16</v>
      </c>
      <c r="BN3" s="136" t="s">
        <v>156</v>
      </c>
      <c r="BO3" s="136" t="str">
        <f>'Health Regions Population'!AI4</f>
        <v>Region 17</v>
      </c>
      <c r="BP3" s="136" t="s">
        <v>156</v>
      </c>
      <c r="BQ3" s="136" t="str">
        <f>'Health Regions Population'!AK4</f>
        <v>Region 18</v>
      </c>
      <c r="BR3" s="136" t="s">
        <v>156</v>
      </c>
      <c r="BS3" s="136" t="str">
        <f>'Health Regions Population'!AM4</f>
        <v>Region 19</v>
      </c>
      <c r="BT3" s="136" t="s">
        <v>156</v>
      </c>
      <c r="BU3" s="136" t="str">
        <f>'Health Regions Population'!AO4</f>
        <v>Region 20</v>
      </c>
      <c r="BV3" s="136" t="s">
        <v>156</v>
      </c>
      <c r="BW3" s="135"/>
      <c r="BX3" s="136" t="s">
        <v>176</v>
      </c>
      <c r="BY3" s="137" t="s">
        <v>179</v>
      </c>
      <c r="CA3" s="136" t="s">
        <v>86</v>
      </c>
      <c r="CB3" s="138" t="s">
        <v>87</v>
      </c>
      <c r="CC3" s="139" t="s">
        <v>88</v>
      </c>
      <c r="CD3" s="139" t="s">
        <v>89</v>
      </c>
      <c r="CE3" s="133" t="str">
        <f>Populations!I8</f>
        <v>White-Not Hispanic</v>
      </c>
      <c r="CF3" s="133" t="str">
        <f>Populations!K8</f>
        <v>Hispanic</v>
      </c>
      <c r="CG3" s="133" t="str">
        <f>Populations!M8</f>
        <v>Black-Not Hispanic</v>
      </c>
      <c r="CH3" s="133" t="str">
        <f>Populations!O8</f>
        <v>Asian</v>
      </c>
      <c r="CI3" s="133" t="str">
        <f>Populations!Q8</f>
        <v>American Indian/Alaska Native</v>
      </c>
      <c r="CJ3" s="133" t="str">
        <f>Populations!S8</f>
        <v>Other</v>
      </c>
      <c r="CK3" s="133" t="str">
        <f>Populations!U8</f>
        <v>Other</v>
      </c>
    </row>
    <row r="4" spans="1:89">
      <c r="B4" s="140" t="str">
        <f>Populations!B9</f>
        <v>&lt;1</v>
      </c>
      <c r="C4" s="141"/>
      <c r="D4" s="142"/>
      <c r="E4" s="143"/>
      <c r="F4" s="144"/>
      <c r="G4" s="144"/>
      <c r="H4" s="144"/>
      <c r="I4" s="144"/>
      <c r="J4" s="145"/>
      <c r="K4" s="145"/>
      <c r="L4" s="146"/>
      <c r="M4" s="149"/>
      <c r="N4" s="150">
        <f>Populations!C9</f>
        <v>0</v>
      </c>
      <c r="O4" s="150">
        <f>IF(N4=0,0,($C$4/$N$4)*100000)</f>
        <v>0</v>
      </c>
      <c r="P4" s="150">
        <f>Populations!E9</f>
        <v>0</v>
      </c>
      <c r="Q4" s="150">
        <f>IF(P4=0,0,($D$4/$P$4)*100000)</f>
        <v>0</v>
      </c>
      <c r="R4" s="150">
        <f>Populations!G9</f>
        <v>0</v>
      </c>
      <c r="S4" s="150">
        <f>IF(R4=0,0,($E$4/$R$4)*100000)</f>
        <v>0</v>
      </c>
      <c r="T4" s="150">
        <f>Populations!I9</f>
        <v>0</v>
      </c>
      <c r="U4" s="150">
        <f>IF(T4=0,0,($F$4/$T$4)*100000)</f>
        <v>0</v>
      </c>
      <c r="V4" s="150">
        <f>Populations!K9</f>
        <v>0</v>
      </c>
      <c r="W4" s="150">
        <f>IF(V4=0,0,($G$4/$V$4)*100000)</f>
        <v>0</v>
      </c>
      <c r="X4" s="150">
        <f>Populations!M9</f>
        <v>0</v>
      </c>
      <c r="Y4" s="150">
        <f>IF(X4=0,0,($H$4/$X$4)*100000)</f>
        <v>0</v>
      </c>
      <c r="Z4" s="150">
        <f>Populations!O9</f>
        <v>0</v>
      </c>
      <c r="AA4" s="150">
        <f>IF(Z4=0,0,($I$4/$Z$4)*100000)</f>
        <v>0</v>
      </c>
      <c r="AB4" s="150">
        <f>Populations!Q9</f>
        <v>0</v>
      </c>
      <c r="AC4" s="150">
        <f>IF(AB4=0,0,($J$4/$AB$4)*100000)</f>
        <v>0</v>
      </c>
      <c r="AD4" s="150">
        <f>Populations!S9</f>
        <v>0</v>
      </c>
      <c r="AE4" s="150">
        <f>IF(AD4=0,0,($K$4/$AD$4)*100000)</f>
        <v>0</v>
      </c>
      <c r="AF4" s="150">
        <f>Populations!U9</f>
        <v>0</v>
      </c>
      <c r="AG4" s="150">
        <f>IF(AF4=0,0,($L$4/$AF$4)*100000)</f>
        <v>0</v>
      </c>
      <c r="AH4" s="151"/>
      <c r="AI4" s="150">
        <f>'Health Regions Population'!C5</f>
        <v>0</v>
      </c>
      <c r="AJ4" s="150">
        <f>IF(AI4=0,0,(#REF!/$AI$4)*100000)</f>
        <v>0</v>
      </c>
      <c r="AK4" s="150">
        <f>'Health Regions Population'!E5</f>
        <v>0</v>
      </c>
      <c r="AL4" s="150">
        <f>IF(AK4=0,0,(#REF!/$AK$4)*100000)</f>
        <v>0</v>
      </c>
      <c r="AM4" s="150">
        <f>'Health Regions Population'!G5</f>
        <v>0</v>
      </c>
      <c r="AN4" s="150">
        <f>IF(AM4=0,0,(#REF!/$AM$4)*100000)</f>
        <v>0</v>
      </c>
      <c r="AO4" s="150">
        <f>'Health Regions Population'!I5</f>
        <v>0</v>
      </c>
      <c r="AP4" s="150">
        <f>IF(AO4=0,0,(#REF!/$AO$4)*100000)</f>
        <v>0</v>
      </c>
      <c r="AQ4" s="150">
        <f>'Health Regions Population'!K5</f>
        <v>0</v>
      </c>
      <c r="AR4" s="150">
        <f>IF(AQ4=0,0,(#REF!/$AQ$4)*100000)</f>
        <v>0</v>
      </c>
      <c r="AS4" s="150">
        <f>'Health Regions Population'!M5</f>
        <v>0</v>
      </c>
      <c r="AT4" s="150">
        <f>IF(AS4=0,0,(#REF!/$AS$4)*100000)</f>
        <v>0</v>
      </c>
      <c r="AU4" s="150">
        <f>'Health Regions Population'!O5</f>
        <v>0</v>
      </c>
      <c r="AV4" s="150">
        <f>IF(AU4=0,0,(#REF!/$AU$4)*100000)</f>
        <v>0</v>
      </c>
      <c r="AW4" s="150">
        <f>'Health Regions Population'!Q5</f>
        <v>0</v>
      </c>
      <c r="AX4" s="150">
        <f>IF(AW4=0,0,(#REF!/$AW$4)*100000)</f>
        <v>0</v>
      </c>
      <c r="AY4" s="150">
        <f>'Health Regions Population'!S5</f>
        <v>0</v>
      </c>
      <c r="AZ4" s="150">
        <f>IF(AY4=0,0,(#REF!/$AY$4)*100000)</f>
        <v>0</v>
      </c>
      <c r="BA4" s="150">
        <f>'Health Regions Population'!U5</f>
        <v>0</v>
      </c>
      <c r="BB4" s="150">
        <f>IF(BA4=0,0,(#REF!/$BA$4)*100000)</f>
        <v>0</v>
      </c>
      <c r="BC4" s="150">
        <f>'Health Regions Population'!W5</f>
        <v>0</v>
      </c>
      <c r="BD4" s="150">
        <f>IF(BC4=0,0,(#REF!/$BC$4)*100000)</f>
        <v>0</v>
      </c>
      <c r="BE4" s="150">
        <f>'Health Regions Population'!Y5</f>
        <v>0</v>
      </c>
      <c r="BF4" s="150">
        <f>IF(BE4=0,0,(#REF!/$BE$4)*100000)</f>
        <v>0</v>
      </c>
      <c r="BG4" s="150">
        <f>'Health Regions Population'!AA5</f>
        <v>0</v>
      </c>
      <c r="BH4" s="150">
        <f>IF(BG4=0,0,(#REF!/$BG$4)*100000)</f>
        <v>0</v>
      </c>
      <c r="BI4" s="150">
        <f>'Health Regions Population'!AC5</f>
        <v>0</v>
      </c>
      <c r="BJ4" s="150">
        <f>IF(BI4=0,0,(#REF!/$BI$4)*100000)</f>
        <v>0</v>
      </c>
      <c r="BK4" s="150">
        <f>'Health Regions Population'!AE5</f>
        <v>0</v>
      </c>
      <c r="BL4" s="150">
        <f>IF(BK4=0,0,(#REF!/$BK$4)*100000)</f>
        <v>0</v>
      </c>
      <c r="BM4" s="150">
        <f>'Health Regions Population'!AG5</f>
        <v>0</v>
      </c>
      <c r="BN4" s="150">
        <f>IF(BM4=0,0,(#REF!/$BM$4)*100000)</f>
        <v>0</v>
      </c>
      <c r="BO4" s="150">
        <f>'Health Regions Population'!AI5</f>
        <v>0</v>
      </c>
      <c r="BP4" s="150">
        <f>IF(BO4=0,0,(#REF!/$BO$4)*100000)</f>
        <v>0</v>
      </c>
      <c r="BQ4" s="150">
        <f>'Health Regions Population'!AK5</f>
        <v>0</v>
      </c>
      <c r="BR4" s="150">
        <f>IF(BQ4=0,0,(#REF!/$BQ$4)*100000)</f>
        <v>0</v>
      </c>
      <c r="BS4" s="150">
        <f>'Health Regions Population'!AM5</f>
        <v>0</v>
      </c>
      <c r="BT4" s="150">
        <f>IF(BS4=0,0,(#REF!/$BS$4)*100000)</f>
        <v>0</v>
      </c>
      <c r="BU4" s="178">
        <f>'Health Regions Population'!AO5</f>
        <v>0</v>
      </c>
      <c r="BV4" s="150">
        <f>IF(BU4=0,0,(#REF!/$BU$4)*100000)</f>
        <v>0</v>
      </c>
      <c r="BW4" s="149"/>
      <c r="BX4" s="150">
        <f>Populations!C99</f>
        <v>0</v>
      </c>
      <c r="BY4" s="152">
        <v>1.3818E-2</v>
      </c>
      <c r="BZ4" s="149"/>
      <c r="CA4" s="140" t="str">
        <f>Populations!B9</f>
        <v>&lt;1</v>
      </c>
      <c r="CB4" s="387">
        <f t="shared" ref="CB4:CB16" si="0">O4*BY4</f>
        <v>0</v>
      </c>
      <c r="CC4" s="388">
        <f t="shared" ref="CC4:CC16" si="1">Q4*BY4</f>
        <v>0</v>
      </c>
      <c r="CD4" s="388">
        <f t="shared" ref="CD4:CD16" si="2">S4*BY4</f>
        <v>0</v>
      </c>
      <c r="CE4" s="389">
        <f t="shared" ref="CE4:CE16" si="3">U4*BY4</f>
        <v>0</v>
      </c>
      <c r="CF4" s="389">
        <f t="shared" ref="CF4:CF16" si="4">W4*BY4</f>
        <v>0</v>
      </c>
      <c r="CG4" s="389">
        <f t="shared" ref="CG4:CG16" si="5">Y4*BY4</f>
        <v>0</v>
      </c>
      <c r="CH4" s="389">
        <f t="shared" ref="CH4:CH16" si="6">AA4*BY4</f>
        <v>0</v>
      </c>
      <c r="CI4" s="389">
        <f t="shared" ref="CI4:CI16" si="7">AC4*BY4</f>
        <v>0</v>
      </c>
      <c r="CJ4" s="389">
        <f t="shared" ref="CJ4:CJ16" si="8">AE4*BY4</f>
        <v>0</v>
      </c>
      <c r="CK4" s="389">
        <f t="shared" ref="CK4:CK16" si="9">AG4*BY4</f>
        <v>0</v>
      </c>
    </row>
    <row r="5" spans="1:89">
      <c r="B5" s="140" t="str">
        <f>Populations!B10</f>
        <v>1-4</v>
      </c>
      <c r="C5" s="431"/>
      <c r="D5" s="432"/>
      <c r="E5" s="153"/>
      <c r="F5" s="154"/>
      <c r="G5" s="154"/>
      <c r="H5" s="154"/>
      <c r="I5" s="154"/>
      <c r="J5" s="155"/>
      <c r="K5" s="155"/>
      <c r="L5" s="156"/>
      <c r="M5" s="149"/>
      <c r="N5" s="150">
        <f>Populations!C10</f>
        <v>0</v>
      </c>
      <c r="O5" s="150">
        <f>IF(N5=0,0,($C$5/$N$5)*100000)</f>
        <v>0</v>
      </c>
      <c r="P5" s="150">
        <f>Populations!E10</f>
        <v>0</v>
      </c>
      <c r="Q5" s="150">
        <f>IF(P5=0,0,($D$5/$P$5)*100000)</f>
        <v>0</v>
      </c>
      <c r="R5" s="150">
        <f>Populations!G10</f>
        <v>0</v>
      </c>
      <c r="S5" s="150">
        <f>IF(R5=0,0,($E$5/$R$5)*100000)</f>
        <v>0</v>
      </c>
      <c r="T5" s="150">
        <f>Populations!I10</f>
        <v>0</v>
      </c>
      <c r="U5" s="150">
        <f>IF(T5=0,0,($F$5/$T$5)*100000)</f>
        <v>0</v>
      </c>
      <c r="V5" s="150">
        <f>Populations!K10</f>
        <v>0</v>
      </c>
      <c r="W5" s="150">
        <f>IF(V5=0,0,($G$5/$V$5)*100000)</f>
        <v>0</v>
      </c>
      <c r="X5" s="150">
        <f>Populations!M10</f>
        <v>0</v>
      </c>
      <c r="Y5" s="150">
        <f>IF(X5=0,0,($G$5/$X$5)*100000)</f>
        <v>0</v>
      </c>
      <c r="Z5" s="150">
        <f>Populations!O10</f>
        <v>0</v>
      </c>
      <c r="AA5" s="150">
        <f>IF(Z5=0,0,($I$5/$Z$5)*100000)</f>
        <v>0</v>
      </c>
      <c r="AB5" s="150">
        <f>Populations!Q10</f>
        <v>0</v>
      </c>
      <c r="AC5" s="150">
        <f>IF(AB5=0,0,($J$5/$AB$5)*100000)</f>
        <v>0</v>
      </c>
      <c r="AD5" s="150">
        <f>Populations!S10</f>
        <v>0</v>
      </c>
      <c r="AE5" s="150">
        <f>IF(AD5=0,0,($K$5/$AD$5)*100000)</f>
        <v>0</v>
      </c>
      <c r="AF5" s="150">
        <f>Populations!U10</f>
        <v>0</v>
      </c>
      <c r="AG5" s="150">
        <f>IF(AF5=0,0,($L$5/$AF$5)*100000)</f>
        <v>0</v>
      </c>
      <c r="AH5" s="151"/>
      <c r="AI5" s="150">
        <f>'Health Regions Population'!C6</f>
        <v>0</v>
      </c>
      <c r="AJ5" s="150">
        <f>IF(AI5=0,0,(#REF!/$AI$5)*100000)</f>
        <v>0</v>
      </c>
      <c r="AK5" s="150">
        <f>'Health Regions Population'!E6</f>
        <v>0</v>
      </c>
      <c r="AL5" s="150">
        <f>IF(AK5=0,0,(#REF!/$AK$5)*100000)</f>
        <v>0</v>
      </c>
      <c r="AM5" s="150">
        <f>'Health Regions Population'!G6</f>
        <v>0</v>
      </c>
      <c r="AN5" s="150">
        <f>IF(AM5=0,0,(#REF!/$AM$5)*100000)</f>
        <v>0</v>
      </c>
      <c r="AO5" s="150">
        <f>'Health Regions Population'!I6</f>
        <v>0</v>
      </c>
      <c r="AP5" s="150">
        <f>IF(AO5=0,0,(#REF!/$AO$5)*100000)</f>
        <v>0</v>
      </c>
      <c r="AQ5" s="150">
        <f>'Health Regions Population'!K6</f>
        <v>0</v>
      </c>
      <c r="AR5" s="150">
        <f>IF(AQ5=0,0,(#REF!/$AQ$5)*100000)</f>
        <v>0</v>
      </c>
      <c r="AS5" s="150">
        <f>'Health Regions Population'!M6</f>
        <v>0</v>
      </c>
      <c r="AT5" s="150">
        <f>IF(AS5=0,0,(#REF!/$AS$5)*100000)</f>
        <v>0</v>
      </c>
      <c r="AU5" s="150">
        <f>'Health Regions Population'!O6</f>
        <v>0</v>
      </c>
      <c r="AV5" s="150">
        <f>IF(AU5=0,0,(#REF!/$AU$5)*100000)</f>
        <v>0</v>
      </c>
      <c r="AW5" s="150">
        <f>'Health Regions Population'!Q6</f>
        <v>0</v>
      </c>
      <c r="AX5" s="150">
        <f>IF(AW5=0,0,(#REF!/$AW$5)*100000)</f>
        <v>0</v>
      </c>
      <c r="AY5" s="150">
        <f>'Health Regions Population'!S6</f>
        <v>0</v>
      </c>
      <c r="AZ5" s="150">
        <f>IF(AY5=0,0,(#REF!/$AY$5)*100000)</f>
        <v>0</v>
      </c>
      <c r="BA5" s="150">
        <f>'Health Regions Population'!U6</f>
        <v>0</v>
      </c>
      <c r="BB5" s="150">
        <f>IF(BA5=0,0,(#REF!/$BA$5)*100000)</f>
        <v>0</v>
      </c>
      <c r="BC5" s="150">
        <f>'Health Regions Population'!W6</f>
        <v>0</v>
      </c>
      <c r="BD5" s="150">
        <f>IF(BC5=0,0,(#REF!/$BC$5)*100000)</f>
        <v>0</v>
      </c>
      <c r="BE5" s="150">
        <f>'Health Regions Population'!Y6</f>
        <v>0</v>
      </c>
      <c r="BF5" s="150">
        <f>IF(BE5=0,0,(#REF!/$BE$5)*100000)</f>
        <v>0</v>
      </c>
      <c r="BG5" s="150">
        <f>'Health Regions Population'!AA6</f>
        <v>0</v>
      </c>
      <c r="BH5" s="150">
        <f>IF(BG5=0,0,(#REF!/$BG$5)*100000)</f>
        <v>0</v>
      </c>
      <c r="BI5" s="150">
        <f>'Health Regions Population'!AC6</f>
        <v>0</v>
      </c>
      <c r="BJ5" s="150">
        <f>IF(BI5=0,0,(#REF!/$BI$5)*100000)</f>
        <v>0</v>
      </c>
      <c r="BK5" s="150">
        <f>'Health Regions Population'!AE6</f>
        <v>0</v>
      </c>
      <c r="BL5" s="150">
        <f>IF(BK5=0,0,(#REF!/$BK$5)*100000)</f>
        <v>0</v>
      </c>
      <c r="BM5" s="150">
        <f>'Health Regions Population'!AG6</f>
        <v>0</v>
      </c>
      <c r="BN5" s="150">
        <f>IF(BM5=0,0,(#REF!/$BM$5)*100000)</f>
        <v>0</v>
      </c>
      <c r="BO5" s="150">
        <f>'Health Regions Population'!AI6</f>
        <v>0</v>
      </c>
      <c r="BP5" s="150">
        <f>IF(BO5=0,0,(#REF!/$BO$5)*100000)</f>
        <v>0</v>
      </c>
      <c r="BQ5" s="150">
        <f>'Health Regions Population'!AK6</f>
        <v>0</v>
      </c>
      <c r="BR5" s="150">
        <f>IF(BQ5=0,0,(#REF!/$BQ$5)*100000)</f>
        <v>0</v>
      </c>
      <c r="BS5" s="150">
        <f>'Health Regions Population'!AM6</f>
        <v>0</v>
      </c>
      <c r="BT5" s="150">
        <f>IF(BS5=0,0,(#REF!/$BS$5)*100000)</f>
        <v>0</v>
      </c>
      <c r="BU5" s="178">
        <f>'Health Regions Population'!AO6</f>
        <v>0</v>
      </c>
      <c r="BV5" s="150">
        <f>IF(BU5=0,0,(#REF!/$BU$5)*100000)</f>
        <v>0</v>
      </c>
      <c r="BW5" s="149"/>
      <c r="BX5" s="150">
        <f>Populations!C100</f>
        <v>0</v>
      </c>
      <c r="BY5" s="152">
        <v>5.5316999999999998E-2</v>
      </c>
      <c r="BZ5" s="149"/>
      <c r="CA5" s="140" t="str">
        <f>Populations!B10</f>
        <v>1-4</v>
      </c>
      <c r="CB5" s="387">
        <f t="shared" si="0"/>
        <v>0</v>
      </c>
      <c r="CC5" s="388">
        <f t="shared" si="1"/>
        <v>0</v>
      </c>
      <c r="CD5" s="388">
        <f t="shared" si="2"/>
        <v>0</v>
      </c>
      <c r="CE5" s="389">
        <f t="shared" si="3"/>
        <v>0</v>
      </c>
      <c r="CF5" s="389">
        <f t="shared" si="4"/>
        <v>0</v>
      </c>
      <c r="CG5" s="389">
        <f t="shared" si="5"/>
        <v>0</v>
      </c>
      <c r="CH5" s="389">
        <f t="shared" si="6"/>
        <v>0</v>
      </c>
      <c r="CI5" s="389">
        <f t="shared" si="7"/>
        <v>0</v>
      </c>
      <c r="CJ5" s="389">
        <f t="shared" si="8"/>
        <v>0</v>
      </c>
      <c r="CK5" s="389">
        <f t="shared" si="9"/>
        <v>0</v>
      </c>
    </row>
    <row r="6" spans="1:89">
      <c r="B6" s="140" t="str">
        <f>Populations!B11</f>
        <v>5-9</v>
      </c>
      <c r="C6" s="431"/>
      <c r="D6" s="432"/>
      <c r="E6" s="153"/>
      <c r="F6" s="154"/>
      <c r="G6" s="154"/>
      <c r="H6" s="154"/>
      <c r="I6" s="154"/>
      <c r="J6" s="155"/>
      <c r="K6" s="155"/>
      <c r="L6" s="156"/>
      <c r="M6" s="149"/>
      <c r="N6" s="150">
        <f>Populations!C11</f>
        <v>0</v>
      </c>
      <c r="O6" s="150">
        <f>IF(N6=0,0,($C$6/$N$6)*100000)</f>
        <v>0</v>
      </c>
      <c r="P6" s="150">
        <f>Populations!E11</f>
        <v>0</v>
      </c>
      <c r="Q6" s="150">
        <f>IF(P6=0,0,($D$6/$P$6)*100000)</f>
        <v>0</v>
      </c>
      <c r="R6" s="150">
        <f>Populations!G11</f>
        <v>0</v>
      </c>
      <c r="S6" s="150">
        <f>IF(R6=0,0,($E$6/$R$6)*100000)</f>
        <v>0</v>
      </c>
      <c r="T6" s="150">
        <f>Populations!I11</f>
        <v>0</v>
      </c>
      <c r="U6" s="150">
        <f>IF(T6=0,0,($F$6/$T$6)*100000)</f>
        <v>0</v>
      </c>
      <c r="V6" s="150">
        <f>Populations!K11</f>
        <v>0</v>
      </c>
      <c r="W6" s="150">
        <f>IF(V6=0,0,($G$6/$V$6)*100000)</f>
        <v>0</v>
      </c>
      <c r="X6" s="150">
        <f>Populations!M11</f>
        <v>0</v>
      </c>
      <c r="Y6" s="150">
        <f>IF(X6=0,0,($G$6/$X$6)*100000)</f>
        <v>0</v>
      </c>
      <c r="Z6" s="150">
        <f>Populations!O11</f>
        <v>0</v>
      </c>
      <c r="AA6" s="150">
        <f>IF(Z6=0,0,($I$6/$Z$6)*100000)</f>
        <v>0</v>
      </c>
      <c r="AB6" s="150">
        <f>Populations!Q11</f>
        <v>0</v>
      </c>
      <c r="AC6" s="150">
        <f>IF(AB6=0,0,($J$6/$AB$6)*100000)</f>
        <v>0</v>
      </c>
      <c r="AD6" s="150">
        <f>Populations!S11</f>
        <v>0</v>
      </c>
      <c r="AE6" s="150">
        <f>IF(AD6=0,0,($K$6/$AD$6)*100000)</f>
        <v>0</v>
      </c>
      <c r="AF6" s="150">
        <f>Populations!U11</f>
        <v>0</v>
      </c>
      <c r="AG6" s="150">
        <f>IF(AF6=0,0,($L$6/$AF$6)*100000)</f>
        <v>0</v>
      </c>
      <c r="AH6" s="151"/>
      <c r="AI6" s="150">
        <f>'Health Regions Population'!C7</f>
        <v>0</v>
      </c>
      <c r="AJ6" s="150">
        <f>IF(AI6=0,0,(#REF!/$AI$6)*100000)</f>
        <v>0</v>
      </c>
      <c r="AK6" s="150">
        <f>'Health Regions Population'!E7</f>
        <v>0</v>
      </c>
      <c r="AL6" s="150">
        <f>IF(AK6=0,0,(#REF!/$AK$6)*100000)</f>
        <v>0</v>
      </c>
      <c r="AM6" s="150">
        <f>'Health Regions Population'!G7</f>
        <v>0</v>
      </c>
      <c r="AN6" s="150">
        <f>IF(AM6=0,0,(#REF!/$AM$6)*100000)</f>
        <v>0</v>
      </c>
      <c r="AO6" s="150">
        <f>'Health Regions Population'!I7</f>
        <v>0</v>
      </c>
      <c r="AP6" s="150">
        <f>IF(AO6=0,0,(#REF!/$AO$6)*100000)</f>
        <v>0</v>
      </c>
      <c r="AQ6" s="150">
        <f>'Health Regions Population'!K7</f>
        <v>0</v>
      </c>
      <c r="AR6" s="150">
        <f>IF(AQ6=0,0,(#REF!/$AQ$6)*100000)</f>
        <v>0</v>
      </c>
      <c r="AS6" s="150">
        <f>'Health Regions Population'!M7</f>
        <v>0</v>
      </c>
      <c r="AT6" s="150">
        <f>IF(AS6=0,0,(#REF!/$AS$6)*100000)</f>
        <v>0</v>
      </c>
      <c r="AU6" s="150">
        <f>'Health Regions Population'!O7</f>
        <v>0</v>
      </c>
      <c r="AV6" s="150">
        <f>IF(AU6=0,0,(#REF!/$AU$6)*100000)</f>
        <v>0</v>
      </c>
      <c r="AW6" s="150">
        <f>'Health Regions Population'!Q7</f>
        <v>0</v>
      </c>
      <c r="AX6" s="150">
        <f>IF(AW6=0,0,(#REF!/$AW$6)*100000)</f>
        <v>0</v>
      </c>
      <c r="AY6" s="150">
        <f>'Health Regions Population'!S7</f>
        <v>0</v>
      </c>
      <c r="AZ6" s="150">
        <f>IF(AY6=0,0,(#REF!/$AY$6)*100000)</f>
        <v>0</v>
      </c>
      <c r="BA6" s="150">
        <f>'Health Regions Population'!U7</f>
        <v>0</v>
      </c>
      <c r="BB6" s="150">
        <f>IF(BA6=0,0,(#REF!/$BA$6)*100000)</f>
        <v>0</v>
      </c>
      <c r="BC6" s="150">
        <f>'Health Regions Population'!W7</f>
        <v>0</v>
      </c>
      <c r="BD6" s="150">
        <f>IF(BC6=0,0,(#REF!/$BC$6)*100000)</f>
        <v>0</v>
      </c>
      <c r="BE6" s="150">
        <f>'Health Regions Population'!Y7</f>
        <v>0</v>
      </c>
      <c r="BF6" s="150">
        <f>IF(BE6=0,0,(#REF!/$BE$6)*100000)</f>
        <v>0</v>
      </c>
      <c r="BG6" s="150">
        <f>'Health Regions Population'!AA7</f>
        <v>0</v>
      </c>
      <c r="BH6" s="150">
        <f>IF(BG6=0,0,(#REF!/$BG$6)*100000)</f>
        <v>0</v>
      </c>
      <c r="BI6" s="150">
        <f>'Health Regions Population'!AC7</f>
        <v>0</v>
      </c>
      <c r="BJ6" s="150">
        <f>IF(BI6=0,0,(#REF!/$BI$6)*100000)</f>
        <v>0</v>
      </c>
      <c r="BK6" s="150">
        <f>'Health Regions Population'!AE7</f>
        <v>0</v>
      </c>
      <c r="BL6" s="150">
        <f>IF(BK6=0,0,(#REF!/$BK$6)*100000)</f>
        <v>0</v>
      </c>
      <c r="BM6" s="150">
        <f>'Health Regions Population'!AG7</f>
        <v>0</v>
      </c>
      <c r="BN6" s="150">
        <f>IF(BM6=0,0,(#REF!/$BM$6)*100000)</f>
        <v>0</v>
      </c>
      <c r="BO6" s="150">
        <f>'Health Regions Population'!AI7</f>
        <v>0</v>
      </c>
      <c r="BP6" s="150">
        <f>IF(BO6=0,0,(#REF!/$BO$6)*100000)</f>
        <v>0</v>
      </c>
      <c r="BQ6" s="150">
        <f>'Health Regions Population'!AK7</f>
        <v>0</v>
      </c>
      <c r="BR6" s="150">
        <f>IF(BQ6=0,0,(#REF!/$BQ$6)*100000)</f>
        <v>0</v>
      </c>
      <c r="BS6" s="150">
        <f>'Health Regions Population'!AM7</f>
        <v>0</v>
      </c>
      <c r="BT6" s="150">
        <f>IF(BS6=0,0,(#REF!/$BS$6)*100000)</f>
        <v>0</v>
      </c>
      <c r="BU6" s="178">
        <f>'Health Regions Population'!AO7</f>
        <v>0</v>
      </c>
      <c r="BV6" s="150">
        <f>IF(BU6=0,0,(#REF!/$BU$6)*100000)</f>
        <v>0</v>
      </c>
      <c r="BW6" s="149"/>
      <c r="BX6" s="150">
        <f>Populations!C101</f>
        <v>0</v>
      </c>
      <c r="BY6" s="152">
        <v>7.2533E-2</v>
      </c>
      <c r="BZ6" s="149"/>
      <c r="CA6" s="140" t="str">
        <f>Populations!B11</f>
        <v>5-9</v>
      </c>
      <c r="CB6" s="387">
        <f t="shared" si="0"/>
        <v>0</v>
      </c>
      <c r="CC6" s="388">
        <f t="shared" si="1"/>
        <v>0</v>
      </c>
      <c r="CD6" s="388">
        <f t="shared" si="2"/>
        <v>0</v>
      </c>
      <c r="CE6" s="389">
        <f t="shared" si="3"/>
        <v>0</v>
      </c>
      <c r="CF6" s="389">
        <f t="shared" si="4"/>
        <v>0</v>
      </c>
      <c r="CG6" s="389">
        <f t="shared" si="5"/>
        <v>0</v>
      </c>
      <c r="CH6" s="389">
        <f t="shared" si="6"/>
        <v>0</v>
      </c>
      <c r="CI6" s="389">
        <f t="shared" si="7"/>
        <v>0</v>
      </c>
      <c r="CJ6" s="389">
        <f t="shared" si="8"/>
        <v>0</v>
      </c>
      <c r="CK6" s="389">
        <f t="shared" si="9"/>
        <v>0</v>
      </c>
    </row>
    <row r="7" spans="1:89">
      <c r="B7" s="140" t="str">
        <f>Populations!B12</f>
        <v>10-14</v>
      </c>
      <c r="C7" s="431"/>
      <c r="D7" s="432"/>
      <c r="E7" s="153"/>
      <c r="F7" s="154"/>
      <c r="G7" s="154"/>
      <c r="H7" s="154"/>
      <c r="I7" s="154"/>
      <c r="J7" s="155"/>
      <c r="K7" s="155"/>
      <c r="L7" s="156"/>
      <c r="M7" s="149"/>
      <c r="N7" s="150">
        <f>Populations!C12</f>
        <v>0</v>
      </c>
      <c r="O7" s="150">
        <f>IF(N7=0,0,($C$7/$N$7)*100000)</f>
        <v>0</v>
      </c>
      <c r="P7" s="150">
        <f>Populations!E12</f>
        <v>0</v>
      </c>
      <c r="Q7" s="150">
        <f>IF(P7=0,0,($D$7/$P$7)*100000)</f>
        <v>0</v>
      </c>
      <c r="R7" s="150">
        <f>Populations!G12</f>
        <v>0</v>
      </c>
      <c r="S7" s="150">
        <f>IF(R7=0,0,($E$7/$R$7)*100000)</f>
        <v>0</v>
      </c>
      <c r="T7" s="150">
        <f>Populations!I12</f>
        <v>0</v>
      </c>
      <c r="U7" s="150">
        <f>IF(T7=0,0,($F$7/$T$7)*100000)</f>
        <v>0</v>
      </c>
      <c r="V7" s="150">
        <f>Populations!K12</f>
        <v>0</v>
      </c>
      <c r="W7" s="150">
        <f>IF(V7=0,0,($G$7/$V$7)*100000)</f>
        <v>0</v>
      </c>
      <c r="X7" s="150">
        <f>Populations!M12</f>
        <v>0</v>
      </c>
      <c r="Y7" s="150">
        <f>IF(X7=0,0,($G$7/$X$7)*100000)</f>
        <v>0</v>
      </c>
      <c r="Z7" s="150">
        <f>Populations!O12</f>
        <v>0</v>
      </c>
      <c r="AA7" s="150">
        <f>IF(Z7=0,0,($I$7/$Z$7)*100000)</f>
        <v>0</v>
      </c>
      <c r="AB7" s="150">
        <f>Populations!Q12</f>
        <v>0</v>
      </c>
      <c r="AC7" s="150">
        <f>IF(AB7=0,0,($J$7/$AB$7)*100000)</f>
        <v>0</v>
      </c>
      <c r="AD7" s="150">
        <f>Populations!S12</f>
        <v>0</v>
      </c>
      <c r="AE7" s="150">
        <f>IF(AD7=0,0,($K$7/$AD$7)*100000)</f>
        <v>0</v>
      </c>
      <c r="AF7" s="150">
        <f>Populations!U12</f>
        <v>0</v>
      </c>
      <c r="AG7" s="150">
        <f>IF(AF7=0,0,($L$7/$AF$7)*100000)</f>
        <v>0</v>
      </c>
      <c r="AH7" s="151"/>
      <c r="AI7" s="150">
        <f>'Health Regions Population'!C8</f>
        <v>0</v>
      </c>
      <c r="AJ7" s="150">
        <f>IF(AI7=0,0,(#REF!/$AI$7)*100000)</f>
        <v>0</v>
      </c>
      <c r="AK7" s="150">
        <f>'Health Regions Population'!E8</f>
        <v>0</v>
      </c>
      <c r="AL7" s="150">
        <f>IF(AK7=0,0,(#REF!/$AK$7)*100000)</f>
        <v>0</v>
      </c>
      <c r="AM7" s="150">
        <f>'Health Regions Population'!G8</f>
        <v>0</v>
      </c>
      <c r="AN7" s="150">
        <f>IF(AM7=0,0,(#REF!/$AM$7)*100000)</f>
        <v>0</v>
      </c>
      <c r="AO7" s="150">
        <f>'Health Regions Population'!I8</f>
        <v>0</v>
      </c>
      <c r="AP7" s="150">
        <f>IF(AO7=0,0,(#REF!/$AO$7)*100000)</f>
        <v>0</v>
      </c>
      <c r="AQ7" s="150">
        <f>'Health Regions Population'!K8</f>
        <v>0</v>
      </c>
      <c r="AR7" s="150">
        <f>IF(AQ7=0,0,(#REF!/$AQ$7)*100000)</f>
        <v>0</v>
      </c>
      <c r="AS7" s="150">
        <f>'Health Regions Population'!M8</f>
        <v>0</v>
      </c>
      <c r="AT7" s="150">
        <f>IF(AS7=0,0,(#REF!/$AS$7)*100000)</f>
        <v>0</v>
      </c>
      <c r="AU7" s="150">
        <f>'Health Regions Population'!O8</f>
        <v>0</v>
      </c>
      <c r="AV7" s="150">
        <f>IF(AU7=0,0,(#REF!/$AU$7)*100000)</f>
        <v>0</v>
      </c>
      <c r="AW7" s="150">
        <f>'Health Regions Population'!Q8</f>
        <v>0</v>
      </c>
      <c r="AX7" s="150">
        <f>IF(AW7=0,0,(#REF!/$AW$7)*100000)</f>
        <v>0</v>
      </c>
      <c r="AY7" s="150">
        <f>'Health Regions Population'!S8</f>
        <v>0</v>
      </c>
      <c r="AZ7" s="150">
        <f>IF(AY7=0,0,(#REF!/$AY$7)*100000)</f>
        <v>0</v>
      </c>
      <c r="BA7" s="150">
        <f>'Health Regions Population'!U8</f>
        <v>0</v>
      </c>
      <c r="BB7" s="150">
        <f>IF(BA7=0,0,(#REF!/$BA$7)*100000)</f>
        <v>0</v>
      </c>
      <c r="BC7" s="150">
        <f>'Health Regions Population'!W8</f>
        <v>0</v>
      </c>
      <c r="BD7" s="150">
        <f>IF(BC7=0,0,(#REF!/$BC$7)*100000)</f>
        <v>0</v>
      </c>
      <c r="BE7" s="150">
        <f>'Health Regions Population'!Y8</f>
        <v>0</v>
      </c>
      <c r="BF7" s="150">
        <f>IF(BE7=0,0,(#REF!/$BE$7)*100000)</f>
        <v>0</v>
      </c>
      <c r="BG7" s="150">
        <f>'Health Regions Population'!AA8</f>
        <v>0</v>
      </c>
      <c r="BH7" s="150">
        <f>IF(BG7=0,0,(#REF!/$BG$7)*100000)</f>
        <v>0</v>
      </c>
      <c r="BI7" s="150">
        <f>'Health Regions Population'!AC8</f>
        <v>0</v>
      </c>
      <c r="BJ7" s="150">
        <f>IF(BI7=0,0,(#REF!/$BI$7)*100000)</f>
        <v>0</v>
      </c>
      <c r="BK7" s="150">
        <f>'Health Regions Population'!AE8</f>
        <v>0</v>
      </c>
      <c r="BL7" s="150">
        <f>IF(BK7=0,0,(#REF!/$BK$7)*100000)</f>
        <v>0</v>
      </c>
      <c r="BM7" s="150">
        <f>'Health Regions Population'!AG8</f>
        <v>0</v>
      </c>
      <c r="BN7" s="150">
        <f>IF(BM7=0,0,(#REF!/$BM$7)*100000)</f>
        <v>0</v>
      </c>
      <c r="BO7" s="150">
        <f>'Health Regions Population'!AI8</f>
        <v>0</v>
      </c>
      <c r="BP7" s="150">
        <f>IF(BO7=0,0,(#REF!/$BO$7)*100000)</f>
        <v>0</v>
      </c>
      <c r="BQ7" s="150">
        <f>'Health Regions Population'!AK8</f>
        <v>0</v>
      </c>
      <c r="BR7" s="150">
        <f>IF(BQ7=0,0,(#REF!/$BQ$7)*100000)</f>
        <v>0</v>
      </c>
      <c r="BS7" s="150">
        <f>'Health Regions Population'!AM8</f>
        <v>0</v>
      </c>
      <c r="BT7" s="150">
        <f>IF(BS7=0,0,(#REF!/$BS$7)*100000)</f>
        <v>0</v>
      </c>
      <c r="BU7" s="178">
        <f>'Health Regions Population'!AO8</f>
        <v>0</v>
      </c>
      <c r="BV7" s="150">
        <f>IF(BU7=0,0,(#REF!/$BU$7)*100000)</f>
        <v>0</v>
      </c>
      <c r="BW7" s="149"/>
      <c r="BX7" s="150">
        <f>Populations!C102</f>
        <v>0</v>
      </c>
      <c r="BY7" s="152">
        <v>7.3032E-2</v>
      </c>
      <c r="BZ7" s="149"/>
      <c r="CA7" s="140" t="str">
        <f>Populations!B12</f>
        <v>10-14</v>
      </c>
      <c r="CB7" s="387">
        <f t="shared" si="0"/>
        <v>0</v>
      </c>
      <c r="CC7" s="388">
        <f t="shared" si="1"/>
        <v>0</v>
      </c>
      <c r="CD7" s="388">
        <f t="shared" si="2"/>
        <v>0</v>
      </c>
      <c r="CE7" s="389">
        <f t="shared" si="3"/>
        <v>0</v>
      </c>
      <c r="CF7" s="389">
        <f t="shared" si="4"/>
        <v>0</v>
      </c>
      <c r="CG7" s="389">
        <f t="shared" si="5"/>
        <v>0</v>
      </c>
      <c r="CH7" s="389">
        <f t="shared" si="6"/>
        <v>0</v>
      </c>
      <c r="CI7" s="389">
        <f t="shared" si="7"/>
        <v>0</v>
      </c>
      <c r="CJ7" s="389">
        <f t="shared" si="8"/>
        <v>0</v>
      </c>
      <c r="CK7" s="389">
        <f t="shared" si="9"/>
        <v>0</v>
      </c>
    </row>
    <row r="8" spans="1:89">
      <c r="B8" s="140" t="str">
        <f>Populations!B13</f>
        <v>15-19</v>
      </c>
      <c r="C8" s="431"/>
      <c r="D8" s="432"/>
      <c r="E8" s="153"/>
      <c r="F8" s="154"/>
      <c r="G8" s="154"/>
      <c r="H8" s="154"/>
      <c r="I8" s="154"/>
      <c r="J8" s="155"/>
      <c r="K8" s="155"/>
      <c r="L8" s="156"/>
      <c r="M8" s="149"/>
      <c r="N8" s="150">
        <f>Populations!C13</f>
        <v>0</v>
      </c>
      <c r="O8" s="150">
        <f>IF(N8=0,0,($C$8/$N$8)*100000)</f>
        <v>0</v>
      </c>
      <c r="P8" s="150">
        <f>Populations!E13</f>
        <v>0</v>
      </c>
      <c r="Q8" s="150">
        <f>IF(P8=0,0,($D$8/$P$8)*100000)</f>
        <v>0</v>
      </c>
      <c r="R8" s="150">
        <f>Populations!G13</f>
        <v>0</v>
      </c>
      <c r="S8" s="150">
        <f>IF(R8=0,0,($E$8/$R$8)*100000)</f>
        <v>0</v>
      </c>
      <c r="T8" s="150">
        <f>Populations!I13</f>
        <v>0</v>
      </c>
      <c r="U8" s="150">
        <f>IF(T8=0,0,($F$8/$T$8)*100000)</f>
        <v>0</v>
      </c>
      <c r="V8" s="150">
        <f>Populations!K13</f>
        <v>0</v>
      </c>
      <c r="W8" s="150">
        <f>IF(V8=0,0,($G$8/$V$8)*100000)</f>
        <v>0</v>
      </c>
      <c r="X8" s="150">
        <f>Populations!M13</f>
        <v>0</v>
      </c>
      <c r="Y8" s="150">
        <f>IF(X8=0,0,($G$8/$X$8)*100000)</f>
        <v>0</v>
      </c>
      <c r="Z8" s="150">
        <f>Populations!O13</f>
        <v>0</v>
      </c>
      <c r="AA8" s="150">
        <f>IF(Z8=0,0,($I$8/$Z$8)*100000)</f>
        <v>0</v>
      </c>
      <c r="AB8" s="150">
        <f>Populations!Q13</f>
        <v>0</v>
      </c>
      <c r="AC8" s="150">
        <f>IF(AB8=0,0,($J$8/$AB$8)*100000)</f>
        <v>0</v>
      </c>
      <c r="AD8" s="150">
        <f>Populations!S13</f>
        <v>0</v>
      </c>
      <c r="AE8" s="150">
        <f>IF(AD8=0,0,($K$8/$AD$8)*100000)</f>
        <v>0</v>
      </c>
      <c r="AF8" s="150">
        <f>Populations!U13</f>
        <v>0</v>
      </c>
      <c r="AG8" s="150">
        <f>IF(AF8=0,0,($L$8/$AF$8)*100000)</f>
        <v>0</v>
      </c>
      <c r="AH8" s="151"/>
      <c r="AI8" s="150">
        <f>'Health Regions Population'!C9</f>
        <v>0</v>
      </c>
      <c r="AJ8" s="150">
        <f>IF(AI8=0,0,(#REF!/$AI$8)*100000)</f>
        <v>0</v>
      </c>
      <c r="AK8" s="150">
        <f>'Health Regions Population'!E9</f>
        <v>0</v>
      </c>
      <c r="AL8" s="150">
        <f>IF(AK8=0,0,(#REF!/$AK$8)*100000)</f>
        <v>0</v>
      </c>
      <c r="AM8" s="150">
        <f>'Health Regions Population'!G9</f>
        <v>0</v>
      </c>
      <c r="AN8" s="150">
        <f>IF(AM8=0,0,(#REF!/$AM$8)*100000)</f>
        <v>0</v>
      </c>
      <c r="AO8" s="150">
        <f>'Health Regions Population'!I9</f>
        <v>0</v>
      </c>
      <c r="AP8" s="150">
        <f>IF(AO8=0,0,(#REF!/$AO$8)*100000)</f>
        <v>0</v>
      </c>
      <c r="AQ8" s="150">
        <f>'Health Regions Population'!K9</f>
        <v>0</v>
      </c>
      <c r="AR8" s="150">
        <f>IF(AQ8=0,0,(#REF!/$AQ$8)*100000)</f>
        <v>0</v>
      </c>
      <c r="AS8" s="150">
        <f>'Health Regions Population'!M9</f>
        <v>0</v>
      </c>
      <c r="AT8" s="150">
        <f>IF(AS8=0,0,(#REF!/$AS$8)*100000)</f>
        <v>0</v>
      </c>
      <c r="AU8" s="150">
        <f>'Health Regions Population'!O9</f>
        <v>0</v>
      </c>
      <c r="AV8" s="150">
        <f>IF(AU8=0,0,(#REF!/$AU$8)*100000)</f>
        <v>0</v>
      </c>
      <c r="AW8" s="150">
        <f>'Health Regions Population'!Q9</f>
        <v>0</v>
      </c>
      <c r="AX8" s="150">
        <f>IF(AW8=0,0,(#REF!/$AW$8)*100000)</f>
        <v>0</v>
      </c>
      <c r="AY8" s="150">
        <f>'Health Regions Population'!S9</f>
        <v>0</v>
      </c>
      <c r="AZ8" s="150">
        <f>IF(AY8=0,0,(#REF!/$AI$8)*100000)</f>
        <v>0</v>
      </c>
      <c r="BA8" s="150">
        <f>'Health Regions Population'!U9</f>
        <v>0</v>
      </c>
      <c r="BB8" s="150">
        <f>IF(BA8=0,0,(#REF!/$BA$8)*100000)</f>
        <v>0</v>
      </c>
      <c r="BC8" s="150">
        <f>'Health Regions Population'!W9</f>
        <v>0</v>
      </c>
      <c r="BD8" s="150">
        <f>IF(BC8=0,0,(#REF!/$BC$8)*100000)</f>
        <v>0</v>
      </c>
      <c r="BE8" s="150">
        <f>'Health Regions Population'!Y9</f>
        <v>0</v>
      </c>
      <c r="BF8" s="150">
        <f>IF(BE8=0,0,(#REF!/$BE$8)*100000)</f>
        <v>0</v>
      </c>
      <c r="BG8" s="150">
        <f>'Health Regions Population'!AA9</f>
        <v>0</v>
      </c>
      <c r="BH8" s="150">
        <f>IF(BG8=0,0,(#REF!/$BG$8)*100000)</f>
        <v>0</v>
      </c>
      <c r="BI8" s="150">
        <f>'Health Regions Population'!AC9</f>
        <v>0</v>
      </c>
      <c r="BJ8" s="150">
        <f>IF(BI8=0,0,(#REF!/$BI$8)*100000)</f>
        <v>0</v>
      </c>
      <c r="BK8" s="150">
        <f>'Health Regions Population'!AE9</f>
        <v>0</v>
      </c>
      <c r="BL8" s="150">
        <f>IF(BK8=0,0,(#REF!/$BK$8)*100000)</f>
        <v>0</v>
      </c>
      <c r="BM8" s="150">
        <f>'Health Regions Population'!AG9</f>
        <v>0</v>
      </c>
      <c r="BN8" s="150">
        <f>IF(BM8=0,0,(#REF!/$BM$8)*100000)</f>
        <v>0</v>
      </c>
      <c r="BO8" s="150">
        <f>'Health Regions Population'!AI9</f>
        <v>0</v>
      </c>
      <c r="BP8" s="150">
        <f>IF(BO8=0,0,(#REF!/$BO$8)*100000)</f>
        <v>0</v>
      </c>
      <c r="BQ8" s="150">
        <f>'Health Regions Population'!AK9</f>
        <v>0</v>
      </c>
      <c r="BR8" s="150">
        <f>IF(BQ8=0,0,(#REF!/$BQ$8)*100000)</f>
        <v>0</v>
      </c>
      <c r="BS8" s="150">
        <f>'Health Regions Population'!AM9</f>
        <v>0</v>
      </c>
      <c r="BT8" s="150">
        <f>IF(BS8=0,0,(#REF!/$BS$8)*100000)</f>
        <v>0</v>
      </c>
      <c r="BU8" s="178">
        <f>'Health Regions Population'!AO9</f>
        <v>0</v>
      </c>
      <c r="BV8" s="150">
        <f>IF(BU8=0,0,(#REF!/$BU$8)*100000)</f>
        <v>0</v>
      </c>
      <c r="BW8" s="149"/>
      <c r="BX8" s="150">
        <f>Populations!C103</f>
        <v>0</v>
      </c>
      <c r="BY8" s="152">
        <v>7.2168999999999997E-2</v>
      </c>
      <c r="BZ8" s="149"/>
      <c r="CA8" s="140" t="str">
        <f>Populations!B13</f>
        <v>15-19</v>
      </c>
      <c r="CB8" s="387">
        <f t="shared" si="0"/>
        <v>0</v>
      </c>
      <c r="CC8" s="388">
        <f t="shared" si="1"/>
        <v>0</v>
      </c>
      <c r="CD8" s="388">
        <f t="shared" si="2"/>
        <v>0</v>
      </c>
      <c r="CE8" s="389">
        <f t="shared" si="3"/>
        <v>0</v>
      </c>
      <c r="CF8" s="389">
        <f t="shared" si="4"/>
        <v>0</v>
      </c>
      <c r="CG8" s="389">
        <f t="shared" si="5"/>
        <v>0</v>
      </c>
      <c r="CH8" s="389">
        <f t="shared" si="6"/>
        <v>0</v>
      </c>
      <c r="CI8" s="389">
        <f t="shared" si="7"/>
        <v>0</v>
      </c>
      <c r="CJ8" s="389">
        <f t="shared" si="8"/>
        <v>0</v>
      </c>
      <c r="CK8" s="389">
        <f t="shared" si="9"/>
        <v>0</v>
      </c>
    </row>
    <row r="9" spans="1:89">
      <c r="B9" s="140" t="str">
        <f>Populations!B14</f>
        <v>20-24</v>
      </c>
      <c r="C9" s="431"/>
      <c r="D9" s="432"/>
      <c r="E9" s="153"/>
      <c r="F9" s="154"/>
      <c r="G9" s="154"/>
      <c r="H9" s="154"/>
      <c r="I9" s="154"/>
      <c r="J9" s="155"/>
      <c r="K9" s="155"/>
      <c r="L9" s="156"/>
      <c r="M9" s="149"/>
      <c r="N9" s="150">
        <f>Populations!C14</f>
        <v>0</v>
      </c>
      <c r="O9" s="150">
        <f>IF(N9=0,0,($C$9/$N$9)*100000)</f>
        <v>0</v>
      </c>
      <c r="P9" s="150">
        <f>Populations!E14</f>
        <v>0</v>
      </c>
      <c r="Q9" s="150">
        <f>IF(P9=0,0,($D$9/$P$9)*100000)</f>
        <v>0</v>
      </c>
      <c r="R9" s="150">
        <f>Populations!G14</f>
        <v>0</v>
      </c>
      <c r="S9" s="150">
        <f>IF(R9=0,0,($E$9/$R$9)*100000)</f>
        <v>0</v>
      </c>
      <c r="T9" s="150">
        <f>Populations!I14</f>
        <v>0</v>
      </c>
      <c r="U9" s="150">
        <f>IF(T9=0,0,($F$9/$T$9)*100000)</f>
        <v>0</v>
      </c>
      <c r="V9" s="150">
        <f>Populations!K14</f>
        <v>0</v>
      </c>
      <c r="W9" s="150">
        <f>IF(V9=0,0,($G$9/$V$9)*100000)</f>
        <v>0</v>
      </c>
      <c r="X9" s="150">
        <f>Populations!M14</f>
        <v>0</v>
      </c>
      <c r="Y9" s="150">
        <f>IF(X9=0,0,($G$9/$X$9)*100000)</f>
        <v>0</v>
      </c>
      <c r="Z9" s="150">
        <f>Populations!O14</f>
        <v>0</v>
      </c>
      <c r="AA9" s="150">
        <f>IF(Z9=0,0,($I$9/$Z$9)*100000)</f>
        <v>0</v>
      </c>
      <c r="AB9" s="150">
        <f>Populations!Q14</f>
        <v>0</v>
      </c>
      <c r="AC9" s="150">
        <f>IF(AB9=0,0,($J$9/$AB$9)*100000)</f>
        <v>0</v>
      </c>
      <c r="AD9" s="150">
        <f>Populations!S14</f>
        <v>0</v>
      </c>
      <c r="AE9" s="150">
        <f>IF(AD9=0,0,($K$9/$AD$9)*100000)</f>
        <v>0</v>
      </c>
      <c r="AF9" s="150">
        <f>Populations!U14</f>
        <v>0</v>
      </c>
      <c r="AG9" s="150">
        <f>IF(AF9=0,0,($L$9/$AF$9)*100000)</f>
        <v>0</v>
      </c>
      <c r="AH9" s="151"/>
      <c r="AI9" s="150">
        <f>'Health Regions Population'!C10</f>
        <v>0</v>
      </c>
      <c r="AJ9" s="150">
        <f>IF(AI9=0,0,(#REF!/$AI$9)*100000)</f>
        <v>0</v>
      </c>
      <c r="AK9" s="150">
        <f>'Health Regions Population'!E10</f>
        <v>0</v>
      </c>
      <c r="AL9" s="150">
        <f>IF(AK9=0,0,(#REF!/$AK$9)*100000)</f>
        <v>0</v>
      </c>
      <c r="AM9" s="150">
        <f>'Health Regions Population'!G10</f>
        <v>0</v>
      </c>
      <c r="AN9" s="150">
        <f>IF(AM9=0,0,(#REF!/$AM$9)*100000)</f>
        <v>0</v>
      </c>
      <c r="AO9" s="150">
        <f>'Health Regions Population'!I10</f>
        <v>0</v>
      </c>
      <c r="AP9" s="150">
        <f>IF(AO9=0,0,(#REF!/$AO$9)*100000)</f>
        <v>0</v>
      </c>
      <c r="AQ9" s="150">
        <f>'Health Regions Population'!K10</f>
        <v>0</v>
      </c>
      <c r="AR9" s="150">
        <f>IF(AQ9=0,0,(#REF!/$AQ$9)*100000)</f>
        <v>0</v>
      </c>
      <c r="AS9" s="150">
        <f>'Health Regions Population'!M10</f>
        <v>0</v>
      </c>
      <c r="AT9" s="150">
        <f>IF(AS9=0,0,(#REF!/$AS$9)*100000)</f>
        <v>0</v>
      </c>
      <c r="AU9" s="150">
        <f>'Health Regions Population'!O10</f>
        <v>0</v>
      </c>
      <c r="AV9" s="150">
        <f>IF(AU9=0,0,(#REF!/$AU$9)*100000)</f>
        <v>0</v>
      </c>
      <c r="AW9" s="150">
        <f>'Health Regions Population'!Q10</f>
        <v>0</v>
      </c>
      <c r="AX9" s="150">
        <f>IF(AW9=0,0,(#REF!/$AW$9)*100000)</f>
        <v>0</v>
      </c>
      <c r="AY9" s="150">
        <f>'Health Regions Population'!S10</f>
        <v>0</v>
      </c>
      <c r="AZ9" s="150">
        <f>IF(AY9=0,0,(#REF!/$AY$9)*100000)</f>
        <v>0</v>
      </c>
      <c r="BA9" s="150">
        <f>'Health Regions Population'!U10</f>
        <v>0</v>
      </c>
      <c r="BB9" s="150">
        <f>IF(BA9=0,0,(#REF!/$BA$9)*100000)</f>
        <v>0</v>
      </c>
      <c r="BC9" s="150">
        <f>'Health Regions Population'!W10</f>
        <v>0</v>
      </c>
      <c r="BD9" s="150">
        <f>IF(BC9=0,0,(#REF!/$BC$9)*100000)</f>
        <v>0</v>
      </c>
      <c r="BE9" s="150">
        <f>'Health Regions Population'!Y10</f>
        <v>0</v>
      </c>
      <c r="BF9" s="150">
        <f>IF(BE9=0,0,(#REF!/$BE$9)*100000)</f>
        <v>0</v>
      </c>
      <c r="BG9" s="150">
        <f>'Health Regions Population'!AA10</f>
        <v>0</v>
      </c>
      <c r="BH9" s="150">
        <f>IF(BG9=0,0,(#REF!/$BG$9)*100000)</f>
        <v>0</v>
      </c>
      <c r="BI9" s="150">
        <f>'Health Regions Population'!AC10</f>
        <v>0</v>
      </c>
      <c r="BJ9" s="150">
        <f>IF(BI9=0,0,(#REF!/$BI$9)*100000)</f>
        <v>0</v>
      </c>
      <c r="BK9" s="150">
        <f>'Health Regions Population'!AE10</f>
        <v>0</v>
      </c>
      <c r="BL9" s="150">
        <f>IF(BK9=0,0,(#REF!/$BK$9)*100000)</f>
        <v>0</v>
      </c>
      <c r="BM9" s="150">
        <f>'Health Regions Population'!AG10</f>
        <v>0</v>
      </c>
      <c r="BN9" s="150">
        <f>IF(BM9=0,0,(#REF!/$BM$9)*100000)</f>
        <v>0</v>
      </c>
      <c r="BO9" s="150">
        <f>'Health Regions Population'!AI10</f>
        <v>0</v>
      </c>
      <c r="BP9" s="150">
        <f>IF(BO9=0,0,(#REF!/$BO$9)*100000)</f>
        <v>0</v>
      </c>
      <c r="BQ9" s="150">
        <f>'Health Regions Population'!AK10</f>
        <v>0</v>
      </c>
      <c r="BR9" s="150">
        <f>IF(BQ9=0,0,(#REF!/$BQ$9)*100000)</f>
        <v>0</v>
      </c>
      <c r="BS9" s="150">
        <f>'Health Regions Population'!AM10</f>
        <v>0</v>
      </c>
      <c r="BT9" s="150">
        <f>IF(BS9=0,0,(#REF!/$BS$9)*100000)</f>
        <v>0</v>
      </c>
      <c r="BU9" s="178">
        <f>'Health Regions Population'!AO10</f>
        <v>0</v>
      </c>
      <c r="BV9" s="150">
        <f>IF(BU9=0,0,(#REF!/$BU$9)*100000)</f>
        <v>0</v>
      </c>
      <c r="BW9" s="149"/>
      <c r="BX9" s="150">
        <f>Populations!C104</f>
        <v>0</v>
      </c>
      <c r="BY9" s="152">
        <v>6.6477999999999995E-2</v>
      </c>
      <c r="BZ9" s="149"/>
      <c r="CA9" s="140" t="str">
        <f>Populations!B14</f>
        <v>20-24</v>
      </c>
      <c r="CB9" s="387">
        <f t="shared" si="0"/>
        <v>0</v>
      </c>
      <c r="CC9" s="388">
        <f t="shared" si="1"/>
        <v>0</v>
      </c>
      <c r="CD9" s="388">
        <f t="shared" si="2"/>
        <v>0</v>
      </c>
      <c r="CE9" s="389">
        <f t="shared" si="3"/>
        <v>0</v>
      </c>
      <c r="CF9" s="389">
        <f t="shared" si="4"/>
        <v>0</v>
      </c>
      <c r="CG9" s="389">
        <f t="shared" si="5"/>
        <v>0</v>
      </c>
      <c r="CH9" s="389">
        <f t="shared" si="6"/>
        <v>0</v>
      </c>
      <c r="CI9" s="389">
        <f t="shared" si="7"/>
        <v>0</v>
      </c>
      <c r="CJ9" s="389">
        <f t="shared" si="8"/>
        <v>0</v>
      </c>
      <c r="CK9" s="389">
        <f t="shared" si="9"/>
        <v>0</v>
      </c>
    </row>
    <row r="10" spans="1:89">
      <c r="B10" s="140" t="str">
        <f>Populations!B15</f>
        <v>25-34</v>
      </c>
      <c r="C10" s="431"/>
      <c r="D10" s="432"/>
      <c r="E10" s="153"/>
      <c r="F10" s="154"/>
      <c r="G10" s="154"/>
      <c r="H10" s="154"/>
      <c r="I10" s="154"/>
      <c r="J10" s="155"/>
      <c r="K10" s="155"/>
      <c r="L10" s="156"/>
      <c r="M10" s="149"/>
      <c r="N10" s="150">
        <f>Populations!C15</f>
        <v>0</v>
      </c>
      <c r="O10" s="150">
        <f>IF(N10=0,0,($C$10/$N$10)*100000)</f>
        <v>0</v>
      </c>
      <c r="P10" s="150">
        <f>Populations!E15</f>
        <v>0</v>
      </c>
      <c r="Q10" s="150">
        <f>IF(P10=0,0,($D$10/$P$10)*100000)</f>
        <v>0</v>
      </c>
      <c r="R10" s="150">
        <f>Populations!G15</f>
        <v>0</v>
      </c>
      <c r="S10" s="150">
        <f>IF(R10=0,0,($E$10/$R$10)*100000)</f>
        <v>0</v>
      </c>
      <c r="T10" s="150">
        <f>Populations!I15</f>
        <v>0</v>
      </c>
      <c r="U10" s="150">
        <f>IF(T10=0,0,($F$10/$T$10)*100000)</f>
        <v>0</v>
      </c>
      <c r="V10" s="150">
        <f>Populations!K15</f>
        <v>0</v>
      </c>
      <c r="W10" s="150">
        <f>IF(V10=0,0,($G$10/$V$10)*100000)</f>
        <v>0</v>
      </c>
      <c r="X10" s="150">
        <f>Populations!M15</f>
        <v>0</v>
      </c>
      <c r="Y10" s="150">
        <f>IF(X10=0,0,($G$10/$X$10)*100000)</f>
        <v>0</v>
      </c>
      <c r="Z10" s="150">
        <f>Populations!O15</f>
        <v>0</v>
      </c>
      <c r="AA10" s="150">
        <f>IF(Z10=0,0,($I$10/$Z$10)*100000)</f>
        <v>0</v>
      </c>
      <c r="AB10" s="150">
        <f>Populations!Q15</f>
        <v>0</v>
      </c>
      <c r="AC10" s="150">
        <f>IF(AB10=0,0,($J$10/$AB$10)*100000)</f>
        <v>0</v>
      </c>
      <c r="AD10" s="150">
        <f>Populations!S15</f>
        <v>0</v>
      </c>
      <c r="AE10" s="150">
        <f>IF(AD10=0,0,($K$10/$AD$10)*100000)</f>
        <v>0</v>
      </c>
      <c r="AF10" s="150">
        <f>Populations!U15</f>
        <v>0</v>
      </c>
      <c r="AG10" s="150">
        <f>IF(AF10=0,0,($L$10/$AF$10)*100000)</f>
        <v>0</v>
      </c>
      <c r="AH10" s="151"/>
      <c r="AI10" s="150">
        <f>'Health Regions Population'!C11</f>
        <v>0</v>
      </c>
      <c r="AJ10" s="150">
        <f>IF(AI10=0,0,(#REF!/$AI$10)*100000)</f>
        <v>0</v>
      </c>
      <c r="AK10" s="150">
        <f>'Health Regions Population'!E11</f>
        <v>0</v>
      </c>
      <c r="AL10" s="150">
        <f>IF(AK10=0,0,(#REF!/$AK$10)*100000)</f>
        <v>0</v>
      </c>
      <c r="AM10" s="150">
        <f>'Health Regions Population'!G11</f>
        <v>0</v>
      </c>
      <c r="AN10" s="150">
        <f>IF(AM10=0,0,(#REF!/$AM$10)*100000)</f>
        <v>0</v>
      </c>
      <c r="AO10" s="150">
        <f>'Health Regions Population'!I11</f>
        <v>0</v>
      </c>
      <c r="AP10" s="150">
        <f>IF(AO10=0,0,(#REF!/$AO$10)*100000)</f>
        <v>0</v>
      </c>
      <c r="AQ10" s="150">
        <f>'Health Regions Population'!K11</f>
        <v>0</v>
      </c>
      <c r="AR10" s="150">
        <f>IF(AQ10=0,0,(#REF!/$AQ$10)*100000)</f>
        <v>0</v>
      </c>
      <c r="AS10" s="150">
        <f>'Health Regions Population'!M11</f>
        <v>0</v>
      </c>
      <c r="AT10" s="150">
        <f>IF(AS10=0,0,(#REF!/$AS$10)*100000)</f>
        <v>0</v>
      </c>
      <c r="AU10" s="150">
        <f>'Health Regions Population'!O11</f>
        <v>0</v>
      </c>
      <c r="AV10" s="150">
        <f>IF(AU10=0,0,(#REF!/$AU$10)*100000)</f>
        <v>0</v>
      </c>
      <c r="AW10" s="150">
        <f>'Health Regions Population'!Q11</f>
        <v>0</v>
      </c>
      <c r="AX10" s="150">
        <f>IF(AW10=0,0,(#REF!/$AW$10)*100000)</f>
        <v>0</v>
      </c>
      <c r="AY10" s="150">
        <f>'Health Regions Population'!S11</f>
        <v>0</v>
      </c>
      <c r="AZ10" s="150">
        <f>IF(AY10=0,0,(#REF!/$AY$10)*100000)</f>
        <v>0</v>
      </c>
      <c r="BA10" s="150">
        <f>'Health Regions Population'!U11</f>
        <v>0</v>
      </c>
      <c r="BB10" s="150">
        <f>IF(BA10=0,0,(#REF!/$BA$10)*100000)</f>
        <v>0</v>
      </c>
      <c r="BC10" s="150">
        <f>'Health Regions Population'!W11</f>
        <v>0</v>
      </c>
      <c r="BD10" s="150">
        <f>IF(BC10=0,0,(#REF!/$BC$10)*100000)</f>
        <v>0</v>
      </c>
      <c r="BE10" s="150">
        <f>'Health Regions Population'!Y11</f>
        <v>0</v>
      </c>
      <c r="BF10" s="150">
        <f>IF(BE10=0,0,(#REF!/$BE$10)*100000)</f>
        <v>0</v>
      </c>
      <c r="BG10" s="150">
        <f>'Health Regions Population'!AA11</f>
        <v>0</v>
      </c>
      <c r="BH10" s="150">
        <f>IF(BG10=0,0,(#REF!/$BG$10)*100000)</f>
        <v>0</v>
      </c>
      <c r="BI10" s="150">
        <f>'Health Regions Population'!AC11</f>
        <v>0</v>
      </c>
      <c r="BJ10" s="150">
        <f>IF(BI10=0,0,(#REF!/$BI$10)*100000)</f>
        <v>0</v>
      </c>
      <c r="BK10" s="150">
        <f>'Health Regions Population'!AE11</f>
        <v>0</v>
      </c>
      <c r="BL10" s="150">
        <f>IF(BK10=0,0,(#REF!/$BK$10)*100000)</f>
        <v>0</v>
      </c>
      <c r="BM10" s="150">
        <f>'Health Regions Population'!AG11</f>
        <v>0</v>
      </c>
      <c r="BN10" s="150">
        <f>IF(BM10=0,0,(AAL$4/$BM$10)*100000)</f>
        <v>0</v>
      </c>
      <c r="BO10" s="150">
        <f>'Health Regions Population'!AI11</f>
        <v>0</v>
      </c>
      <c r="BP10" s="150">
        <f>IF(BO10=0,0,(#REF!/$BO$10)*100000)</f>
        <v>0</v>
      </c>
      <c r="BQ10" s="150">
        <f>'Health Regions Population'!AK11</f>
        <v>0</v>
      </c>
      <c r="BR10" s="150">
        <f>IF(BQ10=0,0,(#REF!/$BQ$10)*100000)</f>
        <v>0</v>
      </c>
      <c r="BS10" s="150">
        <f>'Health Regions Population'!AM11</f>
        <v>0</v>
      </c>
      <c r="BT10" s="150">
        <f>IF(BS10=0,0,(#REF!/$BS$10)*100000)</f>
        <v>0</v>
      </c>
      <c r="BU10" s="178">
        <f>'Health Regions Population'!AO11</f>
        <v>0</v>
      </c>
      <c r="BV10" s="150">
        <f>IF(BU10=0,0,(#REF!/$BU$10)*100000)</f>
        <v>0</v>
      </c>
      <c r="BW10" s="149"/>
      <c r="BX10" s="150">
        <f>Populations!C105</f>
        <v>0</v>
      </c>
      <c r="BY10" s="152">
        <v>0.135573</v>
      </c>
      <c r="BZ10" s="149"/>
      <c r="CA10" s="140" t="str">
        <f>Populations!B15</f>
        <v>25-34</v>
      </c>
      <c r="CB10" s="387">
        <f t="shared" si="0"/>
        <v>0</v>
      </c>
      <c r="CC10" s="388">
        <f t="shared" si="1"/>
        <v>0</v>
      </c>
      <c r="CD10" s="388">
        <f t="shared" si="2"/>
        <v>0</v>
      </c>
      <c r="CE10" s="389">
        <f t="shared" si="3"/>
        <v>0</v>
      </c>
      <c r="CF10" s="389">
        <f t="shared" si="4"/>
        <v>0</v>
      </c>
      <c r="CG10" s="389">
        <f t="shared" si="5"/>
        <v>0</v>
      </c>
      <c r="CH10" s="389">
        <f t="shared" si="6"/>
        <v>0</v>
      </c>
      <c r="CI10" s="389">
        <f t="shared" si="7"/>
        <v>0</v>
      </c>
      <c r="CJ10" s="389">
        <f t="shared" si="8"/>
        <v>0</v>
      </c>
      <c r="CK10" s="389">
        <f t="shared" si="9"/>
        <v>0</v>
      </c>
    </row>
    <row r="11" spans="1:89">
      <c r="B11" s="140" t="str">
        <f>Populations!B16</f>
        <v>35-44</v>
      </c>
      <c r="C11" s="431"/>
      <c r="D11" s="432"/>
      <c r="E11" s="153"/>
      <c r="F11" s="154"/>
      <c r="G11" s="154"/>
      <c r="H11" s="154"/>
      <c r="I11" s="154"/>
      <c r="J11" s="155"/>
      <c r="K11" s="155"/>
      <c r="L11" s="156"/>
      <c r="M11" s="149"/>
      <c r="N11" s="150">
        <f>Populations!C16</f>
        <v>0</v>
      </c>
      <c r="O11" s="150">
        <f>IF(N11=0,0,($C$11/$N$11)*100000)</f>
        <v>0</v>
      </c>
      <c r="P11" s="150">
        <f>Populations!E16</f>
        <v>0</v>
      </c>
      <c r="Q11" s="150">
        <f>IF(P11=0,0,($D$11/$P$11)*100000)</f>
        <v>0</v>
      </c>
      <c r="R11" s="150">
        <f>Populations!G16</f>
        <v>0</v>
      </c>
      <c r="S11" s="150">
        <f>IF(R11=0,0,($E$11/$R$11)*100000)</f>
        <v>0</v>
      </c>
      <c r="T11" s="150">
        <f>Populations!I16</f>
        <v>0</v>
      </c>
      <c r="U11" s="150">
        <f>IF(T11=0,0,($F$11/$T$11)*100000)</f>
        <v>0</v>
      </c>
      <c r="V11" s="150">
        <f>Populations!K16</f>
        <v>0</v>
      </c>
      <c r="W11" s="150">
        <f>IF(V11=0,0,($G$11/$V$11)*100000)</f>
        <v>0</v>
      </c>
      <c r="X11" s="150">
        <f>Populations!M16</f>
        <v>0</v>
      </c>
      <c r="Y11" s="150">
        <f>IF(X11=0,0,($G$11/$X$11)*100000)</f>
        <v>0</v>
      </c>
      <c r="Z11" s="150">
        <f>Populations!O16</f>
        <v>0</v>
      </c>
      <c r="AA11" s="150">
        <f>IF(Z11=0,0,($I$11/$Z$11)*100000)</f>
        <v>0</v>
      </c>
      <c r="AB11" s="150">
        <f>Populations!Q16</f>
        <v>0</v>
      </c>
      <c r="AC11" s="150">
        <f>IF(AB11=0,0,($J$11/$AB$11)*100000)</f>
        <v>0</v>
      </c>
      <c r="AD11" s="150">
        <f>Populations!S16</f>
        <v>0</v>
      </c>
      <c r="AE11" s="150">
        <f>IF(AD11=0,0,($K$11/$AD$11)*100000)</f>
        <v>0</v>
      </c>
      <c r="AF11" s="150">
        <f>Populations!U16</f>
        <v>0</v>
      </c>
      <c r="AG11" s="150">
        <f>IF(AF11=0,0,($L$11/$AF$11)*100000)</f>
        <v>0</v>
      </c>
      <c r="AH11" s="151"/>
      <c r="AI11" s="150">
        <f>'Health Regions Population'!C12</f>
        <v>0</v>
      </c>
      <c r="AJ11" s="150">
        <f>IF(AI11=0,0,(#REF!/$AI$11)*100000)</f>
        <v>0</v>
      </c>
      <c r="AK11" s="150">
        <f>'Health Regions Population'!E12</f>
        <v>0</v>
      </c>
      <c r="AL11" s="150">
        <f>IF(AK11=0,0,(#REF!/$AK$11)*100000)</f>
        <v>0</v>
      </c>
      <c r="AM11" s="150">
        <f>'Health Regions Population'!G12</f>
        <v>0</v>
      </c>
      <c r="AN11" s="150">
        <f>IF(AM11=0,0,(#REF!/$AM$11)*100000)</f>
        <v>0</v>
      </c>
      <c r="AO11" s="150">
        <f>'Health Regions Population'!I12</f>
        <v>0</v>
      </c>
      <c r="AP11" s="150">
        <f>IF(AO11=0,0,(#REF!/$AO$11)*100000)</f>
        <v>0</v>
      </c>
      <c r="AQ11" s="150">
        <f>'Health Regions Population'!K12</f>
        <v>0</v>
      </c>
      <c r="AR11" s="150">
        <f>IF(AQ11=0,0,(#REF!/$AQ$11)*100000)</f>
        <v>0</v>
      </c>
      <c r="AS11" s="150">
        <f>'Health Regions Population'!M12</f>
        <v>0</v>
      </c>
      <c r="AT11" s="150">
        <f>IF(AS11=0,0,(#REF!/$AS$11)*100000)</f>
        <v>0</v>
      </c>
      <c r="AU11" s="150">
        <f>'Health Regions Population'!O12</f>
        <v>0</v>
      </c>
      <c r="AV11" s="150">
        <f>IF(AU11=0,0,(#REF!/$AU$11)*100000)</f>
        <v>0</v>
      </c>
      <c r="AW11" s="150">
        <f>'Health Regions Population'!Q12</f>
        <v>0</v>
      </c>
      <c r="AX11" s="150">
        <f>IF(AW11=0,0,(#REF!/$AW$11)*100000)</f>
        <v>0</v>
      </c>
      <c r="AY11" s="150">
        <f>'Health Regions Population'!S12</f>
        <v>0</v>
      </c>
      <c r="AZ11" s="150">
        <f>IF(AY11=0,0,(#REF!/$AY$11)*100000)</f>
        <v>0</v>
      </c>
      <c r="BA11" s="150">
        <f>'Health Regions Population'!U12</f>
        <v>0</v>
      </c>
      <c r="BB11" s="150">
        <f>IF(BA11=0,0,(#REF!/$BA$11)*100000)</f>
        <v>0</v>
      </c>
      <c r="BC11" s="150">
        <f>'Health Regions Population'!W12</f>
        <v>0</v>
      </c>
      <c r="BD11" s="150">
        <f>IF(BC11=0,0,(#REF!/$BC$11)*100000)</f>
        <v>0</v>
      </c>
      <c r="BE11" s="150">
        <f>'Health Regions Population'!Y12</f>
        <v>0</v>
      </c>
      <c r="BF11" s="150">
        <f>IF(BE11=0,0,(#REF!/$BE$11)*100000)</f>
        <v>0</v>
      </c>
      <c r="BG11" s="150">
        <f>'Health Regions Population'!AA12</f>
        <v>0</v>
      </c>
      <c r="BH11" s="150">
        <f>IF(BG11=0,0,(#REF!/$BG$11)*100000)</f>
        <v>0</v>
      </c>
      <c r="BI11" s="150">
        <f>'Health Regions Population'!AC12</f>
        <v>0</v>
      </c>
      <c r="BJ11" s="150">
        <f>IF(BI11=0,0,(#REF!/$BI$11)*100000)</f>
        <v>0</v>
      </c>
      <c r="BK11" s="150">
        <f>'Health Regions Population'!AE12</f>
        <v>0</v>
      </c>
      <c r="BL11" s="150">
        <f>IF(BK11=0,0,(#REF!/$BK$11)*100000)</f>
        <v>0</v>
      </c>
      <c r="BM11" s="150">
        <f>'Health Regions Population'!AG12</f>
        <v>0</v>
      </c>
      <c r="BN11" s="150">
        <f>IF(BM11=0,0,(AAL$4/$BM$11)*100000)</f>
        <v>0</v>
      </c>
      <c r="BO11" s="150">
        <f>'Health Regions Population'!AI12</f>
        <v>0</v>
      </c>
      <c r="BP11" s="150">
        <f>IF(BO11=0,0,(#REF!/$BO$11)*100000)</f>
        <v>0</v>
      </c>
      <c r="BQ11" s="150">
        <f>'Health Regions Population'!AK12</f>
        <v>0</v>
      </c>
      <c r="BR11" s="150">
        <f>IF(BQ11=0,0,(#REF!/$BQ$11)*100000)</f>
        <v>0</v>
      </c>
      <c r="BS11" s="150">
        <f>'Health Regions Population'!AM12</f>
        <v>0</v>
      </c>
      <c r="BT11" s="150">
        <f>IF(BS11=0,0,(#REF!/$BS$11)*100000)</f>
        <v>0</v>
      </c>
      <c r="BU11" s="178">
        <f>'Health Regions Population'!AO12</f>
        <v>0</v>
      </c>
      <c r="BV11" s="150">
        <f>IF(BU11=0,0,(#REF!/$BU$11)*100000)</f>
        <v>0</v>
      </c>
      <c r="BW11" s="149"/>
      <c r="BX11" s="150">
        <f>Populations!C106</f>
        <v>0</v>
      </c>
      <c r="BY11" s="152">
        <v>0.16261300000000001</v>
      </c>
      <c r="BZ11" s="149"/>
      <c r="CA11" s="140" t="str">
        <f>Populations!B16</f>
        <v>35-44</v>
      </c>
      <c r="CB11" s="387">
        <f t="shared" si="0"/>
        <v>0</v>
      </c>
      <c r="CC11" s="388">
        <f t="shared" si="1"/>
        <v>0</v>
      </c>
      <c r="CD11" s="388">
        <f t="shared" si="2"/>
        <v>0</v>
      </c>
      <c r="CE11" s="389">
        <f t="shared" si="3"/>
        <v>0</v>
      </c>
      <c r="CF11" s="389">
        <f t="shared" si="4"/>
        <v>0</v>
      </c>
      <c r="CG11" s="389">
        <f t="shared" si="5"/>
        <v>0</v>
      </c>
      <c r="CH11" s="389">
        <f t="shared" si="6"/>
        <v>0</v>
      </c>
      <c r="CI11" s="389">
        <f t="shared" si="7"/>
        <v>0</v>
      </c>
      <c r="CJ11" s="389">
        <f t="shared" si="8"/>
        <v>0</v>
      </c>
      <c r="CK11" s="389">
        <f t="shared" si="9"/>
        <v>0</v>
      </c>
    </row>
    <row r="12" spans="1:89">
      <c r="B12" s="140" t="str">
        <f>Populations!B17</f>
        <v>45-54</v>
      </c>
      <c r="C12" s="431"/>
      <c r="D12" s="432"/>
      <c r="E12" s="153"/>
      <c r="F12" s="154"/>
      <c r="G12" s="154"/>
      <c r="H12" s="154"/>
      <c r="I12" s="154"/>
      <c r="J12" s="155"/>
      <c r="K12" s="155"/>
      <c r="L12" s="156"/>
      <c r="M12" s="149"/>
      <c r="N12" s="150">
        <f>Populations!C17</f>
        <v>0</v>
      </c>
      <c r="O12" s="150">
        <f>IF(N12=0,0,($C$12/$N$12)*100000)</f>
        <v>0</v>
      </c>
      <c r="P12" s="150">
        <f>Populations!E17</f>
        <v>0</v>
      </c>
      <c r="Q12" s="150">
        <f>IF(P12=0,0,($D$12/$P$12)*100000)</f>
        <v>0</v>
      </c>
      <c r="R12" s="150">
        <f>Populations!G17</f>
        <v>0</v>
      </c>
      <c r="S12" s="150">
        <f>IF(R12=0,0,($E$12/$R$12)*100000)</f>
        <v>0</v>
      </c>
      <c r="T12" s="150">
        <f>Populations!I17</f>
        <v>0</v>
      </c>
      <c r="U12" s="150">
        <f>IF(T12=0,0,($F$12/$T$12)*100000)</f>
        <v>0</v>
      </c>
      <c r="V12" s="150">
        <f>Populations!K17</f>
        <v>0</v>
      </c>
      <c r="W12" s="150">
        <f>IF(V12=0,0,($G$12/$V$12)*100000)</f>
        <v>0</v>
      </c>
      <c r="X12" s="150">
        <f>Populations!M17</f>
        <v>0</v>
      </c>
      <c r="Y12" s="150">
        <f>IF(X12=0,0,($G$12/$X$12)*100000)</f>
        <v>0</v>
      </c>
      <c r="Z12" s="150">
        <f>Populations!O17</f>
        <v>0</v>
      </c>
      <c r="AA12" s="150">
        <f>IF(Z12=0,0,($I$12/$Z$12)*100000)</f>
        <v>0</v>
      </c>
      <c r="AB12" s="150">
        <f>Populations!Q17</f>
        <v>0</v>
      </c>
      <c r="AC12" s="150">
        <f>IF(AB12=0,0,($J$12/$AB$12)*100000)</f>
        <v>0</v>
      </c>
      <c r="AD12" s="150">
        <f>Populations!S17</f>
        <v>0</v>
      </c>
      <c r="AE12" s="150">
        <f>IF(AD12=0,0,($K$12/$AD$12)*100000)</f>
        <v>0</v>
      </c>
      <c r="AF12" s="150">
        <f>Populations!U17</f>
        <v>0</v>
      </c>
      <c r="AG12" s="150">
        <f>IF(AF12=0,0,($L$12/$AF$12)*100000)</f>
        <v>0</v>
      </c>
      <c r="AH12" s="151"/>
      <c r="AI12" s="150">
        <f>'Health Regions Population'!C13</f>
        <v>0</v>
      </c>
      <c r="AJ12" s="150">
        <f>IF(AI12=0,0,(#REF!/$AI$12)*100000)</f>
        <v>0</v>
      </c>
      <c r="AK12" s="150">
        <f>'Health Regions Population'!E13</f>
        <v>0</v>
      </c>
      <c r="AL12" s="150">
        <f>IF(AK12=0,0,(#REF!/$AK$12)*100000)</f>
        <v>0</v>
      </c>
      <c r="AM12" s="150">
        <f>'Health Regions Population'!G13</f>
        <v>0</v>
      </c>
      <c r="AN12" s="150">
        <f>IF(AM12=0,0,(#REF!/$AM$12)*100000)</f>
        <v>0</v>
      </c>
      <c r="AO12" s="150">
        <f>'Health Regions Population'!I13</f>
        <v>0</v>
      </c>
      <c r="AP12" s="150">
        <f>IF(AO12=0,0,(#REF!/$AO$12)*100000)</f>
        <v>0</v>
      </c>
      <c r="AQ12" s="150">
        <f>'Health Regions Population'!K13</f>
        <v>0</v>
      </c>
      <c r="AR12" s="150">
        <f>IF(AQ12=0,0,(#REF!/$AQ$12)*100000)</f>
        <v>0</v>
      </c>
      <c r="AS12" s="150">
        <f>'Health Regions Population'!M13</f>
        <v>0</v>
      </c>
      <c r="AT12" s="150">
        <f>IF(AS12=0,0,(#REF!/$AS$12)*100000)</f>
        <v>0</v>
      </c>
      <c r="AU12" s="150">
        <f>'Health Regions Population'!O13</f>
        <v>0</v>
      </c>
      <c r="AV12" s="150">
        <f>IF(AU12=0,0,(#REF!/$AU$12)*100000)</f>
        <v>0</v>
      </c>
      <c r="AW12" s="150">
        <f>'Health Regions Population'!Q13</f>
        <v>0</v>
      </c>
      <c r="AX12" s="150">
        <f>IF(AW12=0,0,(#REF!/$AW$12)*100000)</f>
        <v>0</v>
      </c>
      <c r="AY12" s="150">
        <f>'Health Regions Population'!S13</f>
        <v>0</v>
      </c>
      <c r="AZ12" s="150">
        <f>IF(AY12=0,0,(#REF!/$AY$12)*100000)</f>
        <v>0</v>
      </c>
      <c r="BA12" s="150">
        <f>'Health Regions Population'!U13</f>
        <v>0</v>
      </c>
      <c r="BB12" s="150">
        <f>IF(BA12=0,0,(#REF!/$BA$12)*100000)</f>
        <v>0</v>
      </c>
      <c r="BC12" s="150">
        <f>'Health Regions Population'!W13</f>
        <v>0</v>
      </c>
      <c r="BD12" s="150">
        <f>IF(BC12=0,0,(#REF!/$BC$12)*100000)</f>
        <v>0</v>
      </c>
      <c r="BE12" s="150">
        <f>'Health Regions Population'!Y13</f>
        <v>0</v>
      </c>
      <c r="BF12" s="150">
        <f>IF(BE12=0,0,(#REF!/$BE$12)*100000)</f>
        <v>0</v>
      </c>
      <c r="BG12" s="150">
        <f>'Health Regions Population'!AA13</f>
        <v>0</v>
      </c>
      <c r="BH12" s="150">
        <f>IF(BG12=0,0,(#REF!/$BG$12)*100000)</f>
        <v>0</v>
      </c>
      <c r="BI12" s="150">
        <f>'Health Regions Population'!AC13</f>
        <v>0</v>
      </c>
      <c r="BJ12" s="150">
        <f>IF(BI12=0,0,(#REF!/$BI$12)*100000)</f>
        <v>0</v>
      </c>
      <c r="BK12" s="150">
        <f>'Health Regions Population'!AE13</f>
        <v>0</v>
      </c>
      <c r="BL12" s="150">
        <f>IF(BK12=0,0,(#REF!/$BK$12)*100000)</f>
        <v>0</v>
      </c>
      <c r="BM12" s="150">
        <f>'Health Regions Population'!AG13</f>
        <v>0</v>
      </c>
      <c r="BN12" s="150">
        <f>IF(BM12=0,0,(#REF!/$BM$12)*100000)</f>
        <v>0</v>
      </c>
      <c r="BO12" s="150">
        <f>'Health Regions Population'!AI13</f>
        <v>0</v>
      </c>
      <c r="BP12" s="150">
        <f>IF(BO12=0,0,(#REF!/$BO$12)*100000)</f>
        <v>0</v>
      </c>
      <c r="BQ12" s="150">
        <f>'Health Regions Population'!AK13</f>
        <v>0</v>
      </c>
      <c r="BR12" s="150">
        <f>IF(BQ12=0,0,(#REF!/$BQ$12)*100000)</f>
        <v>0</v>
      </c>
      <c r="BS12" s="150">
        <f>'Health Regions Population'!AM13</f>
        <v>0</v>
      </c>
      <c r="BT12" s="150">
        <f>IF(BS12=0,0,(#REF!/$BS$12)*100000)</f>
        <v>0</v>
      </c>
      <c r="BU12" s="178">
        <f>'Health Regions Population'!AO13</f>
        <v>0</v>
      </c>
      <c r="BV12" s="150">
        <f>IF(BU12=0,0,(#REF!/$BU$12)*100000)</f>
        <v>0</v>
      </c>
      <c r="BW12" s="149"/>
      <c r="BX12" s="150">
        <f>Populations!C107</f>
        <v>0</v>
      </c>
      <c r="BY12" s="152">
        <v>0.13483400000000001</v>
      </c>
      <c r="BZ12" s="149"/>
      <c r="CA12" s="140" t="str">
        <f>Populations!B17</f>
        <v>45-54</v>
      </c>
      <c r="CB12" s="387">
        <f t="shared" si="0"/>
        <v>0</v>
      </c>
      <c r="CC12" s="388">
        <f t="shared" si="1"/>
        <v>0</v>
      </c>
      <c r="CD12" s="388">
        <f t="shared" si="2"/>
        <v>0</v>
      </c>
      <c r="CE12" s="389">
        <f t="shared" si="3"/>
        <v>0</v>
      </c>
      <c r="CF12" s="389">
        <f t="shared" si="4"/>
        <v>0</v>
      </c>
      <c r="CG12" s="389">
        <f t="shared" si="5"/>
        <v>0</v>
      </c>
      <c r="CH12" s="389">
        <f t="shared" si="6"/>
        <v>0</v>
      </c>
      <c r="CI12" s="389">
        <f t="shared" si="7"/>
        <v>0</v>
      </c>
      <c r="CJ12" s="389">
        <f t="shared" si="8"/>
        <v>0</v>
      </c>
      <c r="CK12" s="389">
        <f t="shared" si="9"/>
        <v>0</v>
      </c>
    </row>
    <row r="13" spans="1:89">
      <c r="B13" s="140" t="str">
        <f>Populations!B18</f>
        <v>55-64</v>
      </c>
      <c r="C13" s="431"/>
      <c r="D13" s="432"/>
      <c r="E13" s="153"/>
      <c r="F13" s="154"/>
      <c r="G13" s="154"/>
      <c r="H13" s="154"/>
      <c r="I13" s="154"/>
      <c r="J13" s="155"/>
      <c r="K13" s="155"/>
      <c r="L13" s="156"/>
      <c r="M13" s="149"/>
      <c r="N13" s="150">
        <f>Populations!C18</f>
        <v>0</v>
      </c>
      <c r="O13" s="150">
        <f>IF(N13=0,0,($C$13/$N$13)*100000)</f>
        <v>0</v>
      </c>
      <c r="P13" s="150">
        <f>Populations!E18</f>
        <v>0</v>
      </c>
      <c r="Q13" s="150">
        <f>IF(P13=0,0,($D$13/$P$13)*100000)</f>
        <v>0</v>
      </c>
      <c r="R13" s="150">
        <f>Populations!G18</f>
        <v>0</v>
      </c>
      <c r="S13" s="150">
        <f>IF(R13=0,0,($E$13/$R$13)*100000)</f>
        <v>0</v>
      </c>
      <c r="T13" s="150">
        <f>Populations!I18</f>
        <v>0</v>
      </c>
      <c r="U13" s="150">
        <f>IF(T13=0,0,($F$13/$T$13)*100000)</f>
        <v>0</v>
      </c>
      <c r="V13" s="150">
        <f>Populations!K18</f>
        <v>0</v>
      </c>
      <c r="W13" s="150">
        <f>IF(V13=0,0,($G$13/$V$13)*100000)</f>
        <v>0</v>
      </c>
      <c r="X13" s="150">
        <f>Populations!M18</f>
        <v>0</v>
      </c>
      <c r="Y13" s="150">
        <f>IF(X13=0,0,($G$13/$X$13)*100000)</f>
        <v>0</v>
      </c>
      <c r="Z13" s="150">
        <f>Populations!O18</f>
        <v>0</v>
      </c>
      <c r="AA13" s="150">
        <f>IF(Z13=0,0,($I$13/$Z$13)*100000)</f>
        <v>0</v>
      </c>
      <c r="AB13" s="150">
        <f>Populations!Q18</f>
        <v>0</v>
      </c>
      <c r="AC13" s="150">
        <f>IF(AB13=0,0,($J$13/$AB$13)*100000)</f>
        <v>0</v>
      </c>
      <c r="AD13" s="150">
        <f>Populations!S18</f>
        <v>0</v>
      </c>
      <c r="AE13" s="150">
        <f>IF(AD13=0,0,($K$13/$AD$13)*100000)</f>
        <v>0</v>
      </c>
      <c r="AF13" s="150">
        <f>Populations!U18</f>
        <v>0</v>
      </c>
      <c r="AG13" s="150">
        <f>IF(AF13=0,0,($L$13/$AF$13)*100000)</f>
        <v>0</v>
      </c>
      <c r="AH13" s="151"/>
      <c r="AI13" s="150">
        <f>'Health Regions Population'!C14</f>
        <v>0</v>
      </c>
      <c r="AJ13" s="150">
        <f>IF(AI13=0,0,(#REF!/$AI$13)*100000)</f>
        <v>0</v>
      </c>
      <c r="AK13" s="150">
        <f>'Health Regions Population'!E14</f>
        <v>0</v>
      </c>
      <c r="AL13" s="150">
        <f>IF(AK13=0,0,(#REF!/$AK$13)*100000)</f>
        <v>0</v>
      </c>
      <c r="AM13" s="150">
        <f>'Health Regions Population'!G14</f>
        <v>0</v>
      </c>
      <c r="AN13" s="150">
        <f>IF(AM13=0,0,(#REF!/$AM$13)*100000)</f>
        <v>0</v>
      </c>
      <c r="AO13" s="150">
        <f>'Health Regions Population'!I14</f>
        <v>0</v>
      </c>
      <c r="AP13" s="150">
        <f>IF(AO13=0,0,(#REF!/$AO$13)*100000)</f>
        <v>0</v>
      </c>
      <c r="AQ13" s="150">
        <f>'Health Regions Population'!K14</f>
        <v>0</v>
      </c>
      <c r="AR13" s="150">
        <f>IF(AQ13=0,0,(#REF!/$AQ$13)*100000)</f>
        <v>0</v>
      </c>
      <c r="AS13" s="150">
        <f>'Health Regions Population'!M14</f>
        <v>0</v>
      </c>
      <c r="AT13" s="150">
        <f>IF(AS13=0,0,(#REF!/$AS$13)*100000)</f>
        <v>0</v>
      </c>
      <c r="AU13" s="150">
        <f>'Health Regions Population'!O14</f>
        <v>0</v>
      </c>
      <c r="AV13" s="150">
        <f>IF(AU13=0,0,(#REF!/$AU$13)*100000)</f>
        <v>0</v>
      </c>
      <c r="AW13" s="150">
        <f>'Health Regions Population'!Q14</f>
        <v>0</v>
      </c>
      <c r="AX13" s="150">
        <f>IF(AW13=0,0,(#REF!/$AW$13)*100000)</f>
        <v>0</v>
      </c>
      <c r="AY13" s="150">
        <f>'Health Regions Population'!S14</f>
        <v>0</v>
      </c>
      <c r="AZ13" s="150">
        <f>IF(AY13=0,0,(#REF!/$AY$13)*100000)</f>
        <v>0</v>
      </c>
      <c r="BA13" s="150">
        <f>'Health Regions Population'!U14</f>
        <v>0</v>
      </c>
      <c r="BB13" s="150">
        <f>IF(BA13=0,0,(#REF!/$BA$13)*100000)</f>
        <v>0</v>
      </c>
      <c r="BC13" s="150">
        <f>'Health Regions Population'!W14</f>
        <v>0</v>
      </c>
      <c r="BD13" s="150">
        <f>IF(BC13=0,0,(#REF!/$BC$13)*100000)</f>
        <v>0</v>
      </c>
      <c r="BE13" s="150">
        <f>'Health Regions Population'!Y14</f>
        <v>0</v>
      </c>
      <c r="BF13" s="150">
        <f>IF(BE13=0,0,(#REF!/$BE$13)*100000)</f>
        <v>0</v>
      </c>
      <c r="BG13" s="150">
        <f>'Health Regions Population'!AA14</f>
        <v>0</v>
      </c>
      <c r="BH13" s="150">
        <f>IF(BG13=0,0,(#REF!/$BG$13)*100000)</f>
        <v>0</v>
      </c>
      <c r="BI13" s="150">
        <f>'Health Regions Population'!AC14</f>
        <v>0</v>
      </c>
      <c r="BJ13" s="150">
        <f>IF(BI13=0,0,(#REF!/$BI$13)*100000)</f>
        <v>0</v>
      </c>
      <c r="BK13" s="150">
        <f>'Health Regions Population'!AE14</f>
        <v>0</v>
      </c>
      <c r="BL13" s="150">
        <f>IF(BK13=0,0,(#REF!/$BK$13)*100000)</f>
        <v>0</v>
      </c>
      <c r="BM13" s="150">
        <f>'Health Regions Population'!AG14</f>
        <v>0</v>
      </c>
      <c r="BN13" s="150">
        <f>IF(BM13=0,0,(#REF!/$BM$13)*100000)</f>
        <v>0</v>
      </c>
      <c r="BO13" s="150">
        <f>'Health Regions Population'!AI14</f>
        <v>0</v>
      </c>
      <c r="BP13" s="150">
        <f>IF(BO13=0,0,(#REF!/$BO$13)*100000)</f>
        <v>0</v>
      </c>
      <c r="BQ13" s="150">
        <f>'Health Regions Population'!AK14</f>
        <v>0</v>
      </c>
      <c r="BR13" s="150">
        <f>IF(BQ13=0,0,(#REF!/$BQ$13)*100000)</f>
        <v>0</v>
      </c>
      <c r="BS13" s="150">
        <f>'Health Regions Population'!AM14</f>
        <v>0</v>
      </c>
      <c r="BT13" s="150">
        <f>IF(BS13=0,0,(#REF!/$BS$13)*100000)</f>
        <v>0</v>
      </c>
      <c r="BU13" s="178">
        <f>'Health Regions Population'!AO14</f>
        <v>0</v>
      </c>
      <c r="BV13" s="150">
        <f>IF(BU13=0,0,(#REF!/$BU$13)*100000)</f>
        <v>0</v>
      </c>
      <c r="BW13" s="149"/>
      <c r="BX13" s="150">
        <f>Populations!C108</f>
        <v>0</v>
      </c>
      <c r="BY13" s="152">
        <v>8.7247000000000005E-2</v>
      </c>
      <c r="BZ13" s="149"/>
      <c r="CA13" s="140" t="str">
        <f>Populations!B18</f>
        <v>55-64</v>
      </c>
      <c r="CB13" s="387">
        <f t="shared" si="0"/>
        <v>0</v>
      </c>
      <c r="CC13" s="388">
        <f t="shared" si="1"/>
        <v>0</v>
      </c>
      <c r="CD13" s="388">
        <f t="shared" si="2"/>
        <v>0</v>
      </c>
      <c r="CE13" s="389">
        <f t="shared" si="3"/>
        <v>0</v>
      </c>
      <c r="CF13" s="389">
        <f t="shared" si="4"/>
        <v>0</v>
      </c>
      <c r="CG13" s="389">
        <f t="shared" si="5"/>
        <v>0</v>
      </c>
      <c r="CH13" s="389">
        <f t="shared" si="6"/>
        <v>0</v>
      </c>
      <c r="CI13" s="389">
        <f t="shared" si="7"/>
        <v>0</v>
      </c>
      <c r="CJ13" s="389">
        <f t="shared" si="8"/>
        <v>0</v>
      </c>
      <c r="CK13" s="389">
        <f t="shared" si="9"/>
        <v>0</v>
      </c>
    </row>
    <row r="14" spans="1:89">
      <c r="B14" s="140" t="str">
        <f>Populations!B19</f>
        <v>65-74</v>
      </c>
      <c r="C14" s="431"/>
      <c r="D14" s="432"/>
      <c r="E14" s="153"/>
      <c r="F14" s="154"/>
      <c r="G14" s="154"/>
      <c r="H14" s="154"/>
      <c r="I14" s="154"/>
      <c r="J14" s="155"/>
      <c r="K14" s="155"/>
      <c r="L14" s="156"/>
      <c r="M14" s="149"/>
      <c r="N14" s="150">
        <f>Populations!C19</f>
        <v>0</v>
      </c>
      <c r="O14" s="150">
        <f>IF(N14=0,0,($C$14/$N$14)*100000)</f>
        <v>0</v>
      </c>
      <c r="P14" s="150">
        <f>Populations!E19</f>
        <v>0</v>
      </c>
      <c r="Q14" s="150">
        <f>IF(P14=0,0,($D$14/$P$14)*100000)</f>
        <v>0</v>
      </c>
      <c r="R14" s="150">
        <f>Populations!G19</f>
        <v>0</v>
      </c>
      <c r="S14" s="150">
        <f>IF(R14=0,0,($E$14/$R$14)*100000)</f>
        <v>0</v>
      </c>
      <c r="T14" s="150">
        <f>Populations!I19</f>
        <v>0</v>
      </c>
      <c r="U14" s="150">
        <f>IF(T14=0,0,($F$14/$T$14)*100000)</f>
        <v>0</v>
      </c>
      <c r="V14" s="150">
        <f>Populations!K19</f>
        <v>0</v>
      </c>
      <c r="W14" s="150">
        <f>IF(V14=0,0,($G$14/$V$14)*100000)</f>
        <v>0</v>
      </c>
      <c r="X14" s="150">
        <f>Populations!M19</f>
        <v>0</v>
      </c>
      <c r="Y14" s="150">
        <f>IF(X14=0,0,($G$14/$X$14)*100000)</f>
        <v>0</v>
      </c>
      <c r="Z14" s="150">
        <f>Populations!O19</f>
        <v>0</v>
      </c>
      <c r="AA14" s="150">
        <f>IF(Z14=0,0,($I$14/$Z$14)*100000)</f>
        <v>0</v>
      </c>
      <c r="AB14" s="150">
        <f>Populations!Q19</f>
        <v>0</v>
      </c>
      <c r="AC14" s="150">
        <f>IF(AB14=0,0,($J$14/$AB$14)*100000)</f>
        <v>0</v>
      </c>
      <c r="AD14" s="150">
        <f>Populations!S19</f>
        <v>0</v>
      </c>
      <c r="AE14" s="150">
        <f>IF(AD14=0,0,($K$14/$AD$14)*100000)</f>
        <v>0</v>
      </c>
      <c r="AF14" s="150">
        <f>Populations!U19</f>
        <v>0</v>
      </c>
      <c r="AG14" s="150">
        <f>IF(AF14=0,0,($L$14/$AF$14)*100000)</f>
        <v>0</v>
      </c>
      <c r="AH14" s="151"/>
      <c r="AI14" s="150">
        <f>'Health Regions Population'!C15</f>
        <v>0</v>
      </c>
      <c r="AJ14" s="150">
        <f>IF(AI14=0,0,(#REF!/$AI$14)*100000)</f>
        <v>0</v>
      </c>
      <c r="AK14" s="150">
        <f>'Health Regions Population'!E15</f>
        <v>0</v>
      </c>
      <c r="AL14" s="150">
        <f>IF(AK14=0,0,(#REF!/$AK$14)*100000)</f>
        <v>0</v>
      </c>
      <c r="AM14" s="150">
        <f>'Health Regions Population'!G15</f>
        <v>0</v>
      </c>
      <c r="AN14" s="150">
        <f>IF(AM14=0,0,(#REF!/$AM$14)*100000)</f>
        <v>0</v>
      </c>
      <c r="AO14" s="150">
        <f>'Health Regions Population'!I15</f>
        <v>0</v>
      </c>
      <c r="AP14" s="150">
        <f>IF(AO14=0,0,(#REF!/$AO$14)*100000)</f>
        <v>0</v>
      </c>
      <c r="AQ14" s="150">
        <f>'Health Regions Population'!K15</f>
        <v>0</v>
      </c>
      <c r="AR14" s="150">
        <f>IF(AQ14=0,0,(#REF!/$AQ$14)*100000)</f>
        <v>0</v>
      </c>
      <c r="AS14" s="150">
        <f>'Health Regions Population'!M15</f>
        <v>0</v>
      </c>
      <c r="AT14" s="150">
        <f>IF(AS14=0,0,(#REF!/$AS$14)*100000)</f>
        <v>0</v>
      </c>
      <c r="AU14" s="150">
        <f>'Health Regions Population'!O15</f>
        <v>0</v>
      </c>
      <c r="AV14" s="150">
        <f>IF(AU14=0,0,(#REF!/$AU$14)*100000)</f>
        <v>0</v>
      </c>
      <c r="AW14" s="150">
        <f>'Health Regions Population'!Q15</f>
        <v>0</v>
      </c>
      <c r="AX14" s="150">
        <f>IF(AW14=0,0,(#REF!/$AW$14)*100000)</f>
        <v>0</v>
      </c>
      <c r="AY14" s="150">
        <f>'Health Regions Population'!S15</f>
        <v>0</v>
      </c>
      <c r="AZ14" s="150">
        <f>IF(AY14=0,0,(#REF!/$AY$14)*100000)</f>
        <v>0</v>
      </c>
      <c r="BA14" s="150">
        <f>'Health Regions Population'!U15</f>
        <v>0</v>
      </c>
      <c r="BB14" s="150">
        <f>IF(BA14=0,0,(#REF!/$BA$14)*100000)</f>
        <v>0</v>
      </c>
      <c r="BC14" s="150">
        <f>'Health Regions Population'!W15</f>
        <v>0</v>
      </c>
      <c r="BD14" s="150">
        <f>IF(BC14=0,0,(#REF!/$BC$14)*100000)</f>
        <v>0</v>
      </c>
      <c r="BE14" s="150">
        <f>'Health Regions Population'!Y15</f>
        <v>0</v>
      </c>
      <c r="BF14" s="150">
        <f>IF(BE14=0,0,(#REF!/$BE$14)*100000)</f>
        <v>0</v>
      </c>
      <c r="BG14" s="150">
        <f>'Health Regions Population'!AA15</f>
        <v>0</v>
      </c>
      <c r="BH14" s="150">
        <f>IF(BG14=0,0,(#REF!/$BG$14)*100000)</f>
        <v>0</v>
      </c>
      <c r="BI14" s="150">
        <f>'Health Regions Population'!AC15</f>
        <v>0</v>
      </c>
      <c r="BJ14" s="150">
        <f>IF(BI14=0,0,(#REF!/$BI$14)*100000)</f>
        <v>0</v>
      </c>
      <c r="BK14" s="150">
        <f>'Health Regions Population'!AE15</f>
        <v>0</v>
      </c>
      <c r="BL14" s="150">
        <f>IF(BK14=0,0,(#REF!/$BK$14)*100000)</f>
        <v>0</v>
      </c>
      <c r="BM14" s="150">
        <f>'Health Regions Population'!AG15</f>
        <v>0</v>
      </c>
      <c r="BN14" s="150">
        <f>IF(BM14=0,0,(#REF!/$BM$14)*100000)</f>
        <v>0</v>
      </c>
      <c r="BO14" s="150">
        <f>'Health Regions Population'!AI15</f>
        <v>0</v>
      </c>
      <c r="BP14" s="150">
        <f>IF(BO14=0,0,(#REF!/$BO$14)*100000)</f>
        <v>0</v>
      </c>
      <c r="BQ14" s="150">
        <f>'Health Regions Population'!AK15</f>
        <v>0</v>
      </c>
      <c r="BR14" s="150">
        <f>IF(BQ14=0,0,(#REF!/$BQ$14)*100000)</f>
        <v>0</v>
      </c>
      <c r="BS14" s="150">
        <f>'Health Regions Population'!AM15</f>
        <v>0</v>
      </c>
      <c r="BT14" s="150">
        <f>IF(BS14=0,0,(#REF!/$BS$14)*100000)</f>
        <v>0</v>
      </c>
      <c r="BU14" s="178">
        <f>'Health Regions Population'!AO15</f>
        <v>0</v>
      </c>
      <c r="BV14" s="150">
        <f>IF(BU14=0,0,(#REF!/$BU$14)*100000)</f>
        <v>0</v>
      </c>
      <c r="BW14" s="149"/>
      <c r="BX14" s="150">
        <f>Populations!C109</f>
        <v>0</v>
      </c>
      <c r="BY14" s="152">
        <v>6.6036999999999998E-2</v>
      </c>
      <c r="BZ14" s="149"/>
      <c r="CA14" s="140" t="str">
        <f>Populations!B19</f>
        <v>65-74</v>
      </c>
      <c r="CB14" s="387">
        <f t="shared" si="0"/>
        <v>0</v>
      </c>
      <c r="CC14" s="388">
        <f t="shared" si="1"/>
        <v>0</v>
      </c>
      <c r="CD14" s="388">
        <f t="shared" si="2"/>
        <v>0</v>
      </c>
      <c r="CE14" s="389">
        <f t="shared" si="3"/>
        <v>0</v>
      </c>
      <c r="CF14" s="389">
        <f t="shared" si="4"/>
        <v>0</v>
      </c>
      <c r="CG14" s="389">
        <f t="shared" si="5"/>
        <v>0</v>
      </c>
      <c r="CH14" s="389">
        <f t="shared" si="6"/>
        <v>0</v>
      </c>
      <c r="CI14" s="389">
        <f t="shared" si="7"/>
        <v>0</v>
      </c>
      <c r="CJ14" s="389">
        <f t="shared" si="8"/>
        <v>0</v>
      </c>
      <c r="CK14" s="389">
        <f t="shared" si="9"/>
        <v>0</v>
      </c>
    </row>
    <row r="15" spans="1:89">
      <c r="B15" s="140" t="str">
        <f>Populations!B20</f>
        <v>75-84</v>
      </c>
      <c r="C15" s="431"/>
      <c r="D15" s="432"/>
      <c r="E15" s="153"/>
      <c r="F15" s="154"/>
      <c r="G15" s="154"/>
      <c r="H15" s="154"/>
      <c r="I15" s="154"/>
      <c r="J15" s="155"/>
      <c r="K15" s="155"/>
      <c r="L15" s="156"/>
      <c r="M15" s="149"/>
      <c r="N15" s="150">
        <f>Populations!C20</f>
        <v>0</v>
      </c>
      <c r="O15" s="150">
        <f>IF(N15=0,0,($C$15/$N$15)*100000)</f>
        <v>0</v>
      </c>
      <c r="P15" s="150">
        <f>Populations!E20</f>
        <v>0</v>
      </c>
      <c r="Q15" s="150">
        <f>IF(P15=0,0,($D$15/$P$15)*100000)</f>
        <v>0</v>
      </c>
      <c r="R15" s="150">
        <f>Populations!G20</f>
        <v>0</v>
      </c>
      <c r="S15" s="150">
        <f>IF(R15=0,0,($E$15/$R$15)*100000)</f>
        <v>0</v>
      </c>
      <c r="T15" s="150">
        <f>Populations!I20</f>
        <v>0</v>
      </c>
      <c r="U15" s="150">
        <f>IF(T15=0,0,($F$15/$T$15)*100000)</f>
        <v>0</v>
      </c>
      <c r="V15" s="150">
        <f>Populations!K20</f>
        <v>0</v>
      </c>
      <c r="W15" s="150">
        <f>IF(V15=0,0,($G$15/$V$15)*100000)</f>
        <v>0</v>
      </c>
      <c r="X15" s="150">
        <f>Populations!M20</f>
        <v>0</v>
      </c>
      <c r="Y15" s="150">
        <f>IF(X15=0,0,($G$15/$X$15)*100000)</f>
        <v>0</v>
      </c>
      <c r="Z15" s="150">
        <f>Populations!O20</f>
        <v>0</v>
      </c>
      <c r="AA15" s="150">
        <f>IF(Z15=0,0,($I$15/$Z$15)*100000)</f>
        <v>0</v>
      </c>
      <c r="AB15" s="150">
        <f>Populations!Q20</f>
        <v>0</v>
      </c>
      <c r="AC15" s="150">
        <f>IF(AB15=0,0,($J$15/$AB$15)*100000)</f>
        <v>0</v>
      </c>
      <c r="AD15" s="150">
        <f>Populations!S20</f>
        <v>0</v>
      </c>
      <c r="AE15" s="150">
        <f>IF(AD15=0,0,($K$15/$AD$15)*100000)</f>
        <v>0</v>
      </c>
      <c r="AF15" s="150">
        <f>Populations!U20</f>
        <v>0</v>
      </c>
      <c r="AG15" s="150">
        <f>IF(AF15=0,0,($L$15/$AF$15)*100000)</f>
        <v>0</v>
      </c>
      <c r="AH15" s="151"/>
      <c r="AI15" s="150">
        <f>'Health Regions Population'!C16</f>
        <v>0</v>
      </c>
      <c r="AJ15" s="150">
        <f>IF(AI15=0,0,(#REF!/$AI$15)*100000)</f>
        <v>0</v>
      </c>
      <c r="AK15" s="150">
        <f>'Health Regions Population'!E16</f>
        <v>0</v>
      </c>
      <c r="AL15" s="150">
        <f>IF(AK15=0,0,(#REF!/$AK$15)*100000)</f>
        <v>0</v>
      </c>
      <c r="AM15" s="150">
        <f>'Health Regions Population'!G16</f>
        <v>0</v>
      </c>
      <c r="AN15" s="150">
        <f>IF(AM15=0,0,(#REF!/$AM$15)*100000)</f>
        <v>0</v>
      </c>
      <c r="AO15" s="150">
        <f>'Health Regions Population'!I16</f>
        <v>0</v>
      </c>
      <c r="AP15" s="150">
        <f>IF(AO15=0,0,(#REF!/$AO$15)*100000)</f>
        <v>0</v>
      </c>
      <c r="AQ15" s="150">
        <f>'Health Regions Population'!K16</f>
        <v>0</v>
      </c>
      <c r="AR15" s="150">
        <f>IF(AQ15=0,0,(#REF!/$AQ$15)*100000)</f>
        <v>0</v>
      </c>
      <c r="AS15" s="150">
        <f>'Health Regions Population'!M16</f>
        <v>0</v>
      </c>
      <c r="AT15" s="150">
        <f>IF(AS15=0,0,(#REF!/$AS$15)*100000)</f>
        <v>0</v>
      </c>
      <c r="AU15" s="150">
        <f>'Health Regions Population'!O16</f>
        <v>0</v>
      </c>
      <c r="AV15" s="150">
        <f>IF(AU15=0,0,(#REF!/$AU$15)*100000)</f>
        <v>0</v>
      </c>
      <c r="AW15" s="150">
        <f>'Health Regions Population'!Q16</f>
        <v>0</v>
      </c>
      <c r="AX15" s="150">
        <f>IF(AW15=0,0,(#REF!/$AW$15)*100000)</f>
        <v>0</v>
      </c>
      <c r="AY15" s="150">
        <f>'Health Regions Population'!S16</f>
        <v>0</v>
      </c>
      <c r="AZ15" s="150">
        <f>IF(AY15=0,0,(#REF!/$AY$15)*100000)</f>
        <v>0</v>
      </c>
      <c r="BA15" s="150">
        <f>'Health Regions Population'!U16</f>
        <v>0</v>
      </c>
      <c r="BB15" s="150">
        <f>IF(BA15=0,0,(#REF!/$BA$15)*100000)</f>
        <v>0</v>
      </c>
      <c r="BC15" s="150">
        <f>'Health Regions Population'!W16</f>
        <v>0</v>
      </c>
      <c r="BD15" s="150">
        <f>IF(BC15=0,0,(#REF!/$BC$15)*100000)</f>
        <v>0</v>
      </c>
      <c r="BE15" s="150">
        <f>'Health Regions Population'!Y16</f>
        <v>0</v>
      </c>
      <c r="BF15" s="150">
        <f>IF(BE15=0,0,(#REF!/$BE$15)*100000)</f>
        <v>0</v>
      </c>
      <c r="BG15" s="150">
        <f>'Health Regions Population'!AA16</f>
        <v>0</v>
      </c>
      <c r="BH15" s="150">
        <f>IF(BG15=0,0,(#REF!/$BG$15)*100000)</f>
        <v>0</v>
      </c>
      <c r="BI15" s="150">
        <f>'Health Regions Population'!AC16</f>
        <v>0</v>
      </c>
      <c r="BJ15" s="150">
        <f>IF(BI15=0,0,(#REF!/$BI$15)*100000)</f>
        <v>0</v>
      </c>
      <c r="BK15" s="150">
        <f>'Health Regions Population'!AE16</f>
        <v>0</v>
      </c>
      <c r="BL15" s="150">
        <f>IF(BK15=0,0,(#REF!/$BK$15)*100000)</f>
        <v>0</v>
      </c>
      <c r="BM15" s="150">
        <f>'Health Regions Population'!AG16</f>
        <v>0</v>
      </c>
      <c r="BN15" s="150">
        <f>IF(BM15=0,0,(#REF!/$BM$15)*100000)</f>
        <v>0</v>
      </c>
      <c r="BO15" s="150">
        <f>'Health Regions Population'!AI16</f>
        <v>0</v>
      </c>
      <c r="BP15" s="150">
        <f>IF(BO15=0,0,(#REF!/$BO$15)*100000)</f>
        <v>0</v>
      </c>
      <c r="BQ15" s="150">
        <f>'Health Regions Population'!AK16</f>
        <v>0</v>
      </c>
      <c r="BR15" s="150">
        <f>IF(BQ15=0,0,(#REF!/$BQ$15)*100000)</f>
        <v>0</v>
      </c>
      <c r="BS15" s="150">
        <f>'Health Regions Population'!AM16</f>
        <v>0</v>
      </c>
      <c r="BT15" s="150">
        <f>IF(BS15=0,0,(#REF!/$BS$15)*100000)</f>
        <v>0</v>
      </c>
      <c r="BU15" s="178">
        <f>'Health Regions Population'!AO16</f>
        <v>0</v>
      </c>
      <c r="BV15" s="150">
        <f>IF(BU15=0,0,(#REF!/$BU$15)*100000)</f>
        <v>0</v>
      </c>
      <c r="BW15" s="149"/>
      <c r="BX15" s="150">
        <f>Populations!C110</f>
        <v>0</v>
      </c>
      <c r="BY15" s="152">
        <v>4.4840999999999999E-2</v>
      </c>
      <c r="BZ15" s="149"/>
      <c r="CA15" s="140" t="str">
        <f>Populations!B20</f>
        <v>75-84</v>
      </c>
      <c r="CB15" s="387">
        <f t="shared" si="0"/>
        <v>0</v>
      </c>
      <c r="CC15" s="388">
        <f t="shared" si="1"/>
        <v>0</v>
      </c>
      <c r="CD15" s="388">
        <f t="shared" si="2"/>
        <v>0</v>
      </c>
      <c r="CE15" s="389">
        <f t="shared" si="3"/>
        <v>0</v>
      </c>
      <c r="CF15" s="389">
        <f t="shared" si="4"/>
        <v>0</v>
      </c>
      <c r="CG15" s="389">
        <f t="shared" si="5"/>
        <v>0</v>
      </c>
      <c r="CH15" s="389">
        <f t="shared" si="6"/>
        <v>0</v>
      </c>
      <c r="CI15" s="389">
        <f t="shared" si="7"/>
        <v>0</v>
      </c>
      <c r="CJ15" s="389">
        <f t="shared" si="8"/>
        <v>0</v>
      </c>
      <c r="CK15" s="389">
        <f t="shared" si="9"/>
        <v>0</v>
      </c>
    </row>
    <row r="16" spans="1:89">
      <c r="B16" s="140" t="str">
        <f>Populations!B21</f>
        <v>85+</v>
      </c>
      <c r="C16" s="431"/>
      <c r="D16" s="432"/>
      <c r="E16" s="143"/>
      <c r="F16" s="144"/>
      <c r="G16" s="144"/>
      <c r="H16" s="144"/>
      <c r="I16" s="144"/>
      <c r="J16" s="145"/>
      <c r="K16" s="145"/>
      <c r="L16" s="156"/>
      <c r="M16" s="149"/>
      <c r="N16" s="150">
        <f>Populations!C21</f>
        <v>0</v>
      </c>
      <c r="O16" s="150">
        <f>IF(N16=0,0,($C$16/$N$16)*100000)</f>
        <v>0</v>
      </c>
      <c r="P16" s="150">
        <f>Populations!E21</f>
        <v>0</v>
      </c>
      <c r="Q16" s="150">
        <f>IF(P16=0,0,($D$16/$P$16)*100000)</f>
        <v>0</v>
      </c>
      <c r="R16" s="150">
        <f>Populations!G21</f>
        <v>0</v>
      </c>
      <c r="S16" s="150">
        <f>IF(R16=0,0,($E$16/$R$16)*100000)</f>
        <v>0</v>
      </c>
      <c r="T16" s="150">
        <f>Populations!I21</f>
        <v>0</v>
      </c>
      <c r="U16" s="150">
        <f>IF(T16=0,0,($F$16/$T$16)*100000)</f>
        <v>0</v>
      </c>
      <c r="V16" s="150">
        <f>Populations!K21</f>
        <v>0</v>
      </c>
      <c r="W16" s="150">
        <f>IF(V16=0,0,($G$16/$V$16)*100000)</f>
        <v>0</v>
      </c>
      <c r="X16" s="150">
        <f>Populations!M21</f>
        <v>0</v>
      </c>
      <c r="Y16" s="150">
        <f>IF(X16=0,0,($G$16/$X$16)*100000)</f>
        <v>0</v>
      </c>
      <c r="Z16" s="150">
        <f>Populations!O21</f>
        <v>0</v>
      </c>
      <c r="AA16" s="150">
        <f>IF(Z16=0,0,($I$16/$Z$16)*100000)</f>
        <v>0</v>
      </c>
      <c r="AB16" s="150">
        <f>Populations!Q21</f>
        <v>0</v>
      </c>
      <c r="AC16" s="150">
        <f>IF(AB16=0,0,($J$16/$AB$16)*100000)</f>
        <v>0</v>
      </c>
      <c r="AD16" s="150">
        <f>Populations!S21</f>
        <v>0</v>
      </c>
      <c r="AE16" s="150">
        <f>IF(AD16=0,0,($K$16/$AD$16)*100000)</f>
        <v>0</v>
      </c>
      <c r="AF16" s="150">
        <f>Populations!U21</f>
        <v>0</v>
      </c>
      <c r="AG16" s="150">
        <f>IF(AF16=0,0,($L$16/$AF$16)*100000)</f>
        <v>0</v>
      </c>
      <c r="AH16" s="151"/>
      <c r="AI16" s="150">
        <f>'Health Regions Population'!C17</f>
        <v>0</v>
      </c>
      <c r="AJ16" s="150">
        <f>IF(AI16=0,0,(#REF!/$AI$16)*100000)</f>
        <v>0</v>
      </c>
      <c r="AK16" s="150">
        <f>'Health Regions Population'!E17</f>
        <v>0</v>
      </c>
      <c r="AL16" s="150">
        <f>IF(AK16=0,0,(#REF!/$AK$16)*100000)</f>
        <v>0</v>
      </c>
      <c r="AM16" s="150">
        <f>'Health Regions Population'!G17</f>
        <v>0</v>
      </c>
      <c r="AN16" s="150">
        <f>IF(AM16=0,0,(#REF!/$AM$16)*100000)</f>
        <v>0</v>
      </c>
      <c r="AO16" s="150">
        <f>'Health Regions Population'!I17</f>
        <v>0</v>
      </c>
      <c r="AP16" s="150">
        <f>IF(AO16=0,0,(#REF!/$AO$16)*100000)</f>
        <v>0</v>
      </c>
      <c r="AQ16" s="150">
        <f>'Health Regions Population'!K17</f>
        <v>0</v>
      </c>
      <c r="AR16" s="150">
        <f>IF(AQ16=0,0,(#REF!/$AQ$16)*100000)</f>
        <v>0</v>
      </c>
      <c r="AS16" s="150">
        <f>'Health Regions Population'!M17</f>
        <v>0</v>
      </c>
      <c r="AT16" s="150">
        <f>IF(AS16=0,0,(#REF!/$AS$16)*100000)</f>
        <v>0</v>
      </c>
      <c r="AU16" s="150">
        <f>'Health Regions Population'!O17</f>
        <v>0</v>
      </c>
      <c r="AV16" s="150">
        <f>IF(AU16=0,0,(#REF!/$AU$16)*100000)</f>
        <v>0</v>
      </c>
      <c r="AW16" s="150">
        <f>'Health Regions Population'!Q17</f>
        <v>0</v>
      </c>
      <c r="AX16" s="150">
        <f>IF(AW16=0,0,(#REF!/$AW$16)*100000)</f>
        <v>0</v>
      </c>
      <c r="AY16" s="150">
        <f>'Health Regions Population'!S17</f>
        <v>0</v>
      </c>
      <c r="AZ16" s="150">
        <f>IF(AY16=0,0,(#REF!/$AY$16)*100000)</f>
        <v>0</v>
      </c>
      <c r="BA16" s="150">
        <f>'Health Regions Population'!U17</f>
        <v>0</v>
      </c>
      <c r="BB16" s="150">
        <f>IF(BA16=0,0,(#REF!/$BA$16)*100000)</f>
        <v>0</v>
      </c>
      <c r="BC16" s="150">
        <f>'Health Regions Population'!W17</f>
        <v>0</v>
      </c>
      <c r="BD16" s="150">
        <f>IF(BC16=0,0,(#REF!/$BC$16)*100000)</f>
        <v>0</v>
      </c>
      <c r="BE16" s="150">
        <f>'Health Regions Population'!Y17</f>
        <v>0</v>
      </c>
      <c r="BF16" s="150">
        <f>IF(BE16=0,0,(#REF!/$BE$16)*100000)</f>
        <v>0</v>
      </c>
      <c r="BG16" s="150">
        <f>'Health Regions Population'!AA17</f>
        <v>0</v>
      </c>
      <c r="BH16" s="150">
        <f>IF(BG16=0,0,(#REF!/$BG$16)*100000)</f>
        <v>0</v>
      </c>
      <c r="BI16" s="150">
        <f>'Health Regions Population'!AC17</f>
        <v>0</v>
      </c>
      <c r="BJ16" s="150">
        <f>IF(BI16=0,0,(#REF!/$BI$16)*100000)</f>
        <v>0</v>
      </c>
      <c r="BK16" s="150">
        <f>'Health Regions Population'!AE17</f>
        <v>0</v>
      </c>
      <c r="BL16" s="150">
        <f>IF(BK16=0,0,(#REF!/$BK$16)*100000)</f>
        <v>0</v>
      </c>
      <c r="BM16" s="150">
        <f>'Health Regions Population'!AG17</f>
        <v>0</v>
      </c>
      <c r="BN16" s="150">
        <f>IF(BM16=0,0,(#REF!/$BM$16)*100000)</f>
        <v>0</v>
      </c>
      <c r="BO16" s="150">
        <f>'Health Regions Population'!AI17</f>
        <v>0</v>
      </c>
      <c r="BP16" s="150">
        <f>IF(BO16=0,0,(#REF!/$BO$16)*100000)</f>
        <v>0</v>
      </c>
      <c r="BQ16" s="150">
        <f>'Health Regions Population'!AK17</f>
        <v>0</v>
      </c>
      <c r="BR16" s="150">
        <f>IF(BQ16=0,0,(#REF!/$BQ$16)*100000)</f>
        <v>0</v>
      </c>
      <c r="BS16" s="150">
        <f>'Health Regions Population'!AM17</f>
        <v>0</v>
      </c>
      <c r="BT16" s="150">
        <f>IF(BS16=0,0,(#REF!/$BS$16)*100000)</f>
        <v>0</v>
      </c>
      <c r="BU16" s="178">
        <f>'Health Regions Population'!AO17</f>
        <v>0</v>
      </c>
      <c r="BV16" s="150">
        <f>IF(BU16=0,0,(#REF!/$BU$16)*100000)</f>
        <v>0</v>
      </c>
      <c r="BW16" s="149"/>
      <c r="BX16" s="150">
        <f>Populations!C111</f>
        <v>0</v>
      </c>
      <c r="BY16" s="152">
        <v>1.5507999999999999E-2</v>
      </c>
      <c r="BZ16" s="149"/>
      <c r="CA16" s="140" t="str">
        <f>Populations!B21</f>
        <v>85+</v>
      </c>
      <c r="CB16" s="387">
        <f t="shared" si="0"/>
        <v>0</v>
      </c>
      <c r="CC16" s="388">
        <f t="shared" si="1"/>
        <v>0</v>
      </c>
      <c r="CD16" s="388">
        <f t="shared" si="2"/>
        <v>0</v>
      </c>
      <c r="CE16" s="389">
        <f t="shared" si="3"/>
        <v>0</v>
      </c>
      <c r="CF16" s="389">
        <f t="shared" si="4"/>
        <v>0</v>
      </c>
      <c r="CG16" s="389">
        <f t="shared" si="5"/>
        <v>0</v>
      </c>
      <c r="CH16" s="389">
        <f t="shared" si="6"/>
        <v>0</v>
      </c>
      <c r="CI16" s="389">
        <f t="shared" si="7"/>
        <v>0</v>
      </c>
      <c r="CJ16" s="389">
        <f t="shared" si="8"/>
        <v>0</v>
      </c>
      <c r="CK16" s="389">
        <f t="shared" si="9"/>
        <v>0</v>
      </c>
    </row>
    <row r="17" spans="2:89">
      <c r="B17" s="160" t="s">
        <v>178</v>
      </c>
      <c r="C17" s="433">
        <f>SUM(C4:C16)</f>
        <v>0</v>
      </c>
      <c r="D17" s="434">
        <f>SUM(D4:D16)</f>
        <v>0</v>
      </c>
      <c r="E17" s="434">
        <f t="shared" ref="E17:L17" si="10">SUM(E4:E16)</f>
        <v>0</v>
      </c>
      <c r="F17" s="435">
        <f t="shared" si="10"/>
        <v>0</v>
      </c>
      <c r="G17" s="435">
        <f t="shared" si="10"/>
        <v>0</v>
      </c>
      <c r="H17" s="435">
        <f t="shared" si="10"/>
        <v>0</v>
      </c>
      <c r="I17" s="435">
        <f t="shared" si="10"/>
        <v>0</v>
      </c>
      <c r="J17" s="435">
        <f t="shared" si="10"/>
        <v>0</v>
      </c>
      <c r="K17" s="435">
        <f t="shared" si="10"/>
        <v>0</v>
      </c>
      <c r="L17" s="435">
        <f t="shared" si="10"/>
        <v>0</v>
      </c>
      <c r="N17" s="150">
        <f>Populations!C22</f>
        <v>0</v>
      </c>
      <c r="O17" s="162">
        <f t="shared" ref="O17:AG17" si="11">SUM(O4:O16)</f>
        <v>0</v>
      </c>
      <c r="P17" s="150">
        <f>Populations!E22</f>
        <v>0</v>
      </c>
      <c r="Q17" s="162">
        <f t="shared" si="11"/>
        <v>0</v>
      </c>
      <c r="R17" s="150">
        <f>Populations!G22</f>
        <v>0</v>
      </c>
      <c r="S17" s="162">
        <f t="shared" si="11"/>
        <v>0</v>
      </c>
      <c r="T17" s="150">
        <f>Populations!I22</f>
        <v>0</v>
      </c>
      <c r="U17" s="162">
        <f t="shared" si="11"/>
        <v>0</v>
      </c>
      <c r="V17" s="150">
        <f>Populations!K22</f>
        <v>0</v>
      </c>
      <c r="W17" s="162">
        <f t="shared" si="11"/>
        <v>0</v>
      </c>
      <c r="X17" s="150">
        <f>Populations!M22</f>
        <v>0</v>
      </c>
      <c r="Y17" s="162">
        <f t="shared" si="11"/>
        <v>0</v>
      </c>
      <c r="Z17" s="150">
        <f>Populations!O22</f>
        <v>0</v>
      </c>
      <c r="AA17" s="162">
        <f t="shared" si="11"/>
        <v>0</v>
      </c>
      <c r="AB17" s="150">
        <f>Populations!Q22</f>
        <v>0</v>
      </c>
      <c r="AC17" s="162">
        <f t="shared" si="11"/>
        <v>0</v>
      </c>
      <c r="AD17" s="150">
        <f>Populations!S22</f>
        <v>0</v>
      </c>
      <c r="AE17" s="162">
        <f t="shared" si="11"/>
        <v>0</v>
      </c>
      <c r="AF17" s="150">
        <f>Populations!U22</f>
        <v>0</v>
      </c>
      <c r="AG17" s="162">
        <f t="shared" si="11"/>
        <v>0</v>
      </c>
      <c r="AH17" s="163"/>
      <c r="AI17" s="150">
        <f>'Health Regions Population'!C18</f>
        <v>0</v>
      </c>
      <c r="AJ17" s="162">
        <f t="shared" ref="AJ17:BJ17" si="12">SUM(AJ4:AJ16)</f>
        <v>0</v>
      </c>
      <c r="AK17" s="150">
        <f>'Health Regions Population'!E18</f>
        <v>0</v>
      </c>
      <c r="AL17" s="162">
        <f t="shared" si="12"/>
        <v>0</v>
      </c>
      <c r="AM17" s="150">
        <f>'Health Regions Population'!G18</f>
        <v>0</v>
      </c>
      <c r="AN17" s="162">
        <f t="shared" si="12"/>
        <v>0</v>
      </c>
      <c r="AO17" s="150">
        <f>'Health Regions Population'!I18</f>
        <v>0</v>
      </c>
      <c r="AP17" s="162">
        <f t="shared" si="12"/>
        <v>0</v>
      </c>
      <c r="AQ17" s="150">
        <f>'Health Regions Population'!K18</f>
        <v>0</v>
      </c>
      <c r="AR17" s="162">
        <f t="shared" si="12"/>
        <v>0</v>
      </c>
      <c r="AS17" s="150">
        <f>'Health Regions Population'!M18</f>
        <v>0</v>
      </c>
      <c r="AT17" s="162">
        <f t="shared" si="12"/>
        <v>0</v>
      </c>
      <c r="AU17" s="150">
        <f>'Health Regions Population'!O18</f>
        <v>0</v>
      </c>
      <c r="AV17" s="162">
        <f t="shared" si="12"/>
        <v>0</v>
      </c>
      <c r="AW17" s="150">
        <f>'Health Regions Population'!Q18</f>
        <v>0</v>
      </c>
      <c r="AX17" s="162">
        <f t="shared" si="12"/>
        <v>0</v>
      </c>
      <c r="AY17" s="150">
        <f>'Health Regions Population'!S18</f>
        <v>0</v>
      </c>
      <c r="AZ17" s="162">
        <f t="shared" si="12"/>
        <v>0</v>
      </c>
      <c r="BA17" s="150">
        <f>'Health Regions Population'!U18</f>
        <v>0</v>
      </c>
      <c r="BB17" s="162">
        <f t="shared" si="12"/>
        <v>0</v>
      </c>
      <c r="BC17" s="150">
        <f>'Health Regions Population'!W18</f>
        <v>0</v>
      </c>
      <c r="BD17" s="162">
        <f t="shared" si="12"/>
        <v>0</v>
      </c>
      <c r="BE17" s="150">
        <f>'Health Regions Population'!Y18</f>
        <v>0</v>
      </c>
      <c r="BF17" s="162">
        <f t="shared" si="12"/>
        <v>0</v>
      </c>
      <c r="BG17" s="150">
        <f>'Health Regions Population'!AA18</f>
        <v>0</v>
      </c>
      <c r="BH17" s="162">
        <f t="shared" si="12"/>
        <v>0</v>
      </c>
      <c r="BI17" s="150">
        <f>'Health Regions Population'!AC18</f>
        <v>0</v>
      </c>
      <c r="BJ17" s="162">
        <f t="shared" si="12"/>
        <v>0</v>
      </c>
      <c r="BK17" s="150">
        <f>'Health Regions Population'!AE18</f>
        <v>0</v>
      </c>
      <c r="BL17" s="150">
        <f>IF(BK17=0,0,(#REF!/$BK$17)*100000)</f>
        <v>0</v>
      </c>
      <c r="BM17" s="150">
        <f>'Health Regions Population'!AG18</f>
        <v>0</v>
      </c>
      <c r="BN17" s="150">
        <f>IF(BM17=0,0,(#REF!/$BM$17)*100000)</f>
        <v>0</v>
      </c>
      <c r="BO17" s="150">
        <f>'Health Regions Population'!AI18</f>
        <v>0</v>
      </c>
      <c r="BP17" s="150">
        <f>IF(BO17=0,0,(#REF!/$BO$17)*100000)</f>
        <v>0</v>
      </c>
      <c r="BQ17" s="150">
        <f>'Health Regions Population'!AK18</f>
        <v>0</v>
      </c>
      <c r="BR17" s="150">
        <f>IF(BQ17=0,0,(#REF!/$BQ$17)*100000)</f>
        <v>0</v>
      </c>
      <c r="BS17" s="150">
        <f>'Health Regions Population'!AM18</f>
        <v>0</v>
      </c>
      <c r="BT17" s="150">
        <f>IF(BS17=0,0,(#REF!/$BS$17)*100000)</f>
        <v>0</v>
      </c>
      <c r="BU17" s="178">
        <f>'Health Regions Population'!AO18</f>
        <v>0</v>
      </c>
      <c r="BV17" s="150">
        <f>IF(BU17=0,0,(#REF!/$BU$17)*100000)</f>
        <v>0</v>
      </c>
      <c r="BX17" s="150">
        <f>Populations!C112</f>
        <v>0</v>
      </c>
      <c r="BY17" s="164"/>
      <c r="CA17" s="192" t="str">
        <f>Populations!B22</f>
        <v>Total</v>
      </c>
      <c r="CB17" s="387">
        <f>SUM(CB4:CB16)</f>
        <v>0</v>
      </c>
      <c r="CC17" s="388">
        <f t="shared" ref="CC17:CK17" si="13">SUM(CC4:CC16)</f>
        <v>0</v>
      </c>
      <c r="CD17" s="388">
        <f t="shared" si="13"/>
        <v>0</v>
      </c>
      <c r="CE17" s="390">
        <f t="shared" si="13"/>
        <v>0</v>
      </c>
      <c r="CF17" s="390">
        <f t="shared" si="13"/>
        <v>0</v>
      </c>
      <c r="CG17" s="390">
        <f t="shared" si="13"/>
        <v>0</v>
      </c>
      <c r="CH17" s="390">
        <f t="shared" si="13"/>
        <v>0</v>
      </c>
      <c r="CI17" s="390">
        <f t="shared" si="13"/>
        <v>0</v>
      </c>
      <c r="CJ17" s="390">
        <f t="shared" si="13"/>
        <v>0</v>
      </c>
      <c r="CK17" s="390">
        <f t="shared" si="13"/>
        <v>0</v>
      </c>
    </row>
    <row r="19" spans="2:89">
      <c r="B19" s="165"/>
      <c r="C19" s="165"/>
      <c r="D19" s="166" t="s">
        <v>147</v>
      </c>
      <c r="E19" s="166"/>
      <c r="F19" s="167" t="s">
        <v>148</v>
      </c>
      <c r="G19" s="167"/>
      <c r="H19" s="167"/>
      <c r="I19" s="167"/>
      <c r="J19" s="167"/>
      <c r="K19" s="167"/>
      <c r="L19" s="167"/>
      <c r="CB19" s="20" t="s">
        <v>175</v>
      </c>
    </row>
    <row r="20" spans="2:89" ht="38.25">
      <c r="B20" s="130" t="s">
        <v>86</v>
      </c>
      <c r="C20" s="131" t="s">
        <v>161</v>
      </c>
      <c r="D20" s="132" t="s">
        <v>162</v>
      </c>
      <c r="E20" s="132" t="s">
        <v>163</v>
      </c>
      <c r="F20" s="133" t="str">
        <f>Populations!I8</f>
        <v>White-Not Hispanic</v>
      </c>
      <c r="G20" s="133" t="str">
        <f>Populations!K8</f>
        <v>Hispanic</v>
      </c>
      <c r="H20" s="133" t="str">
        <f>Populations!M8</f>
        <v>Black-Not Hispanic</v>
      </c>
      <c r="I20" s="133" t="str">
        <f>Populations!O8</f>
        <v>Asian</v>
      </c>
      <c r="J20" s="133" t="str">
        <f>Populations!Q8</f>
        <v>American Indian/Alaska Native</v>
      </c>
      <c r="K20" s="133" t="str">
        <f>Populations!S8</f>
        <v>Other</v>
      </c>
      <c r="L20" s="133" t="str">
        <f>Populations!U8</f>
        <v>Other</v>
      </c>
      <c r="M20" s="135"/>
      <c r="N20" s="136" t="s">
        <v>155</v>
      </c>
      <c r="O20" s="136" t="s">
        <v>156</v>
      </c>
      <c r="P20" s="136" t="s">
        <v>157</v>
      </c>
      <c r="Q20" s="136" t="s">
        <v>156</v>
      </c>
      <c r="R20" s="136" t="s">
        <v>158</v>
      </c>
      <c r="S20" s="136" t="s">
        <v>156</v>
      </c>
      <c r="T20" s="136" t="str">
        <f>Populations!I8</f>
        <v>White-Not Hispanic</v>
      </c>
      <c r="U20" s="136" t="s">
        <v>156</v>
      </c>
      <c r="V20" s="136" t="str">
        <f>Populations!K8</f>
        <v>Hispanic</v>
      </c>
      <c r="W20" s="136" t="s">
        <v>156</v>
      </c>
      <c r="X20" s="136" t="str">
        <f>Populations!M8</f>
        <v>Black-Not Hispanic</v>
      </c>
      <c r="Y20" s="136" t="s">
        <v>156</v>
      </c>
      <c r="Z20" s="136" t="str">
        <f>Populations!O8</f>
        <v>Asian</v>
      </c>
      <c r="AA20" s="136" t="s">
        <v>156</v>
      </c>
      <c r="AB20" s="136" t="str">
        <f>Populations!Q8</f>
        <v>American Indian/Alaska Native</v>
      </c>
      <c r="AC20" s="136" t="s">
        <v>156</v>
      </c>
      <c r="AD20" s="136" t="str">
        <f>Populations!S8</f>
        <v>Other</v>
      </c>
      <c r="AE20" s="136" t="s">
        <v>156</v>
      </c>
      <c r="AF20" s="136" t="str">
        <f>Populations!U8</f>
        <v>Other</v>
      </c>
      <c r="AG20" s="136" t="s">
        <v>156</v>
      </c>
      <c r="AH20" s="135"/>
      <c r="AI20" s="136" t="str">
        <f>'Health Regions Population'!C4</f>
        <v>Region 1</v>
      </c>
      <c r="AJ20" s="136" t="s">
        <v>156</v>
      </c>
      <c r="AK20" s="136" t="str">
        <f>'Health Regions Population'!E4</f>
        <v>Region 2</v>
      </c>
      <c r="AL20" s="136" t="s">
        <v>156</v>
      </c>
      <c r="AM20" s="136" t="str">
        <f>'Health Regions Population'!G4</f>
        <v>Region 3</v>
      </c>
      <c r="AN20" s="136" t="s">
        <v>156</v>
      </c>
      <c r="AO20" s="136" t="str">
        <f>'Health Regions Population'!I4</f>
        <v>Region 4</v>
      </c>
      <c r="AP20" s="136" t="s">
        <v>156</v>
      </c>
      <c r="AQ20" s="136" t="str">
        <f>'Health Regions Population'!K4</f>
        <v>Region 5</v>
      </c>
      <c r="AR20" s="136" t="s">
        <v>156</v>
      </c>
      <c r="AS20" s="136" t="str">
        <f>'Health Regions Population'!M4</f>
        <v>Region 6</v>
      </c>
      <c r="AT20" s="136" t="s">
        <v>156</v>
      </c>
      <c r="AU20" s="136" t="str">
        <f>'Health Regions Population'!O4</f>
        <v>Region 7</v>
      </c>
      <c r="AV20" s="136" t="s">
        <v>156</v>
      </c>
      <c r="AW20" s="136" t="str">
        <f>'Health Regions Population'!Q4</f>
        <v>Region 8</v>
      </c>
      <c r="AX20" s="136" t="s">
        <v>156</v>
      </c>
      <c r="AY20" s="136" t="str">
        <f>'Health Regions Population'!S4</f>
        <v>Region 9</v>
      </c>
      <c r="AZ20" s="136" t="s">
        <v>156</v>
      </c>
      <c r="BA20" s="136" t="str">
        <f>'Health Regions Population'!U4</f>
        <v>Region 10</v>
      </c>
      <c r="BB20" s="136" t="s">
        <v>156</v>
      </c>
      <c r="BC20" s="136" t="str">
        <f>'Health Regions Population'!W4</f>
        <v>Region 11</v>
      </c>
      <c r="BD20" s="136" t="s">
        <v>156</v>
      </c>
      <c r="BE20" s="136" t="str">
        <f>'Health Regions Population'!Y4</f>
        <v>Region 12</v>
      </c>
      <c r="BF20" s="136" t="s">
        <v>156</v>
      </c>
      <c r="BG20" s="136" t="str">
        <f>'Health Regions Population'!AA4</f>
        <v>Region 13</v>
      </c>
      <c r="BH20" s="136" t="s">
        <v>156</v>
      </c>
      <c r="BI20" s="136" t="str">
        <f>'Health Regions Population'!AC4</f>
        <v>Region 14</v>
      </c>
      <c r="BJ20" s="136" t="s">
        <v>156</v>
      </c>
      <c r="BK20" s="136" t="str">
        <f>'Health Regions Population'!AE4</f>
        <v>Region 15</v>
      </c>
      <c r="BL20" s="136" t="s">
        <v>156</v>
      </c>
      <c r="BM20" s="136" t="str">
        <f>'Health Regions Population'!AG4</f>
        <v>Region 16</v>
      </c>
      <c r="BN20" s="136" t="s">
        <v>156</v>
      </c>
      <c r="BO20" s="136" t="str">
        <f>'Health Regions Population'!AI4</f>
        <v>Region 17</v>
      </c>
      <c r="BP20" s="136" t="s">
        <v>156</v>
      </c>
      <c r="BQ20" s="136" t="str">
        <f>'Health Regions Population'!AK4</f>
        <v>Region 18</v>
      </c>
      <c r="BR20" s="136" t="s">
        <v>156</v>
      </c>
      <c r="BS20" s="136" t="str">
        <f>'Health Regions Population'!AM4</f>
        <v>Region 19</v>
      </c>
      <c r="BT20" s="136" t="s">
        <v>156</v>
      </c>
      <c r="BU20" s="136" t="str">
        <f>'Health Regions Population'!AO4</f>
        <v>Region 20</v>
      </c>
      <c r="BV20" s="136" t="s">
        <v>156</v>
      </c>
      <c r="BW20" s="135"/>
      <c r="BX20" s="136" t="s">
        <v>176</v>
      </c>
      <c r="BY20" s="136" t="s">
        <v>179</v>
      </c>
      <c r="CA20" s="136" t="s">
        <v>86</v>
      </c>
      <c r="CB20" s="138" t="s">
        <v>87</v>
      </c>
      <c r="CC20" s="139" t="s">
        <v>88</v>
      </c>
      <c r="CD20" s="139" t="s">
        <v>89</v>
      </c>
      <c r="CE20" s="133" t="str">
        <f>Populations!I8</f>
        <v>White-Not Hispanic</v>
      </c>
      <c r="CF20" s="133" t="str">
        <f>Populations!K8</f>
        <v>Hispanic</v>
      </c>
      <c r="CG20" s="133" t="str">
        <f>Populations!M8</f>
        <v>Black-Not Hispanic</v>
      </c>
      <c r="CH20" s="133" t="str">
        <f>Populations!O8</f>
        <v>Asian</v>
      </c>
      <c r="CI20" s="133" t="str">
        <f>Populations!Q8</f>
        <v>American Indian/Alaska Native</v>
      </c>
      <c r="CJ20" s="133" t="str">
        <f>Populations!S8</f>
        <v>Other</v>
      </c>
      <c r="CK20" s="133" t="str">
        <f>Populations!U8</f>
        <v>Other</v>
      </c>
    </row>
    <row r="21" spans="2:89">
      <c r="B21" s="140" t="str">
        <f>Populations!B9</f>
        <v>&lt;1</v>
      </c>
      <c r="C21" s="141"/>
      <c r="D21" s="142"/>
      <c r="E21" s="143"/>
      <c r="F21" s="144"/>
      <c r="G21" s="144"/>
      <c r="H21" s="144"/>
      <c r="I21" s="144"/>
      <c r="J21" s="145"/>
      <c r="K21" s="145"/>
      <c r="L21" s="168"/>
      <c r="M21" s="149"/>
      <c r="N21" s="150">
        <f>Populations!C9</f>
        <v>0</v>
      </c>
      <c r="O21" s="150">
        <f>IF(N21=0,0,($C$21/$N$21)*100000)</f>
        <v>0</v>
      </c>
      <c r="P21" s="150">
        <f>Populations!E9</f>
        <v>0</v>
      </c>
      <c r="Q21" s="150">
        <f>IF(P21=0,0,($D$21/$P$21)*100000)</f>
        <v>0</v>
      </c>
      <c r="R21" s="150">
        <f>Populations!G9</f>
        <v>0</v>
      </c>
      <c r="S21" s="150">
        <f>IF(R21=0,0,($E$21/$R$21)*100000)</f>
        <v>0</v>
      </c>
      <c r="T21" s="178">
        <f>Populations!I9</f>
        <v>0</v>
      </c>
      <c r="U21" s="150">
        <f>IF(T21=0,0,($F$21/$T$21)*100000)</f>
        <v>0</v>
      </c>
      <c r="V21" s="150">
        <f>Populations!K9</f>
        <v>0</v>
      </c>
      <c r="W21" s="150">
        <f>IF(V21=0,0,($G$21/$V$21)*100000)</f>
        <v>0</v>
      </c>
      <c r="X21" s="178">
        <f>Populations!M9</f>
        <v>0</v>
      </c>
      <c r="Y21" s="150">
        <f>IF(X21=0,0,($H$21/$X$21)*100000)</f>
        <v>0</v>
      </c>
      <c r="Z21" s="178">
        <f>Populations!O9</f>
        <v>0</v>
      </c>
      <c r="AA21" s="150">
        <f>IF(Z21=0,0,($I$21/$Z$21)*100000)</f>
        <v>0</v>
      </c>
      <c r="AB21" s="178">
        <f>Populations!Q9</f>
        <v>0</v>
      </c>
      <c r="AC21" s="150">
        <f>IF(AB21=0,0,($J$21/$AB$21)*100000)</f>
        <v>0</v>
      </c>
      <c r="AD21" s="150">
        <f>Populations!S9</f>
        <v>0</v>
      </c>
      <c r="AE21" s="150">
        <f>IF(AD21=0,0,($K$21/$AD$21)*100000)</f>
        <v>0</v>
      </c>
      <c r="AF21" s="178">
        <f>Populations!U9</f>
        <v>0</v>
      </c>
      <c r="AG21" s="150">
        <f>IF(AF21=0,0,($L$21/$AF$21)*100000)</f>
        <v>0</v>
      </c>
      <c r="AH21" s="151"/>
      <c r="AI21" s="136">
        <f>'Health Regions Population'!C5</f>
        <v>0</v>
      </c>
      <c r="AJ21" s="150">
        <f>IF(AI21=0,0,(#REF!/$AI$21)*100000)</f>
        <v>0</v>
      </c>
      <c r="AK21" s="136">
        <f>'Health Regions Population'!E5</f>
        <v>0</v>
      </c>
      <c r="AL21" s="150">
        <f>IF(AK21=0,0,(#REF!/$AK$21)*100000)</f>
        <v>0</v>
      </c>
      <c r="AM21" s="136">
        <f>'Health Regions Population'!G5</f>
        <v>0</v>
      </c>
      <c r="AN21" s="150">
        <f>IF(AM21=0,0,(#REF!/$AM$21)*100000)</f>
        <v>0</v>
      </c>
      <c r="AO21" s="136">
        <f>'Health Regions Population'!I5</f>
        <v>0</v>
      </c>
      <c r="AP21" s="150">
        <f>IF(AO21=0,0,(#REF!/$AO$21)*100000)</f>
        <v>0</v>
      </c>
      <c r="AQ21" s="136">
        <f>'Health Regions Population'!K5</f>
        <v>0</v>
      </c>
      <c r="AR21" s="150">
        <f>IF(AQ21=0,0,(#REF!/$AQ$21)*100000)</f>
        <v>0</v>
      </c>
      <c r="AS21" s="136">
        <f>'Health Regions Population'!M5</f>
        <v>0</v>
      </c>
      <c r="AT21" s="150">
        <f>IF(AS21=0,0,(#REF!/$AS$21)*100000)</f>
        <v>0</v>
      </c>
      <c r="AU21" s="150">
        <f>'Health Regions Population'!O5</f>
        <v>0</v>
      </c>
      <c r="AV21" s="150">
        <f>IF(AU21=0,0,(#REF!/$AU$21)*100000)</f>
        <v>0</v>
      </c>
      <c r="AW21" s="150">
        <f>'Health Regions Population'!Q5</f>
        <v>0</v>
      </c>
      <c r="AX21" s="150">
        <f>IF(AW21=0,0,(#REF!/$AW$21)*100000)</f>
        <v>0</v>
      </c>
      <c r="AY21" s="150">
        <f>'Health Regions Population'!S5</f>
        <v>0</v>
      </c>
      <c r="AZ21" s="150">
        <f>IF(AY21=0,0,(#REF!/$AY$21)*100000)</f>
        <v>0</v>
      </c>
      <c r="BA21" s="150">
        <f>'Health Regions Population'!U5</f>
        <v>0</v>
      </c>
      <c r="BB21" s="150">
        <f>IF(BA21=0,0,(#REF!/$BA21)*100000)</f>
        <v>0</v>
      </c>
      <c r="BC21" s="150">
        <f>'Health Regions Population'!W5</f>
        <v>0</v>
      </c>
      <c r="BD21" s="150">
        <f>IF(BC21=0,0,(#REF!/$BC$21)*100000)</f>
        <v>0</v>
      </c>
      <c r="BE21" s="150">
        <f>'Health Regions Population'!Y5</f>
        <v>0</v>
      </c>
      <c r="BF21" s="150">
        <f>IF(BE21=0,0,(#REF!/$BE$21)*100000)</f>
        <v>0</v>
      </c>
      <c r="BG21" s="150">
        <f>'Health Regions Population'!AA5</f>
        <v>0</v>
      </c>
      <c r="BH21" s="150">
        <f>IF(BG21=0,0,(#REF!/$BG$21)*100000)</f>
        <v>0</v>
      </c>
      <c r="BI21" s="150">
        <f>'Health Regions Population'!AC5</f>
        <v>0</v>
      </c>
      <c r="BJ21" s="150">
        <f>IF(BI21=0,0,(#REF!/$BI$21)*100000)</f>
        <v>0</v>
      </c>
      <c r="BK21" s="150">
        <f>'Health Regions Population'!AE5</f>
        <v>0</v>
      </c>
      <c r="BL21" s="150">
        <f>IF(BK21=0,0,(#REF!/$BK$21)*100000)</f>
        <v>0</v>
      </c>
      <c r="BM21" s="150">
        <f>'Health Regions Population'!AG5</f>
        <v>0</v>
      </c>
      <c r="BN21" s="150">
        <f>IF(BM21=0,0,(#REF!/$BM$21)*100000)</f>
        <v>0</v>
      </c>
      <c r="BO21" s="150">
        <f>'Health Regions Population'!AI5</f>
        <v>0</v>
      </c>
      <c r="BP21" s="150">
        <f>IF(BO21=0,0,(#REF!/$BO$4)*100000)</f>
        <v>0</v>
      </c>
      <c r="BQ21" s="150">
        <f>'Health Regions Population'!AK5</f>
        <v>0</v>
      </c>
      <c r="BR21" s="150">
        <f>IF(BQ21=0,0,(#REF!/$BQ$4)*100000)</f>
        <v>0</v>
      </c>
      <c r="BS21" s="150">
        <f>'Health Regions Population'!AM5</f>
        <v>0</v>
      </c>
      <c r="BT21" s="150">
        <f>IF(BS21=0,0,(#REF!/$BS$4)*100000)</f>
        <v>0</v>
      </c>
      <c r="BU21" s="150">
        <f>'Health Regions Population'!AO5</f>
        <v>0</v>
      </c>
      <c r="BV21" s="150">
        <f>IF(BU21=0,0,(#REF!/$BU$4)*100000)</f>
        <v>0</v>
      </c>
      <c r="BW21" s="149"/>
      <c r="BX21" s="150">
        <f>Populations!C99</f>
        <v>0</v>
      </c>
      <c r="BY21" s="152">
        <v>1.3818E-2</v>
      </c>
      <c r="CA21" s="140" t="str">
        <f>Populations!B9</f>
        <v>&lt;1</v>
      </c>
      <c r="CB21" s="387">
        <f t="shared" ref="CB21:CB33" si="14">O21*BY21</f>
        <v>0</v>
      </c>
      <c r="CC21" s="388">
        <f t="shared" ref="CC21:CC33" si="15">Q21*BY21</f>
        <v>0</v>
      </c>
      <c r="CD21" s="388">
        <f t="shared" ref="CD21:CD33" si="16">S21*BY21</f>
        <v>0</v>
      </c>
      <c r="CE21" s="389">
        <f t="shared" ref="CE21:CE33" si="17">U21*BY21</f>
        <v>0</v>
      </c>
      <c r="CF21" s="389">
        <f t="shared" ref="CF21:CF33" si="18">W21*BY21</f>
        <v>0</v>
      </c>
      <c r="CG21" s="389">
        <f t="shared" ref="CG21:CG33" si="19">Y21*BY21</f>
        <v>0</v>
      </c>
      <c r="CH21" s="389">
        <f t="shared" ref="CH21:CH33" si="20">AA21*BY21</f>
        <v>0</v>
      </c>
      <c r="CI21" s="389">
        <f t="shared" ref="CI21:CI33" si="21">AC21*BY21</f>
        <v>0</v>
      </c>
      <c r="CJ21" s="389">
        <f t="shared" ref="CJ21:CJ33" si="22">AE21*BY21</f>
        <v>0</v>
      </c>
      <c r="CK21" s="389">
        <f t="shared" ref="CK21:CK33" si="23">AG21*BY21</f>
        <v>0</v>
      </c>
    </row>
    <row r="22" spans="2:89">
      <c r="B22" s="140" t="str">
        <f>Populations!B10</f>
        <v>1-4</v>
      </c>
      <c r="C22" s="431"/>
      <c r="D22" s="432"/>
      <c r="E22" s="153"/>
      <c r="F22" s="154"/>
      <c r="G22" s="154"/>
      <c r="H22" s="154"/>
      <c r="I22" s="154"/>
      <c r="J22" s="155"/>
      <c r="K22" s="155"/>
      <c r="L22" s="169"/>
      <c r="M22" s="149"/>
      <c r="N22" s="150">
        <f>Populations!C10</f>
        <v>0</v>
      </c>
      <c r="O22" s="150">
        <f>IF(N22=0,0,($C$22/$N$22)*100000)</f>
        <v>0</v>
      </c>
      <c r="P22" s="150">
        <f>Populations!E10</f>
        <v>0</v>
      </c>
      <c r="Q22" s="150">
        <f>IF(P22=0,0,($D$22/$P$22)*100000)</f>
        <v>0</v>
      </c>
      <c r="R22" s="150">
        <f>Populations!G10</f>
        <v>0</v>
      </c>
      <c r="S22" s="150">
        <f>IF(R22=0,0,($E$22/$R$22)*100000)</f>
        <v>0</v>
      </c>
      <c r="T22" s="178">
        <f>Populations!I10</f>
        <v>0</v>
      </c>
      <c r="U22" s="150">
        <f>IF(T22=0,0,($F$22/$T$22)*100000)</f>
        <v>0</v>
      </c>
      <c r="V22" s="150">
        <f>Populations!K10</f>
        <v>0</v>
      </c>
      <c r="W22" s="150">
        <f>IF(V22=0,0,($G$22/$V$22)*100000)</f>
        <v>0</v>
      </c>
      <c r="X22" s="178">
        <f>Populations!M10</f>
        <v>0</v>
      </c>
      <c r="Y22" s="150">
        <f>IF(X22=0,0,($H$22/$X$22)*100000)</f>
        <v>0</v>
      </c>
      <c r="Z22" s="178">
        <f>Populations!O10</f>
        <v>0</v>
      </c>
      <c r="AA22" s="150">
        <f>IF(Z22=0,0,($I$22/$Z$22)*100000)</f>
        <v>0</v>
      </c>
      <c r="AB22" s="178">
        <f>Populations!Q10</f>
        <v>0</v>
      </c>
      <c r="AC22" s="150">
        <f>IF(AB22=0,0,($J$22/$AB$22)*100000)</f>
        <v>0</v>
      </c>
      <c r="AD22" s="150">
        <f>Populations!S10</f>
        <v>0</v>
      </c>
      <c r="AE22" s="150">
        <f>IF(AD22=0,0,($K$22/$AD$22)*100000)</f>
        <v>0</v>
      </c>
      <c r="AF22" s="178">
        <f>Populations!U10</f>
        <v>0</v>
      </c>
      <c r="AG22" s="150">
        <f>IF(AF22=0,0,($L$22/$AF$22)*100000)</f>
        <v>0</v>
      </c>
      <c r="AH22" s="151"/>
      <c r="AI22" s="136">
        <f>'Health Regions Population'!C6</f>
        <v>0</v>
      </c>
      <c r="AJ22" s="150">
        <f>IF(AI22=0,0,(#REF!/$AI$22)*100000)</f>
        <v>0</v>
      </c>
      <c r="AK22" s="136">
        <f>'Health Regions Population'!E6</f>
        <v>0</v>
      </c>
      <c r="AL22" s="150">
        <f>IF(AK22=0,0,(#REF!/$AK$22)*100000)</f>
        <v>0</v>
      </c>
      <c r="AM22" s="136">
        <f>'Health Regions Population'!G6</f>
        <v>0</v>
      </c>
      <c r="AN22" s="150">
        <f>IF(AM22=0,0,(#REF!/$AM$22)*100000)</f>
        <v>0</v>
      </c>
      <c r="AO22" s="136">
        <f>'Health Regions Population'!I6</f>
        <v>0</v>
      </c>
      <c r="AP22" s="150">
        <f>IF(AO22=0,0,(#REF!/$AO$22)*100000)</f>
        <v>0</v>
      </c>
      <c r="AQ22" s="136">
        <f>'Health Regions Population'!K6</f>
        <v>0</v>
      </c>
      <c r="AR22" s="150">
        <f>IF(AQ22=0,0,(#REF!/$AQ$22)*100000)</f>
        <v>0</v>
      </c>
      <c r="AS22" s="136">
        <f>'Health Regions Population'!M6</f>
        <v>0</v>
      </c>
      <c r="AT22" s="150">
        <f>IF(AS22=0,0,(#REF!/$AS$22)*100000)</f>
        <v>0</v>
      </c>
      <c r="AU22" s="150">
        <f>'Health Regions Population'!O6</f>
        <v>0</v>
      </c>
      <c r="AV22" s="150">
        <f>IF(AU22=0,0,(#REF!/$AU$22)*100000)</f>
        <v>0</v>
      </c>
      <c r="AW22" s="150">
        <f>'Health Regions Population'!Q6</f>
        <v>0</v>
      </c>
      <c r="AX22" s="150">
        <f>IF(AW22=0,0,(#REF!/$AW$22)*100000)</f>
        <v>0</v>
      </c>
      <c r="AY22" s="150">
        <f>'Health Regions Population'!S6</f>
        <v>0</v>
      </c>
      <c r="AZ22" s="150">
        <f>IF(AY22=0,0,(#REF!/$AY$22)*100000)</f>
        <v>0</v>
      </c>
      <c r="BA22" s="150">
        <f>'Health Regions Population'!U6</f>
        <v>0</v>
      </c>
      <c r="BB22" s="150">
        <f>IF(BA22=0,0,(#REF!/$BA$22)*100000)</f>
        <v>0</v>
      </c>
      <c r="BC22" s="150">
        <f>'Health Regions Population'!W6</f>
        <v>0</v>
      </c>
      <c r="BD22" s="150">
        <f>IF(BC22=0,0,(#REF!/$BC$22)*100000)</f>
        <v>0</v>
      </c>
      <c r="BE22" s="150">
        <f>'Health Regions Population'!Y6</f>
        <v>0</v>
      </c>
      <c r="BF22" s="150">
        <f>IF(BE22=0,0,(#REF!/$BE$22)*100000)</f>
        <v>0</v>
      </c>
      <c r="BG22" s="150">
        <f>'Health Regions Population'!AA6</f>
        <v>0</v>
      </c>
      <c r="BH22" s="150">
        <f>IF(BG22=0,0,(#REF!/$BG$22)*100000)</f>
        <v>0</v>
      </c>
      <c r="BI22" s="150">
        <f>'Health Regions Population'!AC6</f>
        <v>0</v>
      </c>
      <c r="BJ22" s="150">
        <f>IF(BI22=0,0,(#REF!/$BI$22)*100000)</f>
        <v>0</v>
      </c>
      <c r="BK22" s="150">
        <f>'Health Regions Population'!AE6</f>
        <v>0</v>
      </c>
      <c r="BL22" s="150">
        <f>IF(BK22=0,0,(#REF!/$BK$22)*100000)</f>
        <v>0</v>
      </c>
      <c r="BM22" s="150">
        <f>'Health Regions Population'!AG6</f>
        <v>0</v>
      </c>
      <c r="BN22" s="150">
        <f>IF(BM22=0,0,(#REF!/$BM$22)*100000)</f>
        <v>0</v>
      </c>
      <c r="BO22" s="150">
        <f>'Health Regions Population'!AI6</f>
        <v>0</v>
      </c>
      <c r="BP22" s="150">
        <f>IF(BO22=0,0,(#REF!/$BO$5)*100000)</f>
        <v>0</v>
      </c>
      <c r="BQ22" s="150">
        <f>'Health Regions Population'!AK6</f>
        <v>0</v>
      </c>
      <c r="BR22" s="150">
        <f>IF(BQ22=0,0,(#REF!/$BQ$5)*100000)</f>
        <v>0</v>
      </c>
      <c r="BS22" s="150">
        <f>'Health Regions Population'!AM6</f>
        <v>0</v>
      </c>
      <c r="BT22" s="150">
        <f>IF(BS22=0,0,(#REF!/$BS$5)*100000)</f>
        <v>0</v>
      </c>
      <c r="BU22" s="150">
        <f>'Health Regions Population'!AO6</f>
        <v>0</v>
      </c>
      <c r="BV22" s="150">
        <f>IF(BU22=0,0,(#REF!/$BU$5)*100000)</f>
        <v>0</v>
      </c>
      <c r="BW22" s="149"/>
      <c r="BX22" s="150">
        <f>Populations!C100</f>
        <v>0</v>
      </c>
      <c r="BY22" s="152">
        <v>5.5316999999999998E-2</v>
      </c>
      <c r="CA22" s="140" t="str">
        <f>Populations!B10</f>
        <v>1-4</v>
      </c>
      <c r="CB22" s="387">
        <f t="shared" si="14"/>
        <v>0</v>
      </c>
      <c r="CC22" s="388">
        <f t="shared" si="15"/>
        <v>0</v>
      </c>
      <c r="CD22" s="388">
        <f t="shared" si="16"/>
        <v>0</v>
      </c>
      <c r="CE22" s="389">
        <f t="shared" si="17"/>
        <v>0</v>
      </c>
      <c r="CF22" s="389">
        <f t="shared" si="18"/>
        <v>0</v>
      </c>
      <c r="CG22" s="389">
        <f t="shared" si="19"/>
        <v>0</v>
      </c>
      <c r="CH22" s="389">
        <f t="shared" si="20"/>
        <v>0</v>
      </c>
      <c r="CI22" s="389">
        <f t="shared" si="21"/>
        <v>0</v>
      </c>
      <c r="CJ22" s="389">
        <f t="shared" si="22"/>
        <v>0</v>
      </c>
      <c r="CK22" s="389">
        <f t="shared" si="23"/>
        <v>0</v>
      </c>
    </row>
    <row r="23" spans="2:89">
      <c r="B23" s="140" t="str">
        <f>Populations!B11</f>
        <v>5-9</v>
      </c>
      <c r="C23" s="431"/>
      <c r="D23" s="432"/>
      <c r="E23" s="153"/>
      <c r="F23" s="154"/>
      <c r="G23" s="154"/>
      <c r="H23" s="154"/>
      <c r="I23" s="154"/>
      <c r="J23" s="155"/>
      <c r="K23" s="155"/>
      <c r="L23" s="169"/>
      <c r="M23" s="149"/>
      <c r="N23" s="150">
        <f>Populations!C11</f>
        <v>0</v>
      </c>
      <c r="O23" s="150">
        <f>IF(N23=0,0,($C$23/$N$23)*100000)</f>
        <v>0</v>
      </c>
      <c r="P23" s="150">
        <f>Populations!E11</f>
        <v>0</v>
      </c>
      <c r="Q23" s="150">
        <f>IF(P23=0,0,($D$23/$P$23)*100000)</f>
        <v>0</v>
      </c>
      <c r="R23" s="150">
        <f>Populations!G11</f>
        <v>0</v>
      </c>
      <c r="S23" s="150">
        <f>IF(R23=0,0,($E$23/$R$23)*100000)</f>
        <v>0</v>
      </c>
      <c r="T23" s="178">
        <f>Populations!I11</f>
        <v>0</v>
      </c>
      <c r="U23" s="150">
        <f>IF(T23=0,0,($F$23/$T$23)*100000)</f>
        <v>0</v>
      </c>
      <c r="V23" s="150">
        <f>Populations!K11</f>
        <v>0</v>
      </c>
      <c r="W23" s="150">
        <f>IF(V23=0,0,($G$23/$V$23)*100000)</f>
        <v>0</v>
      </c>
      <c r="X23" s="178">
        <f>Populations!M11</f>
        <v>0</v>
      </c>
      <c r="Y23" s="150">
        <f>IF(X23=0,0,($H$23/$X$23)*100000)</f>
        <v>0</v>
      </c>
      <c r="Z23" s="178">
        <f>Populations!O11</f>
        <v>0</v>
      </c>
      <c r="AA23" s="150">
        <f>IF(Z23=0,0,($I$23/$Z$23)*100000)</f>
        <v>0</v>
      </c>
      <c r="AB23" s="178">
        <f>Populations!Q11</f>
        <v>0</v>
      </c>
      <c r="AC23" s="150">
        <f>IF(AB23=0,0,($J$23/$AB$23)*100000)</f>
        <v>0</v>
      </c>
      <c r="AD23" s="150">
        <f>Populations!S11</f>
        <v>0</v>
      </c>
      <c r="AE23" s="150">
        <f>IF(AD23=0,0,($K$23/$AD$23)*100000)</f>
        <v>0</v>
      </c>
      <c r="AF23" s="178">
        <f>Populations!U11</f>
        <v>0</v>
      </c>
      <c r="AG23" s="150">
        <f>IF(AF23=0,0,($L$23/$AF$23)*100000)</f>
        <v>0</v>
      </c>
      <c r="AH23" s="151"/>
      <c r="AI23" s="136">
        <f>'Health Regions Population'!C7</f>
        <v>0</v>
      </c>
      <c r="AJ23" s="150">
        <f>IF(AI23=0,0,(#REF!/$AI$23)*100000)</f>
        <v>0</v>
      </c>
      <c r="AK23" s="136">
        <f>'Health Regions Population'!E7</f>
        <v>0</v>
      </c>
      <c r="AL23" s="150">
        <f>IF(AK23=0,0,(#REF!/$AK$23)*100000)</f>
        <v>0</v>
      </c>
      <c r="AM23" s="136">
        <f>'Health Regions Population'!G7</f>
        <v>0</v>
      </c>
      <c r="AN23" s="150">
        <f>IF(AM23=0,0,(#REF!/$AM$23)*100000)</f>
        <v>0</v>
      </c>
      <c r="AO23" s="136">
        <f>'Health Regions Population'!I7</f>
        <v>0</v>
      </c>
      <c r="AP23" s="150">
        <f>IF(AO23=0,0,(#REF!/$AO$23)*100000)</f>
        <v>0</v>
      </c>
      <c r="AQ23" s="136">
        <f>'Health Regions Population'!K7</f>
        <v>0</v>
      </c>
      <c r="AR23" s="150">
        <f>IF(AQ23=0,0,(#REF!/$AQ$23)*100000)</f>
        <v>0</v>
      </c>
      <c r="AS23" s="136">
        <f>'Health Regions Population'!M7</f>
        <v>0</v>
      </c>
      <c r="AT23" s="150">
        <f>IF(AS23=0,0,(#REF!/$AS$23)*100000)</f>
        <v>0</v>
      </c>
      <c r="AU23" s="150">
        <f>'Health Regions Population'!O7</f>
        <v>0</v>
      </c>
      <c r="AV23" s="150">
        <f>IF(AU23=0,0,(#REF!/$AU$23)*100000)</f>
        <v>0</v>
      </c>
      <c r="AW23" s="150">
        <f>'Health Regions Population'!Q7</f>
        <v>0</v>
      </c>
      <c r="AX23" s="150">
        <f>IF(AW23=0,0,(#REF!/$AW$23)*100000)</f>
        <v>0</v>
      </c>
      <c r="AY23" s="150">
        <f>'Health Regions Population'!S7</f>
        <v>0</v>
      </c>
      <c r="AZ23" s="150">
        <f>IF(AY23=0,0,(#REF!/$AY$23)*100000)</f>
        <v>0</v>
      </c>
      <c r="BA23" s="150">
        <f>'Health Regions Population'!U7</f>
        <v>0</v>
      </c>
      <c r="BB23" s="150">
        <f>IF(BA23=0,0,(#REF!/$BA$23)*100000)</f>
        <v>0</v>
      </c>
      <c r="BC23" s="150">
        <f>'Health Regions Population'!W7</f>
        <v>0</v>
      </c>
      <c r="BD23" s="150">
        <f>IF(BC23=0,0,(#REF!/$BC$23)*100000)</f>
        <v>0</v>
      </c>
      <c r="BE23" s="150">
        <f>'Health Regions Population'!Y7</f>
        <v>0</v>
      </c>
      <c r="BF23" s="150">
        <f>IF(BE23=0,0,(#REF!/$BE$23)*100000)</f>
        <v>0</v>
      </c>
      <c r="BG23" s="150">
        <f>'Health Regions Population'!AA7</f>
        <v>0</v>
      </c>
      <c r="BH23" s="150">
        <f>IF(BG23=0,0,(#REF!/$BG$23)*100000)</f>
        <v>0</v>
      </c>
      <c r="BI23" s="150">
        <f>'Health Regions Population'!AC7</f>
        <v>0</v>
      </c>
      <c r="BJ23" s="150">
        <f>IF(BI23=0,0,(#REF!/$BI$23)*100000)</f>
        <v>0</v>
      </c>
      <c r="BK23" s="150">
        <f>'Health Regions Population'!AE7</f>
        <v>0</v>
      </c>
      <c r="BL23" s="150">
        <f>IF(BK23=0,0,(#REF!/$BK$23)*100000)</f>
        <v>0</v>
      </c>
      <c r="BM23" s="150">
        <f>'Health Regions Population'!AG7</f>
        <v>0</v>
      </c>
      <c r="BN23" s="150">
        <f>IF(BM23=0,0,(#REF!/$BM$23)*100000)</f>
        <v>0</v>
      </c>
      <c r="BO23" s="150">
        <f>'Health Regions Population'!AI7</f>
        <v>0</v>
      </c>
      <c r="BP23" s="150">
        <f>IF(BO23=0,0,(#REF!/$BO$6)*100000)</f>
        <v>0</v>
      </c>
      <c r="BQ23" s="150">
        <f>'Health Regions Population'!AK7</f>
        <v>0</v>
      </c>
      <c r="BR23" s="150">
        <f>IF(BQ23=0,0,(#REF!/$BQ$6)*100000)</f>
        <v>0</v>
      </c>
      <c r="BS23" s="150">
        <f>'Health Regions Population'!AM7</f>
        <v>0</v>
      </c>
      <c r="BT23" s="150">
        <f>IF(BS23=0,0,(#REF!/$BS$6)*100000)</f>
        <v>0</v>
      </c>
      <c r="BU23" s="150">
        <f>'Health Regions Population'!AO7</f>
        <v>0</v>
      </c>
      <c r="BV23" s="150">
        <f>IF(BU23=0,0,(#REF!/$BU$6)*100000)</f>
        <v>0</v>
      </c>
      <c r="BW23" s="149"/>
      <c r="BX23" s="150">
        <f>Populations!C101</f>
        <v>0</v>
      </c>
      <c r="BY23" s="152">
        <v>7.2533E-2</v>
      </c>
      <c r="CA23" s="140" t="str">
        <f>Populations!B11</f>
        <v>5-9</v>
      </c>
      <c r="CB23" s="387">
        <f t="shared" si="14"/>
        <v>0</v>
      </c>
      <c r="CC23" s="388">
        <f t="shared" si="15"/>
        <v>0</v>
      </c>
      <c r="CD23" s="388">
        <f t="shared" si="16"/>
        <v>0</v>
      </c>
      <c r="CE23" s="389">
        <f t="shared" si="17"/>
        <v>0</v>
      </c>
      <c r="CF23" s="389">
        <f t="shared" si="18"/>
        <v>0</v>
      </c>
      <c r="CG23" s="389">
        <f t="shared" si="19"/>
        <v>0</v>
      </c>
      <c r="CH23" s="389">
        <f t="shared" si="20"/>
        <v>0</v>
      </c>
      <c r="CI23" s="389">
        <f t="shared" si="21"/>
        <v>0</v>
      </c>
      <c r="CJ23" s="389">
        <f t="shared" si="22"/>
        <v>0</v>
      </c>
      <c r="CK23" s="389">
        <f t="shared" si="23"/>
        <v>0</v>
      </c>
    </row>
    <row r="24" spans="2:89">
      <c r="B24" s="140" t="str">
        <f>Populations!B12</f>
        <v>10-14</v>
      </c>
      <c r="C24" s="431"/>
      <c r="D24" s="432"/>
      <c r="E24" s="153"/>
      <c r="F24" s="154"/>
      <c r="G24" s="154"/>
      <c r="H24" s="154"/>
      <c r="I24" s="154"/>
      <c r="J24" s="155"/>
      <c r="K24" s="155"/>
      <c r="L24" s="169"/>
      <c r="M24" s="149"/>
      <c r="N24" s="150">
        <f>Populations!C12</f>
        <v>0</v>
      </c>
      <c r="O24" s="150">
        <f>IF(N24=0,0,($C$24/$N$24)*100000)</f>
        <v>0</v>
      </c>
      <c r="P24" s="150">
        <f>Populations!E12</f>
        <v>0</v>
      </c>
      <c r="Q24" s="150">
        <f>IF(P24=0,0,($D$24/$P$24)*100000)</f>
        <v>0</v>
      </c>
      <c r="R24" s="150">
        <f>Populations!G12</f>
        <v>0</v>
      </c>
      <c r="S24" s="150">
        <f>IF(R24=0,0,($E$24/$R$24)*100000)</f>
        <v>0</v>
      </c>
      <c r="T24" s="178">
        <f>Populations!I12</f>
        <v>0</v>
      </c>
      <c r="U24" s="150">
        <f>IF(T24=0,0,($F$24/$T$24)*100000)</f>
        <v>0</v>
      </c>
      <c r="V24" s="150">
        <f>Populations!K12</f>
        <v>0</v>
      </c>
      <c r="W24" s="150">
        <f>IF(V24=0,0,($G$24/$V$24)*100000)</f>
        <v>0</v>
      </c>
      <c r="X24" s="178">
        <f>Populations!M12</f>
        <v>0</v>
      </c>
      <c r="Y24" s="150">
        <f>IF(X24=0,0,($H$24/$X$24)*100000)</f>
        <v>0</v>
      </c>
      <c r="Z24" s="178">
        <f>Populations!O12</f>
        <v>0</v>
      </c>
      <c r="AA24" s="150">
        <f>IF(Z24=0,0,($I$24/$Z$24)*100000)</f>
        <v>0</v>
      </c>
      <c r="AB24" s="178">
        <f>Populations!Q12</f>
        <v>0</v>
      </c>
      <c r="AC24" s="150">
        <f>IF(AB24=0,0,($J$24/$AB$24)*100000)</f>
        <v>0</v>
      </c>
      <c r="AD24" s="150">
        <f>Populations!S12</f>
        <v>0</v>
      </c>
      <c r="AE24" s="150">
        <f>IF(AD24=0,0,($K$24/$AD$24)*100000)</f>
        <v>0</v>
      </c>
      <c r="AF24" s="178">
        <f>Populations!U12</f>
        <v>0</v>
      </c>
      <c r="AG24" s="150">
        <f>IF(AF24=0,0,($L$24/$AF$24)*100000)</f>
        <v>0</v>
      </c>
      <c r="AH24" s="151"/>
      <c r="AI24" s="136">
        <f>'Health Regions Population'!C8</f>
        <v>0</v>
      </c>
      <c r="AJ24" s="150">
        <f>IF(AI24=0,0,(#REF!/$AI$24)*100000)</f>
        <v>0</v>
      </c>
      <c r="AK24" s="136">
        <f>'Health Regions Population'!E8</f>
        <v>0</v>
      </c>
      <c r="AL24" s="150">
        <f>IF(AK24=0,0,(#REF!/$AK$24)*100000)</f>
        <v>0</v>
      </c>
      <c r="AM24" s="136">
        <f>'Health Regions Population'!G8</f>
        <v>0</v>
      </c>
      <c r="AN24" s="150">
        <f>IF(AM24=0,0,(#REF!/$AM$24)*100000)</f>
        <v>0</v>
      </c>
      <c r="AO24" s="136">
        <f>'Health Regions Population'!I8</f>
        <v>0</v>
      </c>
      <c r="AP24" s="150">
        <f>IF(AO24=0,0,(#REF!/$AO$24)*100000)</f>
        <v>0</v>
      </c>
      <c r="AQ24" s="136">
        <f>'Health Regions Population'!K8</f>
        <v>0</v>
      </c>
      <c r="AR24" s="150">
        <f>IF(AQ24=0,0,(#REF!/$AQ$24)*100000)</f>
        <v>0</v>
      </c>
      <c r="AS24" s="136">
        <f>'Health Regions Population'!M8</f>
        <v>0</v>
      </c>
      <c r="AT24" s="150">
        <f>IF(AS24=0,0,(#REF!/$AS$24)*100000)</f>
        <v>0</v>
      </c>
      <c r="AU24" s="150">
        <f>'Health Regions Population'!O8</f>
        <v>0</v>
      </c>
      <c r="AV24" s="150">
        <f>IF(AU24=0,0,(#REF!/$AU$24)*100000)</f>
        <v>0</v>
      </c>
      <c r="AW24" s="150">
        <f>'Health Regions Population'!Q8</f>
        <v>0</v>
      </c>
      <c r="AX24" s="150">
        <f>IF(AW24=0,0,(#REF!/$AW$24)*100000)</f>
        <v>0</v>
      </c>
      <c r="AY24" s="150">
        <f>'Health Regions Population'!S8</f>
        <v>0</v>
      </c>
      <c r="AZ24" s="150">
        <f>IF(AY24=0,0,(#REF!/$AY$24)*100000)</f>
        <v>0</v>
      </c>
      <c r="BA24" s="150">
        <f>'Health Regions Population'!U8</f>
        <v>0</v>
      </c>
      <c r="BB24" s="150">
        <f>IF(BA24=0,0,(#REF!/$BA$24)*100000)</f>
        <v>0</v>
      </c>
      <c r="BC24" s="150">
        <f>'Health Regions Population'!W8</f>
        <v>0</v>
      </c>
      <c r="BD24" s="150">
        <f>IF(BC24=0,0,(#REF!/$BC$24)*100000)</f>
        <v>0</v>
      </c>
      <c r="BE24" s="150">
        <f>'Health Regions Population'!Y8</f>
        <v>0</v>
      </c>
      <c r="BF24" s="150">
        <f>IF(BE24=0,0,(#REF!/$BE$24)*100000)</f>
        <v>0</v>
      </c>
      <c r="BG24" s="150">
        <f>'Health Regions Population'!AA8</f>
        <v>0</v>
      </c>
      <c r="BH24" s="150">
        <f>IF(BG24=0,0,(#REF!/$BG$24)*100000)</f>
        <v>0</v>
      </c>
      <c r="BI24" s="150">
        <f>'Health Regions Population'!AC8</f>
        <v>0</v>
      </c>
      <c r="BJ24" s="150">
        <f>IF(BI24=0,0,(#REF!/$BI$24)*100000)</f>
        <v>0</v>
      </c>
      <c r="BK24" s="150">
        <f>'Health Regions Population'!AE8</f>
        <v>0</v>
      </c>
      <c r="BL24" s="150">
        <f>IF(BK24=0,0,(#REF!/$BK$24)*100000)</f>
        <v>0</v>
      </c>
      <c r="BM24" s="150">
        <f>'Health Regions Population'!AG8</f>
        <v>0</v>
      </c>
      <c r="BN24" s="150">
        <f>IF(BM24=0,0,(#REF!/$BM$24)*100000)</f>
        <v>0</v>
      </c>
      <c r="BO24" s="150">
        <f>'Health Regions Population'!AI8</f>
        <v>0</v>
      </c>
      <c r="BP24" s="150">
        <f>IF(BO24=0,0,(#REF!/$BO$7)*100000)</f>
        <v>0</v>
      </c>
      <c r="BQ24" s="150">
        <f>'Health Regions Population'!AK8</f>
        <v>0</v>
      </c>
      <c r="BR24" s="150">
        <f>IF(BQ24=0,0,(#REF!/$BQ$7)*100000)</f>
        <v>0</v>
      </c>
      <c r="BS24" s="150">
        <f>'Health Regions Population'!AM8</f>
        <v>0</v>
      </c>
      <c r="BT24" s="150">
        <f>IF(BS24=0,0,(#REF!/$BS$7)*100000)</f>
        <v>0</v>
      </c>
      <c r="BU24" s="150">
        <f>'Health Regions Population'!AO8</f>
        <v>0</v>
      </c>
      <c r="BV24" s="150">
        <f>IF(BU24=0,0,(#REF!/$BU$7)*100000)</f>
        <v>0</v>
      </c>
      <c r="BW24" s="149"/>
      <c r="BX24" s="150">
        <f>Populations!C102</f>
        <v>0</v>
      </c>
      <c r="BY24" s="152">
        <v>7.3032E-2</v>
      </c>
      <c r="CA24" s="140" t="str">
        <f>Populations!B12</f>
        <v>10-14</v>
      </c>
      <c r="CB24" s="387">
        <f t="shared" si="14"/>
        <v>0</v>
      </c>
      <c r="CC24" s="388">
        <f t="shared" si="15"/>
        <v>0</v>
      </c>
      <c r="CD24" s="388">
        <f t="shared" si="16"/>
        <v>0</v>
      </c>
      <c r="CE24" s="389">
        <f t="shared" si="17"/>
        <v>0</v>
      </c>
      <c r="CF24" s="389">
        <f t="shared" si="18"/>
        <v>0</v>
      </c>
      <c r="CG24" s="389">
        <f t="shared" si="19"/>
        <v>0</v>
      </c>
      <c r="CH24" s="389">
        <f t="shared" si="20"/>
        <v>0</v>
      </c>
      <c r="CI24" s="389">
        <f t="shared" si="21"/>
        <v>0</v>
      </c>
      <c r="CJ24" s="389">
        <f t="shared" si="22"/>
        <v>0</v>
      </c>
      <c r="CK24" s="389">
        <f t="shared" si="23"/>
        <v>0</v>
      </c>
    </row>
    <row r="25" spans="2:89">
      <c r="B25" s="140" t="str">
        <f>Populations!B13</f>
        <v>15-19</v>
      </c>
      <c r="C25" s="431"/>
      <c r="D25" s="432"/>
      <c r="E25" s="153"/>
      <c r="F25" s="154"/>
      <c r="G25" s="154"/>
      <c r="H25" s="154"/>
      <c r="I25" s="154"/>
      <c r="J25" s="155"/>
      <c r="K25" s="155"/>
      <c r="L25" s="169"/>
      <c r="M25" s="149"/>
      <c r="N25" s="150">
        <f>Populations!C13</f>
        <v>0</v>
      </c>
      <c r="O25" s="150">
        <f>IF(N25=0,0,($C$25/$N$25)*100000)</f>
        <v>0</v>
      </c>
      <c r="P25" s="150">
        <f>Populations!E13</f>
        <v>0</v>
      </c>
      <c r="Q25" s="150">
        <f>IF(P25=0,0,($D$25/$P$25)*100000)</f>
        <v>0</v>
      </c>
      <c r="R25" s="150">
        <f>Populations!G13</f>
        <v>0</v>
      </c>
      <c r="S25" s="150">
        <f>IF(R25=0,0,($E$25/$R$25)*100000)</f>
        <v>0</v>
      </c>
      <c r="T25" s="178">
        <f>Populations!I13</f>
        <v>0</v>
      </c>
      <c r="U25" s="150">
        <f>IF(T25=0,0,($F$25/$T$25)*100000)</f>
        <v>0</v>
      </c>
      <c r="V25" s="150">
        <f>Populations!K13</f>
        <v>0</v>
      </c>
      <c r="W25" s="150">
        <f>IF(V25=0,0,($G$25/$V$25)*100000)</f>
        <v>0</v>
      </c>
      <c r="X25" s="178">
        <f>Populations!M13</f>
        <v>0</v>
      </c>
      <c r="Y25" s="150">
        <f>IF(X25=0,0,($H$25/$X$25)*100000)</f>
        <v>0</v>
      </c>
      <c r="Z25" s="178">
        <f>Populations!O13</f>
        <v>0</v>
      </c>
      <c r="AA25" s="150">
        <f>IF(Z25=0,0,($I$25/$Z$25)*100000)</f>
        <v>0</v>
      </c>
      <c r="AB25" s="178">
        <f>Populations!Q13</f>
        <v>0</v>
      </c>
      <c r="AC25" s="150">
        <f>IF(AB25=0,0,($J$25/$AB$25)*100000)</f>
        <v>0</v>
      </c>
      <c r="AD25" s="150">
        <f>Populations!S13</f>
        <v>0</v>
      </c>
      <c r="AE25" s="150">
        <f>IF(AD25=0,0,($K$25/$AD$25)*100000)</f>
        <v>0</v>
      </c>
      <c r="AF25" s="178">
        <f>Populations!U13</f>
        <v>0</v>
      </c>
      <c r="AG25" s="150">
        <f>IF(AF25=0,0,($L$25/$AF$25)*100000)</f>
        <v>0</v>
      </c>
      <c r="AH25" s="151"/>
      <c r="AI25" s="136">
        <f>'Health Regions Population'!C9</f>
        <v>0</v>
      </c>
      <c r="AJ25" s="150">
        <f>IF(AI25=0,0,(#REF!/$AI$25)*100000)</f>
        <v>0</v>
      </c>
      <c r="AK25" s="136">
        <f>'Health Regions Population'!E9</f>
        <v>0</v>
      </c>
      <c r="AL25" s="150">
        <f>IF(AK25=0,0,(#REF!/$AK$25)*100000)</f>
        <v>0</v>
      </c>
      <c r="AM25" s="136">
        <f>'Health Regions Population'!G9</f>
        <v>0</v>
      </c>
      <c r="AN25" s="150">
        <f>IF(AM25=0,0,(#REF!/$AM$25)*100000)</f>
        <v>0</v>
      </c>
      <c r="AO25" s="136">
        <f>'Health Regions Population'!I9</f>
        <v>0</v>
      </c>
      <c r="AP25" s="150">
        <f>IF(AO25=0,0,(#REF!/$AO$25)*100000)</f>
        <v>0</v>
      </c>
      <c r="AQ25" s="136">
        <f>'Health Regions Population'!K9</f>
        <v>0</v>
      </c>
      <c r="AR25" s="150">
        <f>IF(AQ25=0,0,(#REF!/$AQ$25)*100000)</f>
        <v>0</v>
      </c>
      <c r="AS25" s="136">
        <f>'Health Regions Population'!M9</f>
        <v>0</v>
      </c>
      <c r="AT25" s="150">
        <f>IF(AS25=0,0,(#REF!/$AS$25)*100000)</f>
        <v>0</v>
      </c>
      <c r="AU25" s="150">
        <f>'Health Regions Population'!O9</f>
        <v>0</v>
      </c>
      <c r="AV25" s="150">
        <f>IF(AU25=0,0,(#REF!/$AU$25)*100000)</f>
        <v>0</v>
      </c>
      <c r="AW25" s="150">
        <f>'Health Regions Population'!Q9</f>
        <v>0</v>
      </c>
      <c r="AX25" s="150">
        <f>IF(AW25=0,0,(#REF!/$AW$25)*100000)</f>
        <v>0</v>
      </c>
      <c r="AY25" s="150">
        <f>'Health Regions Population'!S9</f>
        <v>0</v>
      </c>
      <c r="AZ25" s="150">
        <f>IF(AY25=0,0,(#REF!/$AY$25)*100000)</f>
        <v>0</v>
      </c>
      <c r="BA25" s="150">
        <f>'Health Regions Population'!U9</f>
        <v>0</v>
      </c>
      <c r="BB25" s="150">
        <f>IF(BA25=0,0,(#REF!/$BA$25)*100000)</f>
        <v>0</v>
      </c>
      <c r="BC25" s="150">
        <f>'Health Regions Population'!W9</f>
        <v>0</v>
      </c>
      <c r="BD25" s="150">
        <f>IF(BC25=0,0,(#REF!/$BC$25)*100000)</f>
        <v>0</v>
      </c>
      <c r="BE25" s="150">
        <f>'Health Regions Population'!Y9</f>
        <v>0</v>
      </c>
      <c r="BF25" s="150">
        <f>IF(BE25=0,0,(#REF!/$BE$25)*100000)</f>
        <v>0</v>
      </c>
      <c r="BG25" s="150">
        <f>'Health Regions Population'!AA9</f>
        <v>0</v>
      </c>
      <c r="BH25" s="150">
        <f>IF(BG25=0,0,(#REF!/$BG$25)*100000)</f>
        <v>0</v>
      </c>
      <c r="BI25" s="150">
        <f>'Health Regions Population'!AC9</f>
        <v>0</v>
      </c>
      <c r="BJ25" s="150">
        <f>IF(BI25=0,0,(#REF!/$BI$25)*100000)</f>
        <v>0</v>
      </c>
      <c r="BK25" s="150">
        <f>'Health Regions Population'!AE9</f>
        <v>0</v>
      </c>
      <c r="BL25" s="150">
        <f>IF(BK25=0,0,(#REF!/$BK$25)*100000)</f>
        <v>0</v>
      </c>
      <c r="BM25" s="150">
        <f>'Health Regions Population'!AG9</f>
        <v>0</v>
      </c>
      <c r="BN25" s="150">
        <f>IF(BM25=0,0,(#REF!/$BM$25)*100000)</f>
        <v>0</v>
      </c>
      <c r="BO25" s="150">
        <f>'Health Regions Population'!AI9</f>
        <v>0</v>
      </c>
      <c r="BP25" s="150">
        <f>IF(BO25=0,0,(#REF!/$BO$8)*100000)</f>
        <v>0</v>
      </c>
      <c r="BQ25" s="150">
        <f>'Health Regions Population'!AK9</f>
        <v>0</v>
      </c>
      <c r="BR25" s="150">
        <f>IF(BQ25=0,0,(#REF!/$BQ$8)*100000)</f>
        <v>0</v>
      </c>
      <c r="BS25" s="150">
        <f>'Health Regions Population'!AM9</f>
        <v>0</v>
      </c>
      <c r="BT25" s="150">
        <f>IF(BS25=0,0,(#REF!/$BS$8)*100000)</f>
        <v>0</v>
      </c>
      <c r="BU25" s="150">
        <f>'Health Regions Population'!AO9</f>
        <v>0</v>
      </c>
      <c r="BV25" s="150">
        <f>IF(BU25=0,0,(#REF!/$BU$8)*100000)</f>
        <v>0</v>
      </c>
      <c r="BW25" s="149"/>
      <c r="BX25" s="150">
        <f>Populations!C103</f>
        <v>0</v>
      </c>
      <c r="BY25" s="152">
        <v>7.2168999999999997E-2</v>
      </c>
      <c r="CA25" s="140" t="str">
        <f>Populations!B13</f>
        <v>15-19</v>
      </c>
      <c r="CB25" s="387">
        <f t="shared" si="14"/>
        <v>0</v>
      </c>
      <c r="CC25" s="388">
        <f t="shared" si="15"/>
        <v>0</v>
      </c>
      <c r="CD25" s="388">
        <f t="shared" si="16"/>
        <v>0</v>
      </c>
      <c r="CE25" s="389">
        <f t="shared" si="17"/>
        <v>0</v>
      </c>
      <c r="CF25" s="389">
        <f t="shared" si="18"/>
        <v>0</v>
      </c>
      <c r="CG25" s="389">
        <f t="shared" si="19"/>
        <v>0</v>
      </c>
      <c r="CH25" s="389">
        <f t="shared" si="20"/>
        <v>0</v>
      </c>
      <c r="CI25" s="389">
        <f t="shared" si="21"/>
        <v>0</v>
      </c>
      <c r="CJ25" s="389">
        <f t="shared" si="22"/>
        <v>0</v>
      </c>
      <c r="CK25" s="389">
        <f t="shared" si="23"/>
        <v>0</v>
      </c>
    </row>
    <row r="26" spans="2:89">
      <c r="B26" s="140" t="str">
        <f>Populations!B14</f>
        <v>20-24</v>
      </c>
      <c r="C26" s="431"/>
      <c r="D26" s="432"/>
      <c r="E26" s="153"/>
      <c r="F26" s="154"/>
      <c r="G26" s="154"/>
      <c r="H26" s="154"/>
      <c r="I26" s="154"/>
      <c r="J26" s="155"/>
      <c r="K26" s="155"/>
      <c r="L26" s="169"/>
      <c r="M26" s="149"/>
      <c r="N26" s="150">
        <f>Populations!C14</f>
        <v>0</v>
      </c>
      <c r="O26" s="150">
        <f>IF(N26=0,0,($C$26/$N$26)*100000)</f>
        <v>0</v>
      </c>
      <c r="P26" s="150">
        <f>Populations!E14</f>
        <v>0</v>
      </c>
      <c r="Q26" s="150">
        <f>IF(P26=0,0,($D$26/$P$26)*100000)</f>
        <v>0</v>
      </c>
      <c r="R26" s="150">
        <f>Populations!G14</f>
        <v>0</v>
      </c>
      <c r="S26" s="150">
        <f>IF(R26=0,0,($E$26/$R$26)*100000)</f>
        <v>0</v>
      </c>
      <c r="T26" s="178">
        <f>Populations!I14</f>
        <v>0</v>
      </c>
      <c r="U26" s="150">
        <f>IF(T26=0,0,($F$26/$T$26)*100000)</f>
        <v>0</v>
      </c>
      <c r="V26" s="150">
        <f>Populations!K14</f>
        <v>0</v>
      </c>
      <c r="W26" s="150">
        <f>IF(V26=0,0,($G$26/$V$26)*100000)</f>
        <v>0</v>
      </c>
      <c r="X26" s="178">
        <f>Populations!M14</f>
        <v>0</v>
      </c>
      <c r="Y26" s="150">
        <f>IF(X26=0,0,($H$26/$X$26)*100000)</f>
        <v>0</v>
      </c>
      <c r="Z26" s="178">
        <f>Populations!O14</f>
        <v>0</v>
      </c>
      <c r="AA26" s="150">
        <f>IF(Z26=0,0,($I$26/$Z$26)*100000)</f>
        <v>0</v>
      </c>
      <c r="AB26" s="178">
        <f>Populations!Q14</f>
        <v>0</v>
      </c>
      <c r="AC26" s="150">
        <f>IF(AB26=0,0,($J$26/$AB$26)*100000)</f>
        <v>0</v>
      </c>
      <c r="AD26" s="150">
        <f>Populations!S14</f>
        <v>0</v>
      </c>
      <c r="AE26" s="150">
        <f>IF(AD26=0,0,($K$26/$AD$26)*100000)</f>
        <v>0</v>
      </c>
      <c r="AF26" s="178">
        <f>Populations!U14</f>
        <v>0</v>
      </c>
      <c r="AG26" s="150">
        <f>IF(AF26=0,0,($L$26/$AF$26)*100000)</f>
        <v>0</v>
      </c>
      <c r="AH26" s="151"/>
      <c r="AI26" s="136">
        <f>'Health Regions Population'!C10</f>
        <v>0</v>
      </c>
      <c r="AJ26" s="150">
        <f>IF(AI26=0,0,(#REF!/$AI$26)*100000)</f>
        <v>0</v>
      </c>
      <c r="AK26" s="136">
        <f>'Health Regions Population'!E10</f>
        <v>0</v>
      </c>
      <c r="AL26" s="150">
        <f>IF(AK26=0,0,(#REF!/$AK$26)*100000)</f>
        <v>0</v>
      </c>
      <c r="AM26" s="136">
        <f>'Health Regions Population'!G10</f>
        <v>0</v>
      </c>
      <c r="AN26" s="150">
        <f>IF(AM26=0,0,(#REF!/$AM$26)*100000)</f>
        <v>0</v>
      </c>
      <c r="AO26" s="136">
        <f>'Health Regions Population'!I10</f>
        <v>0</v>
      </c>
      <c r="AP26" s="150">
        <f>IF(AO26=0,0,(#REF!/$AO$26)*100000)</f>
        <v>0</v>
      </c>
      <c r="AQ26" s="136">
        <f>'Health Regions Population'!K10</f>
        <v>0</v>
      </c>
      <c r="AR26" s="150">
        <f>IF(AQ26=0,0,(#REF!/$AQ$26)*100000)</f>
        <v>0</v>
      </c>
      <c r="AS26" s="136">
        <f>'Health Regions Population'!M10</f>
        <v>0</v>
      </c>
      <c r="AT26" s="150">
        <f>IF(AS26=0,0,(#REF!/$AS$26)*100000)</f>
        <v>0</v>
      </c>
      <c r="AU26" s="150">
        <f>'Health Regions Population'!O10</f>
        <v>0</v>
      </c>
      <c r="AV26" s="150">
        <f>IF(AU26=0,0,(#REF!/$AU$26)*100000)</f>
        <v>0</v>
      </c>
      <c r="AW26" s="150">
        <f>'Health Regions Population'!Q10</f>
        <v>0</v>
      </c>
      <c r="AX26" s="150">
        <f>IF(AW26=0,0,(#REF!/$AW$26)*100000)</f>
        <v>0</v>
      </c>
      <c r="AY26" s="150">
        <f>'Health Regions Population'!S10</f>
        <v>0</v>
      </c>
      <c r="AZ26" s="150">
        <f>IF(AY26=0,0,($OY26/$AY$26)*100000)</f>
        <v>0</v>
      </c>
      <c r="BA26" s="150">
        <f>'Health Regions Population'!U10</f>
        <v>0</v>
      </c>
      <c r="BB26" s="150">
        <f>IF(BA26=0,0,(#REF!/$BA$26)*100000)</f>
        <v>0</v>
      </c>
      <c r="BC26" s="150">
        <f>'Health Regions Population'!W10</f>
        <v>0</v>
      </c>
      <c r="BD26" s="150">
        <f>IF(BC26=0,0,(#REF!/$BC$26)*100000)</f>
        <v>0</v>
      </c>
      <c r="BE26" s="150">
        <f>'Health Regions Population'!Y10</f>
        <v>0</v>
      </c>
      <c r="BF26" s="150">
        <f>IF(BE26=0,0,(#REF!/$BE$26)*100000)</f>
        <v>0</v>
      </c>
      <c r="BG26" s="150">
        <f>'Health Regions Population'!AA10</f>
        <v>0</v>
      </c>
      <c r="BH26" s="150">
        <f>IF(BG26=0,0,(#REF!/$BG$26)*100000)</f>
        <v>0</v>
      </c>
      <c r="BI26" s="150">
        <f>'Health Regions Population'!AC10</f>
        <v>0</v>
      </c>
      <c r="BJ26" s="150">
        <f>IF(BI26=0,0,(#REF!/$BI$26)*100000)</f>
        <v>0</v>
      </c>
      <c r="BK26" s="150">
        <f>'Health Regions Population'!AE10</f>
        <v>0</v>
      </c>
      <c r="BL26" s="150">
        <f>IF(BK26=0,0,(#REF!/$BK$26)*100000)</f>
        <v>0</v>
      </c>
      <c r="BM26" s="150">
        <f>'Health Regions Population'!AG10</f>
        <v>0</v>
      </c>
      <c r="BN26" s="150">
        <f>IF(BM26=0,0,(#REF!/$BM$26)*100000)</f>
        <v>0</v>
      </c>
      <c r="BO26" s="150">
        <f>'Health Regions Population'!AI10</f>
        <v>0</v>
      </c>
      <c r="BP26" s="150">
        <f>IF(BO26=0,0,(#REF!/$BO$9)*100000)</f>
        <v>0</v>
      </c>
      <c r="BQ26" s="150">
        <f>'Health Regions Population'!AK10</f>
        <v>0</v>
      </c>
      <c r="BR26" s="150">
        <f>IF(BQ26=0,0,(#REF!/$BQ$9)*100000)</f>
        <v>0</v>
      </c>
      <c r="BS26" s="150">
        <f>'Health Regions Population'!AM10</f>
        <v>0</v>
      </c>
      <c r="BT26" s="150">
        <f>IF(BS26=0,0,(#REF!/$BS$9)*100000)</f>
        <v>0</v>
      </c>
      <c r="BU26" s="150">
        <f>'Health Regions Population'!AO10</f>
        <v>0</v>
      </c>
      <c r="BV26" s="150">
        <f>IF(BU26=0,0,(#REF!/$BU$9)*100000)</f>
        <v>0</v>
      </c>
      <c r="BW26" s="149"/>
      <c r="BX26" s="150">
        <f>Populations!C104</f>
        <v>0</v>
      </c>
      <c r="BY26" s="152">
        <v>6.6477999999999995E-2</v>
      </c>
      <c r="CA26" s="140" t="str">
        <f>Populations!B14</f>
        <v>20-24</v>
      </c>
      <c r="CB26" s="387">
        <f t="shared" si="14"/>
        <v>0</v>
      </c>
      <c r="CC26" s="388">
        <f t="shared" si="15"/>
        <v>0</v>
      </c>
      <c r="CD26" s="388">
        <f t="shared" si="16"/>
        <v>0</v>
      </c>
      <c r="CE26" s="389">
        <f t="shared" si="17"/>
        <v>0</v>
      </c>
      <c r="CF26" s="389">
        <f t="shared" si="18"/>
        <v>0</v>
      </c>
      <c r="CG26" s="389">
        <f t="shared" si="19"/>
        <v>0</v>
      </c>
      <c r="CH26" s="389">
        <f t="shared" si="20"/>
        <v>0</v>
      </c>
      <c r="CI26" s="389">
        <f t="shared" si="21"/>
        <v>0</v>
      </c>
      <c r="CJ26" s="389">
        <f t="shared" si="22"/>
        <v>0</v>
      </c>
      <c r="CK26" s="389">
        <f t="shared" si="23"/>
        <v>0</v>
      </c>
    </row>
    <row r="27" spans="2:89">
      <c r="B27" s="140" t="str">
        <f>Populations!B15</f>
        <v>25-34</v>
      </c>
      <c r="C27" s="431"/>
      <c r="D27" s="432"/>
      <c r="E27" s="153"/>
      <c r="F27" s="154"/>
      <c r="G27" s="154"/>
      <c r="H27" s="154"/>
      <c r="I27" s="154"/>
      <c r="J27" s="155"/>
      <c r="K27" s="155"/>
      <c r="L27" s="169"/>
      <c r="M27" s="149"/>
      <c r="N27" s="150">
        <f>Populations!C15</f>
        <v>0</v>
      </c>
      <c r="O27" s="150">
        <f>IF(N27=0,0,($C$27/$N$27)*100000)</f>
        <v>0</v>
      </c>
      <c r="P27" s="150">
        <f>Populations!E15</f>
        <v>0</v>
      </c>
      <c r="Q27" s="150">
        <f>IF(P27=0,0,($D$27/$P$27)*100000)</f>
        <v>0</v>
      </c>
      <c r="R27" s="150">
        <f>Populations!G15</f>
        <v>0</v>
      </c>
      <c r="S27" s="150">
        <f>IF(R27=0,0,($E$27/$R$27)*100000)</f>
        <v>0</v>
      </c>
      <c r="T27" s="178">
        <f>Populations!I15</f>
        <v>0</v>
      </c>
      <c r="U27" s="150">
        <f>IF(T27=0,0,($F$27/$T$27)*100000)</f>
        <v>0</v>
      </c>
      <c r="V27" s="150">
        <f>Populations!K15</f>
        <v>0</v>
      </c>
      <c r="W27" s="150">
        <f>IF(V27=0,0,($G$27/$V$27)*100000)</f>
        <v>0</v>
      </c>
      <c r="X27" s="178">
        <f>Populations!M15</f>
        <v>0</v>
      </c>
      <c r="Y27" s="150">
        <f>IF(X27=0,0,($H$27/$X$27)*100000)</f>
        <v>0</v>
      </c>
      <c r="Z27" s="178">
        <f>Populations!O15</f>
        <v>0</v>
      </c>
      <c r="AA27" s="150">
        <f>IF(Z27=0,0,($I$27/$Z$27)*100000)</f>
        <v>0</v>
      </c>
      <c r="AB27" s="178">
        <f>Populations!Q15</f>
        <v>0</v>
      </c>
      <c r="AC27" s="150">
        <f>IF(AB27=0,0,($J$27/$AB$27)*100000)</f>
        <v>0</v>
      </c>
      <c r="AD27" s="150">
        <f>Populations!S15</f>
        <v>0</v>
      </c>
      <c r="AE27" s="150">
        <f>IF(AD27=0,0,($K$27/$AD$27)*100000)</f>
        <v>0</v>
      </c>
      <c r="AF27" s="178">
        <f>Populations!U15</f>
        <v>0</v>
      </c>
      <c r="AG27" s="150">
        <f>IF(AF27=0,0,($L$272/$AF$27)*100000)</f>
        <v>0</v>
      </c>
      <c r="AH27" s="151"/>
      <c r="AI27" s="136">
        <f>'Health Regions Population'!C11</f>
        <v>0</v>
      </c>
      <c r="AJ27" s="150">
        <f>IF(AI27=0,0,(#REF!/$AI$27)*100000)</f>
        <v>0</v>
      </c>
      <c r="AK27" s="136">
        <f>'Health Regions Population'!E11</f>
        <v>0</v>
      </c>
      <c r="AL27" s="150">
        <f>IF(AK27=0,0,(#REF!/$AK$27)*100000)</f>
        <v>0</v>
      </c>
      <c r="AM27" s="136">
        <f>'Health Regions Population'!G11</f>
        <v>0</v>
      </c>
      <c r="AN27" s="150">
        <f>IF(AM27=0,0,(#REF!/$AM$27)*100000)</f>
        <v>0</v>
      </c>
      <c r="AO27" s="136">
        <f>'Health Regions Population'!I11</f>
        <v>0</v>
      </c>
      <c r="AP27" s="150">
        <f>IF(AO27=0,0,(#REF!/$AO$27)*100000)</f>
        <v>0</v>
      </c>
      <c r="AQ27" s="136">
        <f>'Health Regions Population'!K11</f>
        <v>0</v>
      </c>
      <c r="AR27" s="150">
        <f>IF(AQ27=0,0,(#REF!/$AQ$27)*100000)</f>
        <v>0</v>
      </c>
      <c r="AS27" s="136">
        <f>'Health Regions Population'!M11</f>
        <v>0</v>
      </c>
      <c r="AT27" s="150">
        <f>IF(AS27=0,0,(#REF!/$AS$27)*100000)</f>
        <v>0</v>
      </c>
      <c r="AU27" s="150">
        <f>'Health Regions Population'!O11</f>
        <v>0</v>
      </c>
      <c r="AV27" s="150">
        <f>IF(AU27=0,0,(#REF!/$AU$27)*100000)</f>
        <v>0</v>
      </c>
      <c r="AW27" s="150">
        <f>'Health Regions Population'!Q11</f>
        <v>0</v>
      </c>
      <c r="AX27" s="150">
        <f>IF(AW27=0,0,(#REF!/$AW$27)*100000)</f>
        <v>0</v>
      </c>
      <c r="AY27" s="150">
        <f>'Health Regions Population'!S11</f>
        <v>0</v>
      </c>
      <c r="AZ27" s="150">
        <f>IF(AY27=0,0,(#REF!/$AY$27)*100000)</f>
        <v>0</v>
      </c>
      <c r="BA27" s="150">
        <f>'Health Regions Population'!U11</f>
        <v>0</v>
      </c>
      <c r="BB27" s="150">
        <f>IF(BA27=0,0,(#REF!/$BA$27)*100000)</f>
        <v>0</v>
      </c>
      <c r="BC27" s="150">
        <f>'Health Regions Population'!W11</f>
        <v>0</v>
      </c>
      <c r="BD27" s="150">
        <f>IF(BC27=0,0,(#REF!/$BC$27)*100000)</f>
        <v>0</v>
      </c>
      <c r="BE27" s="150">
        <f>'Health Regions Population'!Y11</f>
        <v>0</v>
      </c>
      <c r="BF27" s="150">
        <f>IF(BE27=0,0,(#REF!/$BE$27)*100000)</f>
        <v>0</v>
      </c>
      <c r="BG27" s="150">
        <f>'Health Regions Population'!AA11</f>
        <v>0</v>
      </c>
      <c r="BH27" s="150">
        <f>IF(BG27=0,0,(#REF!/$BG$27)*100000)</f>
        <v>0</v>
      </c>
      <c r="BI27" s="150">
        <f>'Health Regions Population'!AC11</f>
        <v>0</v>
      </c>
      <c r="BJ27" s="150">
        <f>IF(BI27=0,0,(#REF!/$BI$27)*100000)</f>
        <v>0</v>
      </c>
      <c r="BK27" s="150">
        <f>'Health Regions Population'!AE11</f>
        <v>0</v>
      </c>
      <c r="BL27" s="150">
        <f>IF(BK27=0,0,(#REF!/$BK$27)*100000)</f>
        <v>0</v>
      </c>
      <c r="BM27" s="150">
        <f>'Health Regions Population'!AG11</f>
        <v>0</v>
      </c>
      <c r="BN27" s="150">
        <f>IF(BM27=0,0,(#REF!/$BM$27)*100000)</f>
        <v>0</v>
      </c>
      <c r="BO27" s="150">
        <f>'Health Regions Population'!AI11</f>
        <v>0</v>
      </c>
      <c r="BP27" s="150">
        <f>IF(BO27=0,0,(#REF!/$BO$10)*100000)</f>
        <v>0</v>
      </c>
      <c r="BQ27" s="150">
        <f>'Health Regions Population'!AK11</f>
        <v>0</v>
      </c>
      <c r="BR27" s="150">
        <f>IF(BQ27=0,0,(#REF!/$BQ$10)*100000)</f>
        <v>0</v>
      </c>
      <c r="BS27" s="150">
        <f>'Health Regions Population'!AM11</f>
        <v>0</v>
      </c>
      <c r="BT27" s="150">
        <f>IF(BS27=0,0,(#REF!/$BS$10)*100000)</f>
        <v>0</v>
      </c>
      <c r="BU27" s="150">
        <f>'Health Regions Population'!AO11</f>
        <v>0</v>
      </c>
      <c r="BV27" s="150">
        <f>IF(BU27=0,0,(#REF!/$BU$10)*100000)</f>
        <v>0</v>
      </c>
      <c r="BW27" s="149"/>
      <c r="BX27" s="150">
        <f>Populations!C105</f>
        <v>0</v>
      </c>
      <c r="BY27" s="152">
        <v>0.135573</v>
      </c>
      <c r="CA27" s="140" t="str">
        <f>Populations!B15</f>
        <v>25-34</v>
      </c>
      <c r="CB27" s="387">
        <f t="shared" si="14"/>
        <v>0</v>
      </c>
      <c r="CC27" s="388">
        <f t="shared" si="15"/>
        <v>0</v>
      </c>
      <c r="CD27" s="388">
        <f t="shared" si="16"/>
        <v>0</v>
      </c>
      <c r="CE27" s="389">
        <f t="shared" si="17"/>
        <v>0</v>
      </c>
      <c r="CF27" s="389">
        <f t="shared" si="18"/>
        <v>0</v>
      </c>
      <c r="CG27" s="389">
        <f t="shared" si="19"/>
        <v>0</v>
      </c>
      <c r="CH27" s="389">
        <f t="shared" si="20"/>
        <v>0</v>
      </c>
      <c r="CI27" s="389">
        <f t="shared" si="21"/>
        <v>0</v>
      </c>
      <c r="CJ27" s="389">
        <f t="shared" si="22"/>
        <v>0</v>
      </c>
      <c r="CK27" s="389">
        <f t="shared" si="23"/>
        <v>0</v>
      </c>
    </row>
    <row r="28" spans="2:89">
      <c r="B28" s="140" t="str">
        <f>Populations!B16</f>
        <v>35-44</v>
      </c>
      <c r="C28" s="431"/>
      <c r="D28" s="432"/>
      <c r="E28" s="153"/>
      <c r="F28" s="154"/>
      <c r="G28" s="154"/>
      <c r="H28" s="154"/>
      <c r="I28" s="154"/>
      <c r="J28" s="155"/>
      <c r="K28" s="155"/>
      <c r="L28" s="169"/>
      <c r="M28" s="149"/>
      <c r="N28" s="150">
        <f>Populations!C16</f>
        <v>0</v>
      </c>
      <c r="O28" s="150">
        <f>IF(N28=0,0,($C$28/$N$28)*100000)</f>
        <v>0</v>
      </c>
      <c r="P28" s="150">
        <f>Populations!E16</f>
        <v>0</v>
      </c>
      <c r="Q28" s="150">
        <f>IF(P28=0,0,($D$28/$P$28)*100000)</f>
        <v>0</v>
      </c>
      <c r="R28" s="150">
        <f>Populations!G16</f>
        <v>0</v>
      </c>
      <c r="S28" s="150">
        <f>IF(R28=0,0,($E$28/$R$28)*100000)</f>
        <v>0</v>
      </c>
      <c r="T28" s="178">
        <f>Populations!I16</f>
        <v>0</v>
      </c>
      <c r="U28" s="150">
        <f>IF(T28=0,0,($F$28/$T$28)*100000)</f>
        <v>0</v>
      </c>
      <c r="V28" s="150">
        <f>Populations!K16</f>
        <v>0</v>
      </c>
      <c r="W28" s="150">
        <f>IF(V28=0,0,($G$28/$V$28)*100000)</f>
        <v>0</v>
      </c>
      <c r="X28" s="178">
        <f>Populations!M16</f>
        <v>0</v>
      </c>
      <c r="Y28" s="150">
        <f>IF(X28=0,0,($H$28/$X$28)*100000)</f>
        <v>0</v>
      </c>
      <c r="Z28" s="178">
        <f>Populations!O16</f>
        <v>0</v>
      </c>
      <c r="AA28" s="150">
        <f>IF(Z28=0,0,($I$28/$Z$28)*100000)</f>
        <v>0</v>
      </c>
      <c r="AB28" s="178">
        <f>Populations!Q16</f>
        <v>0</v>
      </c>
      <c r="AC28" s="150">
        <f>IF(AB28=0,0,($J$28/$AB$28)*100000)</f>
        <v>0</v>
      </c>
      <c r="AD28" s="150">
        <f>Populations!S16</f>
        <v>0</v>
      </c>
      <c r="AE28" s="150">
        <f>IF(AD28=0,0,($K$28/$AD$28)*100000)</f>
        <v>0</v>
      </c>
      <c r="AF28" s="178">
        <f>Populations!U16</f>
        <v>0</v>
      </c>
      <c r="AG28" s="150">
        <f>IF(AF28=0,0,($L$28/$AF$28)*100000)</f>
        <v>0</v>
      </c>
      <c r="AH28" s="151"/>
      <c r="AI28" s="136">
        <f>'Health Regions Population'!C12</f>
        <v>0</v>
      </c>
      <c r="AJ28" s="150">
        <f>IF(AI28=0,0,(#REF!/$AI$28)*100000)</f>
        <v>0</v>
      </c>
      <c r="AK28" s="136">
        <f>'Health Regions Population'!E12</f>
        <v>0</v>
      </c>
      <c r="AL28" s="150">
        <f>IF(AK28=0,0,(#REF!/$AI$28)*100000)</f>
        <v>0</v>
      </c>
      <c r="AM28" s="136">
        <f>'Health Regions Population'!G12</f>
        <v>0</v>
      </c>
      <c r="AN28" s="150">
        <f>IF(AM28=0,0,(#REF!/$AM$28)*100000)</f>
        <v>0</v>
      </c>
      <c r="AO28" s="136">
        <f>'Health Regions Population'!I12</f>
        <v>0</v>
      </c>
      <c r="AP28" s="150">
        <f>IF(AO28=0,0,(#REF!/$AO$28)*100000)</f>
        <v>0</v>
      </c>
      <c r="AQ28" s="136">
        <f>'Health Regions Population'!K12</f>
        <v>0</v>
      </c>
      <c r="AR28" s="150">
        <f>IF(AQ28=0,0,(#REF!/$AQ$28)*100000)</f>
        <v>0</v>
      </c>
      <c r="AS28" s="136">
        <f>'Health Regions Population'!M12</f>
        <v>0</v>
      </c>
      <c r="AT28" s="150">
        <f>IF(AS28=0,0,(#REF!/$AS$28)*100000)</f>
        <v>0</v>
      </c>
      <c r="AU28" s="150">
        <f>'Health Regions Population'!O12</f>
        <v>0</v>
      </c>
      <c r="AV28" s="150">
        <f>IF(AU28=0,0,(#REF!/$AU$28)*100000)</f>
        <v>0</v>
      </c>
      <c r="AW28" s="150">
        <f>'Health Regions Population'!Q12</f>
        <v>0</v>
      </c>
      <c r="AX28" s="150">
        <f>IF(AW28=0,0,(#REF!/$AW$28)*100000)</f>
        <v>0</v>
      </c>
      <c r="AY28" s="150">
        <f>'Health Regions Population'!S12</f>
        <v>0</v>
      </c>
      <c r="AZ28" s="150">
        <f>IF(AY28=0,0,(#REF!/$AY$28)*100000)</f>
        <v>0</v>
      </c>
      <c r="BA28" s="150">
        <f>'Health Regions Population'!U12</f>
        <v>0</v>
      </c>
      <c r="BB28" s="150">
        <f>IF(BA28=0,0,(#REF!/$BA$28)*100000)</f>
        <v>0</v>
      </c>
      <c r="BC28" s="150">
        <f>'Health Regions Population'!W12</f>
        <v>0</v>
      </c>
      <c r="BD28" s="150">
        <f>IF(BC28=0,0,(#REF!/$BC$28)*100000)</f>
        <v>0</v>
      </c>
      <c r="BE28" s="150">
        <f>'Health Regions Population'!Y12</f>
        <v>0</v>
      </c>
      <c r="BF28" s="150">
        <f>IF(BE28=0,0,(#REF!/$BE$28)*100000)</f>
        <v>0</v>
      </c>
      <c r="BG28" s="150">
        <f>'Health Regions Population'!AA12</f>
        <v>0</v>
      </c>
      <c r="BH28" s="150">
        <f>IF(BG28=0,0,(#REF!/$BG$28)*100000)</f>
        <v>0</v>
      </c>
      <c r="BI28" s="150">
        <f>'Health Regions Population'!AC12</f>
        <v>0</v>
      </c>
      <c r="BJ28" s="150">
        <f>IF(BI28=0,0,(#REF!/$BI$28)*100000)</f>
        <v>0</v>
      </c>
      <c r="BK28" s="150">
        <f>'Health Regions Population'!AE12</f>
        <v>0</v>
      </c>
      <c r="BL28" s="150">
        <f>IF(BK28=0,0,(#REF!/$BK$28)*100000)</f>
        <v>0</v>
      </c>
      <c r="BM28" s="150">
        <f>'Health Regions Population'!AG12</f>
        <v>0</v>
      </c>
      <c r="BN28" s="150">
        <f>IF(BM28=0,0,(#REF!/$BM$28)*100000)</f>
        <v>0</v>
      </c>
      <c r="BO28" s="150">
        <f>'Health Regions Population'!AI12</f>
        <v>0</v>
      </c>
      <c r="BP28" s="150">
        <f>IF(BO28=0,0,(#REF!/$BO$11)*100000)</f>
        <v>0</v>
      </c>
      <c r="BQ28" s="150">
        <f>'Health Regions Population'!AK12</f>
        <v>0</v>
      </c>
      <c r="BR28" s="150">
        <f>IF(BQ28=0,0,(#REF!/$BQ$11)*100000)</f>
        <v>0</v>
      </c>
      <c r="BS28" s="150">
        <f>'Health Regions Population'!AM12</f>
        <v>0</v>
      </c>
      <c r="BT28" s="150">
        <f>IF(BS28=0,0,(#REF!/$BS$11)*100000)</f>
        <v>0</v>
      </c>
      <c r="BU28" s="150">
        <f>'Health Regions Population'!AO12</f>
        <v>0</v>
      </c>
      <c r="BV28" s="150">
        <f>IF(BU28=0,0,(#REF!/$BU$11)*100000)</f>
        <v>0</v>
      </c>
      <c r="BW28" s="149"/>
      <c r="BX28" s="150">
        <f>Populations!C106</f>
        <v>0</v>
      </c>
      <c r="BY28" s="152">
        <v>0.16261300000000001</v>
      </c>
      <c r="CA28" s="140" t="str">
        <f>Populations!B16</f>
        <v>35-44</v>
      </c>
      <c r="CB28" s="387">
        <f t="shared" si="14"/>
        <v>0</v>
      </c>
      <c r="CC28" s="388">
        <f t="shared" si="15"/>
        <v>0</v>
      </c>
      <c r="CD28" s="388">
        <f t="shared" si="16"/>
        <v>0</v>
      </c>
      <c r="CE28" s="389">
        <f t="shared" si="17"/>
        <v>0</v>
      </c>
      <c r="CF28" s="389">
        <f t="shared" si="18"/>
        <v>0</v>
      </c>
      <c r="CG28" s="389">
        <f t="shared" si="19"/>
        <v>0</v>
      </c>
      <c r="CH28" s="389">
        <f t="shared" si="20"/>
        <v>0</v>
      </c>
      <c r="CI28" s="389">
        <f t="shared" si="21"/>
        <v>0</v>
      </c>
      <c r="CJ28" s="389">
        <f t="shared" si="22"/>
        <v>0</v>
      </c>
      <c r="CK28" s="389">
        <f t="shared" si="23"/>
        <v>0</v>
      </c>
    </row>
    <row r="29" spans="2:89">
      <c r="B29" s="140" t="str">
        <f>Populations!B17</f>
        <v>45-54</v>
      </c>
      <c r="C29" s="431"/>
      <c r="D29" s="432"/>
      <c r="E29" s="153"/>
      <c r="F29" s="154"/>
      <c r="G29" s="154"/>
      <c r="H29" s="154"/>
      <c r="I29" s="154"/>
      <c r="J29" s="155"/>
      <c r="K29" s="155"/>
      <c r="L29" s="169"/>
      <c r="M29" s="149"/>
      <c r="N29" s="150">
        <f>Populations!C17</f>
        <v>0</v>
      </c>
      <c r="O29" s="150">
        <f>IF(N29=0,0,($C$29/$N$29)*100000)</f>
        <v>0</v>
      </c>
      <c r="P29" s="150">
        <f>Populations!E17</f>
        <v>0</v>
      </c>
      <c r="Q29" s="150">
        <f>IF(P29=0,0,($D$29/$P$29)*100000)</f>
        <v>0</v>
      </c>
      <c r="R29" s="150">
        <f>Populations!G17</f>
        <v>0</v>
      </c>
      <c r="S29" s="150">
        <f>IF(R29=0,0,($E$29/$R$29)*100000)</f>
        <v>0</v>
      </c>
      <c r="T29" s="178">
        <f>Populations!I17</f>
        <v>0</v>
      </c>
      <c r="U29" s="150">
        <f>IF(T29=0,0,($F$29/$T$29)*100000)</f>
        <v>0</v>
      </c>
      <c r="V29" s="150">
        <f>Populations!K17</f>
        <v>0</v>
      </c>
      <c r="W29" s="150">
        <f>IF(V29=0,0,($G$29/$V$29)*100000)</f>
        <v>0</v>
      </c>
      <c r="X29" s="178">
        <f>Populations!M17</f>
        <v>0</v>
      </c>
      <c r="Y29" s="150">
        <f>IF(X29=0,0,($H$29/$X$29)*100000)</f>
        <v>0</v>
      </c>
      <c r="Z29" s="178">
        <f>Populations!O17</f>
        <v>0</v>
      </c>
      <c r="AA29" s="150">
        <f>IF(Z29=0,0,($I$29/$Z$29)*100000)</f>
        <v>0</v>
      </c>
      <c r="AB29" s="178">
        <f>Populations!Q17</f>
        <v>0</v>
      </c>
      <c r="AC29" s="150">
        <f>IF(AB29=0,0,($J$29/$AB$29)*100000)</f>
        <v>0</v>
      </c>
      <c r="AD29" s="150">
        <f>Populations!S17</f>
        <v>0</v>
      </c>
      <c r="AE29" s="150">
        <f>IF(AD29=0,0,($K$29/$AD$29)*100000)</f>
        <v>0</v>
      </c>
      <c r="AF29" s="178">
        <f>Populations!U17</f>
        <v>0</v>
      </c>
      <c r="AG29" s="150">
        <f>IF(AF29=0,0,($L$29/$AF$29)*100000)</f>
        <v>0</v>
      </c>
      <c r="AH29" s="151"/>
      <c r="AI29" s="136">
        <f>'Health Regions Population'!C13</f>
        <v>0</v>
      </c>
      <c r="AJ29" s="150">
        <f>IF(AI29=0,0,(#REF!/$AI$29)*100000)</f>
        <v>0</v>
      </c>
      <c r="AK29" s="136">
        <f>'Health Regions Population'!E13</f>
        <v>0</v>
      </c>
      <c r="AL29" s="150">
        <f>IF(AK29=0,0,(#REF!/$AK$29)*100000)</f>
        <v>0</v>
      </c>
      <c r="AM29" s="136">
        <f>'Health Regions Population'!G13</f>
        <v>0</v>
      </c>
      <c r="AN29" s="150">
        <f>IF(AM29=0,0,(#REF!/$AM$29)*100000)</f>
        <v>0</v>
      </c>
      <c r="AO29" s="136">
        <f>'Health Regions Population'!I13</f>
        <v>0</v>
      </c>
      <c r="AP29" s="150">
        <f>IF(AO29=0,0,(#REF!/$AO$29)*100000)</f>
        <v>0</v>
      </c>
      <c r="AQ29" s="136">
        <f>'Health Regions Population'!K13</f>
        <v>0</v>
      </c>
      <c r="AR29" s="150">
        <f>IF(AQ29=0,0,(#REF!/$AQ$29)*100000)</f>
        <v>0</v>
      </c>
      <c r="AS29" s="136">
        <f>'Health Regions Population'!M13</f>
        <v>0</v>
      </c>
      <c r="AT29" s="150">
        <f>IF(AS29=0,0,(#REF!/$AS$29)*100000)</f>
        <v>0</v>
      </c>
      <c r="AU29" s="150">
        <f>'Health Regions Population'!O13</f>
        <v>0</v>
      </c>
      <c r="AV29" s="150">
        <f>IF(AU29=0,0,(#REF!/$AU$29)*100000)</f>
        <v>0</v>
      </c>
      <c r="AW29" s="150">
        <f>'Health Regions Population'!Q13</f>
        <v>0</v>
      </c>
      <c r="AX29" s="150">
        <f>IF(AW29=0,0,(#REF!/$AW$29)*100000)</f>
        <v>0</v>
      </c>
      <c r="AY29" s="150">
        <f>'Health Regions Population'!S13</f>
        <v>0</v>
      </c>
      <c r="AZ29" s="150">
        <f>IF(AY29=0,0,(#REF!/$AY$29)*100000)</f>
        <v>0</v>
      </c>
      <c r="BA29" s="150">
        <f>'Health Regions Population'!U13</f>
        <v>0</v>
      </c>
      <c r="BB29" s="150">
        <f>IF(BA29=0,0,(#REF!/$BA$29)*100000)</f>
        <v>0</v>
      </c>
      <c r="BC29" s="150">
        <f>'Health Regions Population'!W13</f>
        <v>0</v>
      </c>
      <c r="BD29" s="150">
        <f>IF(BC29=0,0,(#REF!/$BC$29)*100000)</f>
        <v>0</v>
      </c>
      <c r="BE29" s="150">
        <f>'Health Regions Population'!Y13</f>
        <v>0</v>
      </c>
      <c r="BF29" s="150">
        <f>IF(BE29=0,0,(#REF!/$BE$29)*100000)</f>
        <v>0</v>
      </c>
      <c r="BG29" s="150">
        <f>'Health Regions Population'!AA13</f>
        <v>0</v>
      </c>
      <c r="BH29" s="150">
        <f>IF(BG29=0,0,(#REF!/$BG$29)*100000)</f>
        <v>0</v>
      </c>
      <c r="BI29" s="150">
        <f>'Health Regions Population'!AC13</f>
        <v>0</v>
      </c>
      <c r="BJ29" s="150">
        <f>IF(BI29=0,0,(#REF!/$BI$29)*100000)</f>
        <v>0</v>
      </c>
      <c r="BK29" s="150">
        <f>'Health Regions Population'!AE13</f>
        <v>0</v>
      </c>
      <c r="BL29" s="150">
        <f>IF(BK29=0,0,(#REF!/$BK$29)*100000)</f>
        <v>0</v>
      </c>
      <c r="BM29" s="150">
        <f>'Health Regions Population'!AG13</f>
        <v>0</v>
      </c>
      <c r="BN29" s="150">
        <f>IF(BM29=0,0,(#REF!/$BM$29)*100000)</f>
        <v>0</v>
      </c>
      <c r="BO29" s="150">
        <f>'Health Regions Population'!AI13</f>
        <v>0</v>
      </c>
      <c r="BP29" s="150">
        <f>IF(BO29=0,0,(#REF!/$BO$12)*100000)</f>
        <v>0</v>
      </c>
      <c r="BQ29" s="150">
        <f>'Health Regions Population'!AK13</f>
        <v>0</v>
      </c>
      <c r="BR29" s="150">
        <f>IF(BQ29=0,0,(#REF!/$BQ$12)*100000)</f>
        <v>0</v>
      </c>
      <c r="BS29" s="150">
        <f>'Health Regions Population'!AM13</f>
        <v>0</v>
      </c>
      <c r="BT29" s="150">
        <f>IF(BS29=0,0,(#REF!/$BS$12)*100000)</f>
        <v>0</v>
      </c>
      <c r="BU29" s="150">
        <f>'Health Regions Population'!AO13</f>
        <v>0</v>
      </c>
      <c r="BV29" s="150">
        <f>IF(BU29=0,0,(#REF!/$BU$12)*100000)</f>
        <v>0</v>
      </c>
      <c r="BW29" s="149"/>
      <c r="BX29" s="150">
        <f>Populations!C107</f>
        <v>0</v>
      </c>
      <c r="BY29" s="152">
        <v>0.13483400000000001</v>
      </c>
      <c r="CA29" s="140" t="str">
        <f>Populations!B17</f>
        <v>45-54</v>
      </c>
      <c r="CB29" s="387">
        <f t="shared" si="14"/>
        <v>0</v>
      </c>
      <c r="CC29" s="388">
        <f t="shared" si="15"/>
        <v>0</v>
      </c>
      <c r="CD29" s="388">
        <f t="shared" si="16"/>
        <v>0</v>
      </c>
      <c r="CE29" s="389">
        <f t="shared" si="17"/>
        <v>0</v>
      </c>
      <c r="CF29" s="389">
        <f t="shared" si="18"/>
        <v>0</v>
      </c>
      <c r="CG29" s="389">
        <f t="shared" si="19"/>
        <v>0</v>
      </c>
      <c r="CH29" s="389">
        <f t="shared" si="20"/>
        <v>0</v>
      </c>
      <c r="CI29" s="389">
        <f t="shared" si="21"/>
        <v>0</v>
      </c>
      <c r="CJ29" s="389">
        <f t="shared" si="22"/>
        <v>0</v>
      </c>
      <c r="CK29" s="389">
        <f t="shared" si="23"/>
        <v>0</v>
      </c>
    </row>
    <row r="30" spans="2:89">
      <c r="B30" s="140" t="str">
        <f>Populations!B18</f>
        <v>55-64</v>
      </c>
      <c r="C30" s="431"/>
      <c r="D30" s="432"/>
      <c r="E30" s="153"/>
      <c r="F30" s="154"/>
      <c r="G30" s="154"/>
      <c r="H30" s="154"/>
      <c r="I30" s="154"/>
      <c r="J30" s="155"/>
      <c r="K30" s="155"/>
      <c r="L30" s="169"/>
      <c r="M30" s="149"/>
      <c r="N30" s="150">
        <f>Populations!C18</f>
        <v>0</v>
      </c>
      <c r="O30" s="150">
        <f>IF(N30=0,0,($C$30/$N$30)*100000)</f>
        <v>0</v>
      </c>
      <c r="P30" s="150">
        <f>Populations!E18</f>
        <v>0</v>
      </c>
      <c r="Q30" s="150">
        <f>IF(P30=0,0,($D$30/$P$30)*100000)</f>
        <v>0</v>
      </c>
      <c r="R30" s="150">
        <f>Populations!G18</f>
        <v>0</v>
      </c>
      <c r="S30" s="150">
        <f>IF(R30=0,0,($E$30/$R$30)*100000)</f>
        <v>0</v>
      </c>
      <c r="T30" s="178">
        <f>Populations!I18</f>
        <v>0</v>
      </c>
      <c r="U30" s="150">
        <f>IF(T30=0,0,($F$30/$T$30)*100000)</f>
        <v>0</v>
      </c>
      <c r="V30" s="150">
        <f>Populations!K18</f>
        <v>0</v>
      </c>
      <c r="W30" s="150">
        <f>IF(V30=0,0,($G$30/$V$30)*100000)</f>
        <v>0</v>
      </c>
      <c r="X30" s="178">
        <f>Populations!M18</f>
        <v>0</v>
      </c>
      <c r="Y30" s="150">
        <f>IF(X30=0,0,($H$30/$X$30)*100000)</f>
        <v>0</v>
      </c>
      <c r="Z30" s="178">
        <f>Populations!O18</f>
        <v>0</v>
      </c>
      <c r="AA30" s="150">
        <f>IF(Z30=0,0,($I$30/$Z$30)*100000)</f>
        <v>0</v>
      </c>
      <c r="AB30" s="178">
        <f>Populations!Q18</f>
        <v>0</v>
      </c>
      <c r="AC30" s="150">
        <f>IF(AB30=0,0,($J$30/$AB$30)*100000)</f>
        <v>0</v>
      </c>
      <c r="AD30" s="150">
        <f>Populations!S18</f>
        <v>0</v>
      </c>
      <c r="AE30" s="150">
        <f>IF(AD30=0,0,($K$30/$AD$30)*100000)</f>
        <v>0</v>
      </c>
      <c r="AF30" s="178">
        <f>Populations!U18</f>
        <v>0</v>
      </c>
      <c r="AG30" s="150">
        <f>IF(AF30=0,0,($L$30/$AF$30)*100000)</f>
        <v>0</v>
      </c>
      <c r="AH30" s="151"/>
      <c r="AI30" s="136">
        <f>'Health Regions Population'!C14</f>
        <v>0</v>
      </c>
      <c r="AJ30" s="150">
        <f>IF(AI30=0,0,(#REF!/$AI$30)*100000)</f>
        <v>0</v>
      </c>
      <c r="AK30" s="136">
        <f>'Health Regions Population'!E14</f>
        <v>0</v>
      </c>
      <c r="AL30" s="150">
        <f>IF(AK30=0,0,(#REF!/$AK$30)*100000)</f>
        <v>0</v>
      </c>
      <c r="AM30" s="136">
        <f>'Health Regions Population'!G14</f>
        <v>0</v>
      </c>
      <c r="AN30" s="150">
        <f>IF(AM30=0,0,(#REF!/$AM$30)*100000)</f>
        <v>0</v>
      </c>
      <c r="AO30" s="136">
        <f>'Health Regions Population'!I14</f>
        <v>0</v>
      </c>
      <c r="AP30" s="150">
        <f>IF(AO30=0,0,(#REF!/$AO$30)*100000)</f>
        <v>0</v>
      </c>
      <c r="AQ30" s="136">
        <f>'Health Regions Population'!K14</f>
        <v>0</v>
      </c>
      <c r="AR30" s="150">
        <f>IF(AQ30=0,0,(#REF!/$AQ$30)*100000)</f>
        <v>0</v>
      </c>
      <c r="AS30" s="136">
        <f>'Health Regions Population'!M14</f>
        <v>0</v>
      </c>
      <c r="AT30" s="150">
        <f>IF(AS30=0,0,(#REF!/$AS$30)*100000)</f>
        <v>0</v>
      </c>
      <c r="AU30" s="150">
        <f>'Health Regions Population'!O14</f>
        <v>0</v>
      </c>
      <c r="AV30" s="150">
        <f>IF(AU30=0,0,(#REF!/$AU$30)*100000)</f>
        <v>0</v>
      </c>
      <c r="AW30" s="150">
        <f>'Health Regions Population'!Q14</f>
        <v>0</v>
      </c>
      <c r="AX30" s="150">
        <f>IF(AW30=0,0,(#REF!/$AW$30)*100000)</f>
        <v>0</v>
      </c>
      <c r="AY30" s="150">
        <f>'Health Regions Population'!S14</f>
        <v>0</v>
      </c>
      <c r="AZ30" s="150">
        <f>IF(AY30=0,0,(#REF!/$AY$30)*100000)</f>
        <v>0</v>
      </c>
      <c r="BA30" s="150">
        <f>'Health Regions Population'!U14</f>
        <v>0</v>
      </c>
      <c r="BB30" s="150">
        <f>IF(BA30=0,0,(#REF!/$BA$30)*100000)</f>
        <v>0</v>
      </c>
      <c r="BC30" s="150">
        <f>'Health Regions Population'!W14</f>
        <v>0</v>
      </c>
      <c r="BD30" s="150">
        <f>IF(BC30=0,0,(#REF!/$BC$30)*100000)</f>
        <v>0</v>
      </c>
      <c r="BE30" s="150">
        <f>'Health Regions Population'!Y14</f>
        <v>0</v>
      </c>
      <c r="BF30" s="150">
        <f>IF(BE30=0,0,(#REF!/$BE$30)*100000)</f>
        <v>0</v>
      </c>
      <c r="BG30" s="150">
        <f>'Health Regions Population'!AA14</f>
        <v>0</v>
      </c>
      <c r="BH30" s="150">
        <f>IF(BG30=0,0,(#REF!/$BG$30)*100000)</f>
        <v>0</v>
      </c>
      <c r="BI30" s="150">
        <f>'Health Regions Population'!AC14</f>
        <v>0</v>
      </c>
      <c r="BJ30" s="150">
        <f>IF(BI30=0,0,(#REF!/$BI$30)*100000)</f>
        <v>0</v>
      </c>
      <c r="BK30" s="150">
        <f>'Health Regions Population'!AE14</f>
        <v>0</v>
      </c>
      <c r="BL30" s="150">
        <f>IF(BK30=0,0,(#REF!/$BK$30)*100000)</f>
        <v>0</v>
      </c>
      <c r="BM30" s="150">
        <f>'Health Regions Population'!AG14</f>
        <v>0</v>
      </c>
      <c r="BN30" s="150">
        <f>IF(BM30=0,0,(#REF!/$BM$30)*100000)</f>
        <v>0</v>
      </c>
      <c r="BO30" s="150">
        <f>'Health Regions Population'!AI14</f>
        <v>0</v>
      </c>
      <c r="BP30" s="150">
        <f>IF(BO30=0,0,(#REF!/$BO$13)*100000)</f>
        <v>0</v>
      </c>
      <c r="BQ30" s="150">
        <f>'Health Regions Population'!AK14</f>
        <v>0</v>
      </c>
      <c r="BR30" s="150">
        <f>IF(BQ30=0,0,(#REF!/$BQ$13)*100000)</f>
        <v>0</v>
      </c>
      <c r="BS30" s="150">
        <f>'Health Regions Population'!AM14</f>
        <v>0</v>
      </c>
      <c r="BT30" s="150">
        <f>IF(BS30=0,0,(#REF!/$BS$13)*100000)</f>
        <v>0</v>
      </c>
      <c r="BU30" s="150">
        <f>'Health Regions Population'!AO14</f>
        <v>0</v>
      </c>
      <c r="BV30" s="150">
        <f>IF(BU30=0,0,(#REF!/$BU$13)*100000)</f>
        <v>0</v>
      </c>
      <c r="BW30" s="149"/>
      <c r="BX30" s="150">
        <f>Populations!C108</f>
        <v>0</v>
      </c>
      <c r="BY30" s="152">
        <v>8.7247000000000005E-2</v>
      </c>
      <c r="CA30" s="140" t="str">
        <f>Populations!B18</f>
        <v>55-64</v>
      </c>
      <c r="CB30" s="387">
        <f t="shared" si="14"/>
        <v>0</v>
      </c>
      <c r="CC30" s="388">
        <f t="shared" si="15"/>
        <v>0</v>
      </c>
      <c r="CD30" s="388">
        <f t="shared" si="16"/>
        <v>0</v>
      </c>
      <c r="CE30" s="389">
        <f t="shared" si="17"/>
        <v>0</v>
      </c>
      <c r="CF30" s="389">
        <f t="shared" si="18"/>
        <v>0</v>
      </c>
      <c r="CG30" s="389">
        <f t="shared" si="19"/>
        <v>0</v>
      </c>
      <c r="CH30" s="389">
        <f t="shared" si="20"/>
        <v>0</v>
      </c>
      <c r="CI30" s="389">
        <f t="shared" si="21"/>
        <v>0</v>
      </c>
      <c r="CJ30" s="389">
        <f t="shared" si="22"/>
        <v>0</v>
      </c>
      <c r="CK30" s="389">
        <f t="shared" si="23"/>
        <v>0</v>
      </c>
    </row>
    <row r="31" spans="2:89">
      <c r="B31" s="140" t="str">
        <f>Populations!B19</f>
        <v>65-74</v>
      </c>
      <c r="C31" s="431"/>
      <c r="D31" s="432"/>
      <c r="E31" s="153"/>
      <c r="F31" s="154"/>
      <c r="G31" s="154"/>
      <c r="H31" s="154"/>
      <c r="I31" s="154"/>
      <c r="J31" s="155"/>
      <c r="K31" s="155"/>
      <c r="L31" s="169"/>
      <c r="M31" s="149"/>
      <c r="N31" s="150">
        <f>Populations!C19</f>
        <v>0</v>
      </c>
      <c r="O31" s="150">
        <f>IF(N31=0,0,($C$31/$N$31)*100000)</f>
        <v>0</v>
      </c>
      <c r="P31" s="150">
        <f>Populations!E19</f>
        <v>0</v>
      </c>
      <c r="Q31" s="150">
        <f>IF(P31=0,0,($D$31/$P$31)*100000)</f>
        <v>0</v>
      </c>
      <c r="R31" s="150">
        <f>Populations!G19</f>
        <v>0</v>
      </c>
      <c r="S31" s="150">
        <f>IF(R31=0,0,($E$31/$R$31)*100000)</f>
        <v>0</v>
      </c>
      <c r="T31" s="178">
        <f>Populations!I19</f>
        <v>0</v>
      </c>
      <c r="U31" s="150">
        <f>IF(T31=0,0,($F$31/$T$31)*100000)</f>
        <v>0</v>
      </c>
      <c r="V31" s="150">
        <f>Populations!K19</f>
        <v>0</v>
      </c>
      <c r="W31" s="150">
        <f>IF(V31=0,0,($G$31/$V$31)*100000)</f>
        <v>0</v>
      </c>
      <c r="X31" s="178">
        <f>Populations!M19</f>
        <v>0</v>
      </c>
      <c r="Y31" s="150">
        <f>IF(X31=0,0,($H$31/$X$31)*100000)</f>
        <v>0</v>
      </c>
      <c r="Z31" s="178">
        <f>Populations!O19</f>
        <v>0</v>
      </c>
      <c r="AA31" s="150">
        <f>IF(Z31=0,0,($I$31/$Z$31)*100000)</f>
        <v>0</v>
      </c>
      <c r="AB31" s="178">
        <f>Populations!Q19</f>
        <v>0</v>
      </c>
      <c r="AC31" s="150">
        <f>IF(AB31=0,0,($J$31/$AB$31)*100000)</f>
        <v>0</v>
      </c>
      <c r="AD31" s="150">
        <f>Populations!S19</f>
        <v>0</v>
      </c>
      <c r="AE31" s="150">
        <f>IF(AD31=0,0,($K$31/$AD$31)*100000)</f>
        <v>0</v>
      </c>
      <c r="AF31" s="178">
        <f>Populations!U19</f>
        <v>0</v>
      </c>
      <c r="AG31" s="150">
        <f>IF(AF31=0,0,($L$31/$AF$31)*100000)</f>
        <v>0</v>
      </c>
      <c r="AH31" s="151"/>
      <c r="AI31" s="136">
        <f>'Health Regions Population'!C15</f>
        <v>0</v>
      </c>
      <c r="AJ31" s="150">
        <f>IF(AI31=0,0,(#REF!/$AI$31)*100000)</f>
        <v>0</v>
      </c>
      <c r="AK31" s="136">
        <f>'Health Regions Population'!E15</f>
        <v>0</v>
      </c>
      <c r="AL31" s="150">
        <f>IF(AK31=0,0,(#REF!/$AK$31)*100000)</f>
        <v>0</v>
      </c>
      <c r="AM31" s="136">
        <f>'Health Regions Population'!G15</f>
        <v>0</v>
      </c>
      <c r="AN31" s="150">
        <f>IF(AM31=0,0,(#REF!/$AM$31)*100000)</f>
        <v>0</v>
      </c>
      <c r="AO31" s="136">
        <f>'Health Regions Population'!I15</f>
        <v>0</v>
      </c>
      <c r="AP31" s="150">
        <f>IF(AO31=0,0,(#REF!/$AO$31)*100000)</f>
        <v>0</v>
      </c>
      <c r="AQ31" s="136">
        <f>'Health Regions Population'!K15</f>
        <v>0</v>
      </c>
      <c r="AR31" s="150">
        <f>IF(AQ31=0,0,(#REF!/$AQ$31)*100000)</f>
        <v>0</v>
      </c>
      <c r="AS31" s="136">
        <f>'Health Regions Population'!M15</f>
        <v>0</v>
      </c>
      <c r="AT31" s="150">
        <f>IF(AS31=0,0,(#REF!/$AS$31)*100000)</f>
        <v>0</v>
      </c>
      <c r="AU31" s="150">
        <f>'Health Regions Population'!O15</f>
        <v>0</v>
      </c>
      <c r="AV31" s="150">
        <f>IF(AU31=0,0,(#REF!/$AU$31)*100000)</f>
        <v>0</v>
      </c>
      <c r="AW31" s="150">
        <f>'Health Regions Population'!Q15</f>
        <v>0</v>
      </c>
      <c r="AX31" s="150">
        <f>IF(AW31=0,0,(#REF!/$AW$31)*100000)</f>
        <v>0</v>
      </c>
      <c r="AY31" s="150">
        <f>'Health Regions Population'!S15</f>
        <v>0</v>
      </c>
      <c r="AZ31" s="150">
        <f>IF(AY31=0,0,(#REF!/$AY$31)*100000)</f>
        <v>0</v>
      </c>
      <c r="BA31" s="150">
        <f>'Health Regions Population'!U15</f>
        <v>0</v>
      </c>
      <c r="BB31" s="150">
        <f>IF(BA31=0,0,(#REF!/$BA$31)*100000)</f>
        <v>0</v>
      </c>
      <c r="BC31" s="150">
        <f>'Health Regions Population'!W15</f>
        <v>0</v>
      </c>
      <c r="BD31" s="150">
        <f>IF(BC31=0,0,(#REF!/$BC$31)*100000)</f>
        <v>0</v>
      </c>
      <c r="BE31" s="150">
        <f>'Health Regions Population'!Y15</f>
        <v>0</v>
      </c>
      <c r="BF31" s="150">
        <f>IF(BE31=0,0,(#REF!/$BE$31)*100000)</f>
        <v>0</v>
      </c>
      <c r="BG31" s="150">
        <f>'Health Regions Population'!AA15</f>
        <v>0</v>
      </c>
      <c r="BH31" s="150">
        <f>IF(BG31=0,0,(#REF!/$BG$31)*100000)</f>
        <v>0</v>
      </c>
      <c r="BI31" s="150">
        <f>'Health Regions Population'!AC15</f>
        <v>0</v>
      </c>
      <c r="BJ31" s="150">
        <f>IF(BI31=0,0,(#REF!/$BI$31)*100000)</f>
        <v>0</v>
      </c>
      <c r="BK31" s="150">
        <f>'Health Regions Population'!AE15</f>
        <v>0</v>
      </c>
      <c r="BL31" s="150">
        <f>IF(BK31=0,0,(#REF!/$BK$31)*100000)</f>
        <v>0</v>
      </c>
      <c r="BM31" s="150">
        <f>'Health Regions Population'!AG15</f>
        <v>0</v>
      </c>
      <c r="BN31" s="150">
        <f>IF(BM31=0,0,(#REF!/$BM$31)*100000)</f>
        <v>0</v>
      </c>
      <c r="BO31" s="150">
        <f>'Health Regions Population'!AI15</f>
        <v>0</v>
      </c>
      <c r="BP31" s="150">
        <f>IF(BO31=0,0,(#REF!/$BO$14)*100000)</f>
        <v>0</v>
      </c>
      <c r="BQ31" s="150">
        <f>'Health Regions Population'!AK15</f>
        <v>0</v>
      </c>
      <c r="BR31" s="150">
        <f>IF(BQ31=0,0,(#REF!/$BQ$14)*100000)</f>
        <v>0</v>
      </c>
      <c r="BS31" s="150">
        <f>'Health Regions Population'!AM15</f>
        <v>0</v>
      </c>
      <c r="BT31" s="150">
        <f>IF(BS31=0,0,(#REF!/$BS$14)*100000)</f>
        <v>0</v>
      </c>
      <c r="BU31" s="150">
        <f>'Health Regions Population'!AO15</f>
        <v>0</v>
      </c>
      <c r="BV31" s="150">
        <f>IF(BU31=0,0,(#REF!/$BU$14)*100000)</f>
        <v>0</v>
      </c>
      <c r="BW31" s="149"/>
      <c r="BX31" s="150">
        <f>Populations!C109</f>
        <v>0</v>
      </c>
      <c r="BY31" s="152">
        <v>6.6036999999999998E-2</v>
      </c>
      <c r="CA31" s="140" t="str">
        <f>Populations!B19</f>
        <v>65-74</v>
      </c>
      <c r="CB31" s="387">
        <f t="shared" si="14"/>
        <v>0</v>
      </c>
      <c r="CC31" s="388">
        <f t="shared" si="15"/>
        <v>0</v>
      </c>
      <c r="CD31" s="388">
        <f t="shared" si="16"/>
        <v>0</v>
      </c>
      <c r="CE31" s="389">
        <f t="shared" si="17"/>
        <v>0</v>
      </c>
      <c r="CF31" s="389">
        <f t="shared" si="18"/>
        <v>0</v>
      </c>
      <c r="CG31" s="389">
        <f t="shared" si="19"/>
        <v>0</v>
      </c>
      <c r="CH31" s="389">
        <f t="shared" si="20"/>
        <v>0</v>
      </c>
      <c r="CI31" s="389">
        <f t="shared" si="21"/>
        <v>0</v>
      </c>
      <c r="CJ31" s="389">
        <f t="shared" si="22"/>
        <v>0</v>
      </c>
      <c r="CK31" s="389">
        <f t="shared" si="23"/>
        <v>0</v>
      </c>
    </row>
    <row r="32" spans="2:89">
      <c r="B32" s="140" t="str">
        <f>Populations!B20</f>
        <v>75-84</v>
      </c>
      <c r="C32" s="431"/>
      <c r="D32" s="432"/>
      <c r="E32" s="153"/>
      <c r="F32" s="154"/>
      <c r="G32" s="154"/>
      <c r="H32" s="154"/>
      <c r="I32" s="154"/>
      <c r="J32" s="155"/>
      <c r="K32" s="155"/>
      <c r="L32" s="169"/>
      <c r="M32" s="149"/>
      <c r="N32" s="150">
        <f>Populations!C20</f>
        <v>0</v>
      </c>
      <c r="O32" s="150">
        <f>IF(N32=0,0,($C$32/$N$32)*100000)</f>
        <v>0</v>
      </c>
      <c r="P32" s="150">
        <f>Populations!E20</f>
        <v>0</v>
      </c>
      <c r="Q32" s="150">
        <f>IF(P32=0,0,($D$32/$P$32)*100000)</f>
        <v>0</v>
      </c>
      <c r="R32" s="150">
        <f>Populations!G20</f>
        <v>0</v>
      </c>
      <c r="S32" s="150">
        <f>IF(R32=0,0,($E$32/$R$32)*100000)</f>
        <v>0</v>
      </c>
      <c r="T32" s="178">
        <f>Populations!I20</f>
        <v>0</v>
      </c>
      <c r="U32" s="150">
        <f>IF(T32=0,0,($F$32/$T$32)*100000)</f>
        <v>0</v>
      </c>
      <c r="V32" s="150">
        <f>Populations!K20</f>
        <v>0</v>
      </c>
      <c r="W32" s="150">
        <f>IF(V32=0,0,($G$32/$V$32)*100000)</f>
        <v>0</v>
      </c>
      <c r="X32" s="178">
        <f>Populations!M20</f>
        <v>0</v>
      </c>
      <c r="Y32" s="150">
        <f>IF(X32=0,0,($H$32/$X$32)*100000)</f>
        <v>0</v>
      </c>
      <c r="Z32" s="178">
        <f>Populations!O20</f>
        <v>0</v>
      </c>
      <c r="AA32" s="150">
        <f>IF(Z32=0,0,($I$32/$Z$32)*100000)</f>
        <v>0</v>
      </c>
      <c r="AB32" s="178">
        <f>Populations!Q20</f>
        <v>0</v>
      </c>
      <c r="AC32" s="150">
        <f>IF(AB32=0,0,($J$32/$AB$32)*100000)</f>
        <v>0</v>
      </c>
      <c r="AD32" s="150">
        <f>Populations!S20</f>
        <v>0</v>
      </c>
      <c r="AE32" s="150">
        <f>IF(AD32=0,0,($K$32/$AD$32)*100000)</f>
        <v>0</v>
      </c>
      <c r="AF32" s="178">
        <f>Populations!U20</f>
        <v>0</v>
      </c>
      <c r="AG32" s="150">
        <f>IF(AF32=0,0,($L$32/$AF$32)*100000)</f>
        <v>0</v>
      </c>
      <c r="AH32" s="151"/>
      <c r="AI32" s="136">
        <f>'Health Regions Population'!C16</f>
        <v>0</v>
      </c>
      <c r="AJ32" s="150">
        <f>IF(AI32=0,0,(#REF!/$AI$32)*100000)</f>
        <v>0</v>
      </c>
      <c r="AK32" s="136">
        <f>'Health Regions Population'!E16</f>
        <v>0</v>
      </c>
      <c r="AL32" s="150">
        <f>IF(AK32=0,0,(#REF!/$AK$32)*100000)</f>
        <v>0</v>
      </c>
      <c r="AM32" s="136">
        <f>'Health Regions Population'!G16</f>
        <v>0</v>
      </c>
      <c r="AN32" s="150">
        <f>IF(AM32=0,0,(#REF!/$AM$32)*100000)</f>
        <v>0</v>
      </c>
      <c r="AO32" s="136">
        <f>'Health Regions Population'!I16</f>
        <v>0</v>
      </c>
      <c r="AP32" s="150">
        <f>IF(AO32=0,0,(#REF!/$AO$32)*100000)</f>
        <v>0</v>
      </c>
      <c r="AQ32" s="136">
        <f>'Health Regions Population'!K16</f>
        <v>0</v>
      </c>
      <c r="AR32" s="150">
        <f>IF(AQ32=0,0,(#REF!/$AQ$32)*100000)</f>
        <v>0</v>
      </c>
      <c r="AS32" s="136">
        <f>'Health Regions Population'!M16</f>
        <v>0</v>
      </c>
      <c r="AT32" s="150">
        <f>IF(AS32=0,0,(#REF!/$AS$32)*100000)</f>
        <v>0</v>
      </c>
      <c r="AU32" s="150">
        <f>'Health Regions Population'!O16</f>
        <v>0</v>
      </c>
      <c r="AV32" s="150">
        <f>IF(AU32=0,0,(#REF!/$AU$32)*100000)</f>
        <v>0</v>
      </c>
      <c r="AW32" s="150">
        <f>'Health Regions Population'!Q16</f>
        <v>0</v>
      </c>
      <c r="AX32" s="150">
        <f>IF(AW32=0,0,(#REF!/$AW$32)*100000)</f>
        <v>0</v>
      </c>
      <c r="AY32" s="150">
        <f>'Health Regions Population'!S16</f>
        <v>0</v>
      </c>
      <c r="AZ32" s="150">
        <f>IF(AY32=0,0,(#REF!/$AY$32)*100000)</f>
        <v>0</v>
      </c>
      <c r="BA32" s="150">
        <f>'Health Regions Population'!U16</f>
        <v>0</v>
      </c>
      <c r="BB32" s="150">
        <f>IF(BA32=0,0,(#REF!/$BA$32)*100000)</f>
        <v>0</v>
      </c>
      <c r="BC32" s="150">
        <f>'Health Regions Population'!W16</f>
        <v>0</v>
      </c>
      <c r="BD32" s="150">
        <f>IF(BC32=0,0,(#REF!/$BC$32)*100000)</f>
        <v>0</v>
      </c>
      <c r="BE32" s="150">
        <f>'Health Regions Population'!Y16</f>
        <v>0</v>
      </c>
      <c r="BF32" s="150">
        <f>IF(BE32=0,0,(#REF!/$BE$32)*100000)</f>
        <v>0</v>
      </c>
      <c r="BG32" s="150">
        <f>'Health Regions Population'!AA16</f>
        <v>0</v>
      </c>
      <c r="BH32" s="150">
        <f>IF(BG32=0,0,(#REF!/$BG$32)*100000)</f>
        <v>0</v>
      </c>
      <c r="BI32" s="150">
        <f>'Health Regions Population'!AC16</f>
        <v>0</v>
      </c>
      <c r="BJ32" s="150">
        <f>IF(BI32=0,0,(#REF!/$BI$32)*100000)</f>
        <v>0</v>
      </c>
      <c r="BK32" s="150">
        <f>'Health Regions Population'!AE16</f>
        <v>0</v>
      </c>
      <c r="BL32" s="150">
        <f>IF(BK32=0,0,(#REF!/$BK$32)*100000)</f>
        <v>0</v>
      </c>
      <c r="BM32" s="150">
        <f>'Health Regions Population'!AG16</f>
        <v>0</v>
      </c>
      <c r="BN32" s="150">
        <f>IF(BM32=0,0,(#REF!/$BM$32)*100000)</f>
        <v>0</v>
      </c>
      <c r="BO32" s="150">
        <f>'Health Regions Population'!AI16</f>
        <v>0</v>
      </c>
      <c r="BP32" s="150">
        <f>IF(BO32=0,0,(#REF!/$BO$15)*100000)</f>
        <v>0</v>
      </c>
      <c r="BQ32" s="150">
        <f>'Health Regions Population'!AK16</f>
        <v>0</v>
      </c>
      <c r="BR32" s="150">
        <f>IF(BQ32=0,0,(#REF!/$BQ$15)*100000)</f>
        <v>0</v>
      </c>
      <c r="BS32" s="150">
        <f>'Health Regions Population'!AM16</f>
        <v>0</v>
      </c>
      <c r="BT32" s="150">
        <f>IF(BS32=0,0,(#REF!/$BS$15)*100000)</f>
        <v>0</v>
      </c>
      <c r="BU32" s="150">
        <f>'Health Regions Population'!AO16</f>
        <v>0</v>
      </c>
      <c r="BV32" s="150">
        <f>IF(BU32=0,0,(#REF!/$BU$15)*100000)</f>
        <v>0</v>
      </c>
      <c r="BW32" s="149"/>
      <c r="BX32" s="150">
        <f>Populations!C110</f>
        <v>0</v>
      </c>
      <c r="BY32" s="152">
        <v>4.4840999999999999E-2</v>
      </c>
      <c r="CA32" s="140" t="str">
        <f>Populations!B20</f>
        <v>75-84</v>
      </c>
      <c r="CB32" s="387">
        <f t="shared" si="14"/>
        <v>0</v>
      </c>
      <c r="CC32" s="388">
        <f t="shared" si="15"/>
        <v>0</v>
      </c>
      <c r="CD32" s="388">
        <f t="shared" si="16"/>
        <v>0</v>
      </c>
      <c r="CE32" s="389">
        <f t="shared" si="17"/>
        <v>0</v>
      </c>
      <c r="CF32" s="389">
        <f t="shared" si="18"/>
        <v>0</v>
      </c>
      <c r="CG32" s="389">
        <f t="shared" si="19"/>
        <v>0</v>
      </c>
      <c r="CH32" s="389">
        <f t="shared" si="20"/>
        <v>0</v>
      </c>
      <c r="CI32" s="389">
        <f t="shared" si="21"/>
        <v>0</v>
      </c>
      <c r="CJ32" s="389">
        <f t="shared" si="22"/>
        <v>0</v>
      </c>
      <c r="CK32" s="389">
        <f t="shared" si="23"/>
        <v>0</v>
      </c>
    </row>
    <row r="33" spans="2:89">
      <c r="B33" s="140" t="str">
        <f>Populations!B21</f>
        <v>85+</v>
      </c>
      <c r="C33" s="431"/>
      <c r="D33" s="432"/>
      <c r="E33" s="143"/>
      <c r="F33" s="144"/>
      <c r="G33" s="144"/>
      <c r="H33" s="144"/>
      <c r="I33" s="144"/>
      <c r="J33" s="145"/>
      <c r="K33" s="145"/>
      <c r="L33" s="169"/>
      <c r="M33" s="149"/>
      <c r="N33" s="150">
        <f>Populations!C21</f>
        <v>0</v>
      </c>
      <c r="O33" s="150">
        <f>IF(N33=0,0,($C$33/$N$33)*100000)</f>
        <v>0</v>
      </c>
      <c r="P33" s="150">
        <f>Populations!E21</f>
        <v>0</v>
      </c>
      <c r="Q33" s="150">
        <f>IF(P33=0,0,($D$33/$P$33)*100000)</f>
        <v>0</v>
      </c>
      <c r="R33" s="150">
        <f>Populations!G21</f>
        <v>0</v>
      </c>
      <c r="S33" s="150">
        <f>IF(R33=0,0,($E$33/$R$33)*100000)</f>
        <v>0</v>
      </c>
      <c r="T33" s="178">
        <f>Populations!I21</f>
        <v>0</v>
      </c>
      <c r="U33" s="150">
        <f>IF(T33=0,0,($F$33/$T$33)*100000)</f>
        <v>0</v>
      </c>
      <c r="V33" s="150">
        <f>Populations!K21</f>
        <v>0</v>
      </c>
      <c r="W33" s="150">
        <f>IF(V33=0,0,($G$33/$V$33)*100000)</f>
        <v>0</v>
      </c>
      <c r="X33" s="178">
        <f>Populations!M21</f>
        <v>0</v>
      </c>
      <c r="Y33" s="150">
        <f>IF(X33=0,0,($H$33/$X$33)*100000)</f>
        <v>0</v>
      </c>
      <c r="Z33" s="178">
        <f>Populations!O21</f>
        <v>0</v>
      </c>
      <c r="AA33" s="150">
        <f>IF(Z33=0,0,($I$33/$Z$33)*100000)</f>
        <v>0</v>
      </c>
      <c r="AB33" s="178">
        <f>Populations!Q21</f>
        <v>0</v>
      </c>
      <c r="AC33" s="150">
        <f>IF(AB33=0,0,($J$33/$AB$33)*100000)</f>
        <v>0</v>
      </c>
      <c r="AD33" s="150">
        <f>Populations!S21</f>
        <v>0</v>
      </c>
      <c r="AE33" s="150">
        <f>IF(AD33=0,0,($K$33/$AD$33)*100000)</f>
        <v>0</v>
      </c>
      <c r="AF33" s="178">
        <f>Populations!U21</f>
        <v>0</v>
      </c>
      <c r="AG33" s="150">
        <f>IF(AF33=0,0,($L$33/$AF$33)*100000)</f>
        <v>0</v>
      </c>
      <c r="AH33" s="151"/>
      <c r="AI33" s="136">
        <f>'Health Regions Population'!C17</f>
        <v>0</v>
      </c>
      <c r="AJ33" s="150">
        <f>IF(AI33=0,0,(#REF!/$AI$33)*100000)</f>
        <v>0</v>
      </c>
      <c r="AK33" s="136">
        <f>'Health Regions Population'!E17</f>
        <v>0</v>
      </c>
      <c r="AL33" s="150">
        <f>IF(AK33=0,0,(#REF!/$AK$33)*100000)</f>
        <v>0</v>
      </c>
      <c r="AM33" s="136">
        <f>'Health Regions Population'!G17</f>
        <v>0</v>
      </c>
      <c r="AN33" s="150">
        <f>IF(AM33=0,0,(#REF!/$AM$33)*100000)</f>
        <v>0</v>
      </c>
      <c r="AO33" s="136">
        <f>'Health Regions Population'!I17</f>
        <v>0</v>
      </c>
      <c r="AP33" s="150">
        <f>IF(AO33=0,0,(#REF!/$AO$33)*100000)</f>
        <v>0</v>
      </c>
      <c r="AQ33" s="136">
        <f>'Health Regions Population'!K17</f>
        <v>0</v>
      </c>
      <c r="AR33" s="150">
        <f>IF(AQ33=0,0,(#REF!/$AQ$33)*100000)</f>
        <v>0</v>
      </c>
      <c r="AS33" s="136">
        <f>'Health Regions Population'!M17</f>
        <v>0</v>
      </c>
      <c r="AT33" s="150">
        <f>IF(AS33=0,0,(#REF!/$AS$33)*100000)</f>
        <v>0</v>
      </c>
      <c r="AU33" s="150">
        <f>'Health Regions Population'!O17</f>
        <v>0</v>
      </c>
      <c r="AV33" s="150">
        <f>IF(AU33=0,0,(#REF!/$AU$33)*100000)</f>
        <v>0</v>
      </c>
      <c r="AW33" s="150">
        <f>'Health Regions Population'!Q17</f>
        <v>0</v>
      </c>
      <c r="AX33" s="150">
        <f>IF(AW33=0,0,(#REF!/$AW$33)*100000)</f>
        <v>0</v>
      </c>
      <c r="AY33" s="150">
        <f>'Health Regions Population'!S17</f>
        <v>0</v>
      </c>
      <c r="AZ33" s="150">
        <f>IF(AY33=0,0,(#REF!/$AY$33)*100000)</f>
        <v>0</v>
      </c>
      <c r="BA33" s="150">
        <f>'Health Regions Population'!U17</f>
        <v>0</v>
      </c>
      <c r="BB33" s="150">
        <f>IF(BA33=0,0,(#REF!/$BA$33)*100000)</f>
        <v>0</v>
      </c>
      <c r="BC33" s="150">
        <f>'Health Regions Population'!W17</f>
        <v>0</v>
      </c>
      <c r="BD33" s="150">
        <f>IF(BC33=0,0,(#REF!/$BC$33)*100000)</f>
        <v>0</v>
      </c>
      <c r="BE33" s="150">
        <f>'Health Regions Population'!Y17</f>
        <v>0</v>
      </c>
      <c r="BF33" s="150">
        <f>IF(BE33=0,0,(#REF!/$BE$33)*100000)</f>
        <v>0</v>
      </c>
      <c r="BG33" s="150">
        <f>'Health Regions Population'!AA17</f>
        <v>0</v>
      </c>
      <c r="BH33" s="150">
        <f>IF(BG33=0,0,(#REF!/$BG$33)*100000)</f>
        <v>0</v>
      </c>
      <c r="BI33" s="150">
        <f>'Health Regions Population'!AC17</f>
        <v>0</v>
      </c>
      <c r="BJ33" s="150">
        <f>IF(BI33=0,0,(#REF!/$BI$33)*100000)</f>
        <v>0</v>
      </c>
      <c r="BK33" s="150">
        <f>'Health Regions Population'!AE17</f>
        <v>0</v>
      </c>
      <c r="BL33" s="150">
        <f>IF(BK33=0,0,(#REF!/$BK$33)*100000)</f>
        <v>0</v>
      </c>
      <c r="BM33" s="150">
        <f>'Health Regions Population'!AG17</f>
        <v>0</v>
      </c>
      <c r="BN33" s="150">
        <f>IF(BM33=0,0,(#REF!/$BM$33)*100000)</f>
        <v>0</v>
      </c>
      <c r="BO33" s="150">
        <f>'Health Regions Population'!AI17</f>
        <v>0</v>
      </c>
      <c r="BP33" s="150">
        <f>IF(BO33=0,0,(#REF!/$BO$16)*100000)</f>
        <v>0</v>
      </c>
      <c r="BQ33" s="150">
        <f>'Health Regions Population'!AK17</f>
        <v>0</v>
      </c>
      <c r="BR33" s="150">
        <f>IF(BQ33=0,0,(#REF!/$BQ$16)*100000)</f>
        <v>0</v>
      </c>
      <c r="BS33" s="150">
        <f>'Health Regions Population'!AM17</f>
        <v>0</v>
      </c>
      <c r="BT33" s="150">
        <f>IF(BS33=0,0,(#REF!/$BS$16)*100000)</f>
        <v>0</v>
      </c>
      <c r="BU33" s="150">
        <f>'Health Regions Population'!AO17</f>
        <v>0</v>
      </c>
      <c r="BV33" s="150">
        <f>IF(BU33=0,0,(#REF!/$BU$16)*100000)</f>
        <v>0</v>
      </c>
      <c r="BW33" s="149"/>
      <c r="BX33" s="150">
        <f>Populations!C111</f>
        <v>0</v>
      </c>
      <c r="BY33" s="152">
        <v>1.5507999999999999E-2</v>
      </c>
      <c r="CA33" s="140" t="str">
        <f>Populations!B21</f>
        <v>85+</v>
      </c>
      <c r="CB33" s="387">
        <f t="shared" si="14"/>
        <v>0</v>
      </c>
      <c r="CC33" s="388">
        <f t="shared" si="15"/>
        <v>0</v>
      </c>
      <c r="CD33" s="388">
        <f t="shared" si="16"/>
        <v>0</v>
      </c>
      <c r="CE33" s="389">
        <f t="shared" si="17"/>
        <v>0</v>
      </c>
      <c r="CF33" s="389">
        <f t="shared" si="18"/>
        <v>0</v>
      </c>
      <c r="CG33" s="389">
        <f t="shared" si="19"/>
        <v>0</v>
      </c>
      <c r="CH33" s="389">
        <f t="shared" si="20"/>
        <v>0</v>
      </c>
      <c r="CI33" s="389">
        <f t="shared" si="21"/>
        <v>0</v>
      </c>
      <c r="CJ33" s="389">
        <f t="shared" si="22"/>
        <v>0</v>
      </c>
      <c r="CK33" s="389">
        <f t="shared" si="23"/>
        <v>0</v>
      </c>
    </row>
    <row r="34" spans="2:89">
      <c r="B34" s="170" t="s">
        <v>178</v>
      </c>
      <c r="C34" s="436">
        <f>SUM(C21:C33)</f>
        <v>0</v>
      </c>
      <c r="D34" s="437">
        <f t="shared" ref="D34:L34" si="24">SUM(D21:D33)</f>
        <v>0</v>
      </c>
      <c r="E34" s="437">
        <f t="shared" si="24"/>
        <v>0</v>
      </c>
      <c r="F34" s="438">
        <f t="shared" si="24"/>
        <v>0</v>
      </c>
      <c r="G34" s="438">
        <f t="shared" si="24"/>
        <v>0</v>
      </c>
      <c r="H34" s="438">
        <f t="shared" si="24"/>
        <v>0</v>
      </c>
      <c r="I34" s="438">
        <f t="shared" si="24"/>
        <v>0</v>
      </c>
      <c r="J34" s="438">
        <f t="shared" si="24"/>
        <v>0</v>
      </c>
      <c r="K34" s="438">
        <f t="shared" si="24"/>
        <v>0</v>
      </c>
      <c r="L34" s="438">
        <f t="shared" si="24"/>
        <v>0</v>
      </c>
      <c r="N34" s="150">
        <f>Populations!C22</f>
        <v>0</v>
      </c>
      <c r="O34" s="162">
        <f t="shared" ref="O34:AG34" si="25">SUM(O21:O33)</f>
        <v>0</v>
      </c>
      <c r="P34" s="150">
        <f>Populations!E22</f>
        <v>0</v>
      </c>
      <c r="Q34" s="162">
        <f t="shared" si="25"/>
        <v>0</v>
      </c>
      <c r="R34" s="150">
        <f>Populations!G22</f>
        <v>0</v>
      </c>
      <c r="S34" s="162">
        <f t="shared" si="25"/>
        <v>0</v>
      </c>
      <c r="T34" s="178">
        <f>Populations!I22</f>
        <v>0</v>
      </c>
      <c r="U34" s="162">
        <f t="shared" si="25"/>
        <v>0</v>
      </c>
      <c r="V34" s="150">
        <f>Populations!K22</f>
        <v>0</v>
      </c>
      <c r="W34" s="162">
        <f t="shared" si="25"/>
        <v>0</v>
      </c>
      <c r="X34" s="178">
        <f>Populations!M22</f>
        <v>0</v>
      </c>
      <c r="Y34" s="162">
        <f t="shared" si="25"/>
        <v>0</v>
      </c>
      <c r="Z34" s="178">
        <f>Populations!O22</f>
        <v>0</v>
      </c>
      <c r="AA34" s="162">
        <f t="shared" si="25"/>
        <v>0</v>
      </c>
      <c r="AB34" s="178">
        <f>Populations!Q22</f>
        <v>0</v>
      </c>
      <c r="AC34" s="162">
        <f t="shared" si="25"/>
        <v>0</v>
      </c>
      <c r="AD34" s="150">
        <f>Populations!S22</f>
        <v>0</v>
      </c>
      <c r="AE34" s="162">
        <f t="shared" si="25"/>
        <v>0</v>
      </c>
      <c r="AF34" s="178">
        <f>Populations!U22</f>
        <v>0</v>
      </c>
      <c r="AG34" s="162">
        <f t="shared" si="25"/>
        <v>0</v>
      </c>
      <c r="AH34" s="163"/>
      <c r="AI34" s="136">
        <f>'Health Regions Population'!C18</f>
        <v>0</v>
      </c>
      <c r="AJ34" s="162">
        <f t="shared" ref="AJ34:BJ34" si="26">SUM(AJ21:AJ33)</f>
        <v>0</v>
      </c>
      <c r="AK34" s="136">
        <f>'Health Regions Population'!E18</f>
        <v>0</v>
      </c>
      <c r="AL34" s="162">
        <f t="shared" si="26"/>
        <v>0</v>
      </c>
      <c r="AM34" s="136">
        <f>'Health Regions Population'!G18</f>
        <v>0</v>
      </c>
      <c r="AN34" s="162">
        <f t="shared" si="26"/>
        <v>0</v>
      </c>
      <c r="AO34" s="136">
        <f>'Health Regions Population'!I18</f>
        <v>0</v>
      </c>
      <c r="AP34" s="162">
        <f t="shared" si="26"/>
        <v>0</v>
      </c>
      <c r="AQ34" s="136">
        <f>'Health Regions Population'!K18</f>
        <v>0</v>
      </c>
      <c r="AR34" s="162">
        <f t="shared" si="26"/>
        <v>0</v>
      </c>
      <c r="AS34" s="136">
        <f>'Health Regions Population'!M18</f>
        <v>0</v>
      </c>
      <c r="AT34" s="162">
        <f t="shared" si="26"/>
        <v>0</v>
      </c>
      <c r="AU34" s="150">
        <f>'Health Regions Population'!O18</f>
        <v>0</v>
      </c>
      <c r="AV34" s="162">
        <f t="shared" si="26"/>
        <v>0</v>
      </c>
      <c r="AW34" s="150">
        <f>'Health Regions Population'!Q18</f>
        <v>0</v>
      </c>
      <c r="AX34" s="162">
        <f t="shared" si="26"/>
        <v>0</v>
      </c>
      <c r="AY34" s="150">
        <f>'Health Regions Population'!S18</f>
        <v>0</v>
      </c>
      <c r="AZ34" s="162">
        <f t="shared" si="26"/>
        <v>0</v>
      </c>
      <c r="BA34" s="150">
        <f>'Health Regions Population'!U18</f>
        <v>0</v>
      </c>
      <c r="BB34" s="162">
        <f t="shared" si="26"/>
        <v>0</v>
      </c>
      <c r="BC34" s="150">
        <f>'Health Regions Population'!W18</f>
        <v>0</v>
      </c>
      <c r="BD34" s="162">
        <f t="shared" si="26"/>
        <v>0</v>
      </c>
      <c r="BE34" s="150">
        <f>'Health Regions Population'!Y18</f>
        <v>0</v>
      </c>
      <c r="BF34" s="162">
        <f t="shared" si="26"/>
        <v>0</v>
      </c>
      <c r="BG34" s="150">
        <f>'Health Regions Population'!AA18</f>
        <v>0</v>
      </c>
      <c r="BH34" s="162">
        <f t="shared" si="26"/>
        <v>0</v>
      </c>
      <c r="BI34" s="150">
        <f>'Health Regions Population'!AC18</f>
        <v>0</v>
      </c>
      <c r="BJ34" s="162">
        <f t="shared" si="26"/>
        <v>0</v>
      </c>
      <c r="BK34" s="150">
        <f>'Health Regions Population'!AE18</f>
        <v>0</v>
      </c>
      <c r="BL34" s="150">
        <f>IF(BK34=0,0,(#REF!/$BK$34)*100000)</f>
        <v>0</v>
      </c>
      <c r="BM34" s="150">
        <f>'Health Regions Population'!AG18</f>
        <v>0</v>
      </c>
      <c r="BN34" s="150">
        <f>IF(BM34=0,0,(#REF!/$BM$34)*100000)</f>
        <v>0</v>
      </c>
      <c r="BO34" s="150">
        <f>'Health Regions Population'!AI18</f>
        <v>0</v>
      </c>
      <c r="BP34" s="150">
        <f>IF(BO34=0,0,(#REF!/$BO$17)*100000)</f>
        <v>0</v>
      </c>
      <c r="BQ34" s="150">
        <f>'Health Regions Population'!AK18</f>
        <v>0</v>
      </c>
      <c r="BR34" s="150">
        <f>IF(BQ34=0,0,(#REF!/$BQ$17)*100000)</f>
        <v>0</v>
      </c>
      <c r="BS34" s="150">
        <f>'Health Regions Population'!AM18</f>
        <v>0</v>
      </c>
      <c r="BT34" s="150">
        <f>IF(BS34=0,0,(#REF!/$BS$17)*100000)</f>
        <v>0</v>
      </c>
      <c r="BU34" s="150">
        <f>'Health Regions Population'!AO18</f>
        <v>0</v>
      </c>
      <c r="BV34" s="150">
        <f>IF(BU34=0,0,(#REF!/$BU$17)*100000)</f>
        <v>0</v>
      </c>
      <c r="BX34" s="150">
        <f>Populations!C112</f>
        <v>0</v>
      </c>
      <c r="BY34" s="152"/>
      <c r="CA34" s="140" t="str">
        <f>Populations!B22</f>
        <v>Total</v>
      </c>
      <c r="CB34" s="387">
        <f>SUM(CB21:CB33)</f>
        <v>0</v>
      </c>
      <c r="CC34" s="388">
        <f t="shared" ref="CC34:CK34" si="27">SUM(CC21:CC33)</f>
        <v>0</v>
      </c>
      <c r="CD34" s="388">
        <f t="shared" si="27"/>
        <v>0</v>
      </c>
      <c r="CE34" s="390">
        <f t="shared" si="27"/>
        <v>0</v>
      </c>
      <c r="CF34" s="390">
        <f t="shared" si="27"/>
        <v>0</v>
      </c>
      <c r="CG34" s="390">
        <f t="shared" si="27"/>
        <v>0</v>
      </c>
      <c r="CH34" s="390">
        <f t="shared" si="27"/>
        <v>0</v>
      </c>
      <c r="CI34" s="390">
        <f t="shared" si="27"/>
        <v>0</v>
      </c>
      <c r="CJ34" s="390">
        <f t="shared" si="27"/>
        <v>0</v>
      </c>
      <c r="CK34" s="390">
        <f t="shared" si="27"/>
        <v>0</v>
      </c>
    </row>
    <row r="36" spans="2:89">
      <c r="B36" s="172"/>
      <c r="C36" s="172"/>
      <c r="D36" s="173" t="s">
        <v>147</v>
      </c>
      <c r="E36" s="173"/>
      <c r="F36" s="174" t="s">
        <v>148</v>
      </c>
      <c r="G36" s="174"/>
      <c r="H36" s="174"/>
      <c r="I36" s="174"/>
      <c r="J36" s="174"/>
      <c r="K36" s="174"/>
      <c r="L36" s="174"/>
      <c r="CB36" s="20" t="s">
        <v>175</v>
      </c>
    </row>
    <row r="37" spans="2:89" ht="38.25">
      <c r="B37" s="130" t="s">
        <v>86</v>
      </c>
      <c r="C37" s="131" t="s">
        <v>167</v>
      </c>
      <c r="D37" s="132" t="s">
        <v>168</v>
      </c>
      <c r="E37" s="132" t="s">
        <v>169</v>
      </c>
      <c r="F37" s="133" t="str">
        <f>Populations!I8</f>
        <v>White-Not Hispanic</v>
      </c>
      <c r="G37" s="133" t="str">
        <f>Populations!K8</f>
        <v>Hispanic</v>
      </c>
      <c r="H37" s="133" t="str">
        <f>Populations!M8</f>
        <v>Black-Not Hispanic</v>
      </c>
      <c r="I37" s="133" t="str">
        <f>Populations!O8</f>
        <v>Asian</v>
      </c>
      <c r="J37" s="133" t="str">
        <f>Populations!Q8</f>
        <v>American Indian/Alaska Native</v>
      </c>
      <c r="K37" s="133" t="str">
        <f>Populations!S8</f>
        <v>Other</v>
      </c>
      <c r="L37" s="133" t="str">
        <f>Populations!U8</f>
        <v>Other</v>
      </c>
      <c r="M37" s="135"/>
      <c r="N37" s="136" t="s">
        <v>155</v>
      </c>
      <c r="O37" s="136" t="s">
        <v>156</v>
      </c>
      <c r="P37" s="136" t="s">
        <v>157</v>
      </c>
      <c r="Q37" s="136" t="s">
        <v>156</v>
      </c>
      <c r="R37" s="136" t="s">
        <v>158</v>
      </c>
      <c r="S37" s="136" t="s">
        <v>156</v>
      </c>
      <c r="T37" s="136" t="str">
        <f>Populations!I8</f>
        <v>White-Not Hispanic</v>
      </c>
      <c r="U37" s="136" t="s">
        <v>156</v>
      </c>
      <c r="V37" s="136" t="str">
        <f>Populations!K8</f>
        <v>Hispanic</v>
      </c>
      <c r="W37" s="136" t="s">
        <v>156</v>
      </c>
      <c r="X37" s="136" t="str">
        <f>Populations!M8</f>
        <v>Black-Not Hispanic</v>
      </c>
      <c r="Y37" s="136" t="s">
        <v>156</v>
      </c>
      <c r="Z37" s="136" t="str">
        <f>Populations!O8</f>
        <v>Asian</v>
      </c>
      <c r="AA37" s="136" t="s">
        <v>156</v>
      </c>
      <c r="AB37" s="136" t="str">
        <f>Populations!Q8</f>
        <v>American Indian/Alaska Native</v>
      </c>
      <c r="AC37" s="136" t="s">
        <v>156</v>
      </c>
      <c r="AD37" s="136" t="str">
        <f>Populations!S8</f>
        <v>Other</v>
      </c>
      <c r="AE37" s="136" t="s">
        <v>156</v>
      </c>
      <c r="AF37" s="136" t="str">
        <f>Populations!U8</f>
        <v>Other</v>
      </c>
      <c r="AG37" s="136" t="s">
        <v>156</v>
      </c>
      <c r="AH37" s="135"/>
      <c r="AI37" s="136" t="str">
        <f>'Health Regions Population'!C4</f>
        <v>Region 1</v>
      </c>
      <c r="AJ37" s="136" t="s">
        <v>156</v>
      </c>
      <c r="AK37" s="136" t="str">
        <f>'Health Regions Population'!E4</f>
        <v>Region 2</v>
      </c>
      <c r="AL37" s="136" t="s">
        <v>156</v>
      </c>
      <c r="AM37" s="136" t="str">
        <f>'Health Regions Population'!G4</f>
        <v>Region 3</v>
      </c>
      <c r="AN37" s="136" t="s">
        <v>156</v>
      </c>
      <c r="AO37" s="136" t="str">
        <f>'Health Regions Population'!I4</f>
        <v>Region 4</v>
      </c>
      <c r="AP37" s="136" t="s">
        <v>156</v>
      </c>
      <c r="AQ37" s="136" t="str">
        <f>'Health Regions Population'!K4</f>
        <v>Region 5</v>
      </c>
      <c r="AR37" s="136" t="s">
        <v>156</v>
      </c>
      <c r="AS37" s="136" t="str">
        <f>'Health Regions Population'!M4</f>
        <v>Region 6</v>
      </c>
      <c r="AT37" s="136" t="s">
        <v>156</v>
      </c>
      <c r="AU37" s="136" t="str">
        <f>'Health Regions Population'!O4</f>
        <v>Region 7</v>
      </c>
      <c r="AV37" s="136" t="s">
        <v>156</v>
      </c>
      <c r="AW37" s="136" t="str">
        <f>'Health Regions Population'!Q4</f>
        <v>Region 8</v>
      </c>
      <c r="AX37" s="136" t="s">
        <v>156</v>
      </c>
      <c r="AY37" s="136" t="str">
        <f>'Health Regions Population'!S4</f>
        <v>Region 9</v>
      </c>
      <c r="AZ37" s="136" t="s">
        <v>156</v>
      </c>
      <c r="BA37" s="136" t="str">
        <f>'Health Regions Population'!U4</f>
        <v>Region 10</v>
      </c>
      <c r="BB37" s="136" t="s">
        <v>156</v>
      </c>
      <c r="BC37" s="136" t="str">
        <f>'Health Regions Population'!W4</f>
        <v>Region 11</v>
      </c>
      <c r="BD37" s="136" t="s">
        <v>156</v>
      </c>
      <c r="BE37" s="136" t="str">
        <f>'Health Regions Population'!Y4</f>
        <v>Region 12</v>
      </c>
      <c r="BF37" s="136" t="s">
        <v>156</v>
      </c>
      <c r="BG37" s="136" t="str">
        <f>'Health Regions Population'!AA4</f>
        <v>Region 13</v>
      </c>
      <c r="BH37" s="136" t="s">
        <v>156</v>
      </c>
      <c r="BI37" s="136" t="str">
        <f>'Health Regions Population'!AC4</f>
        <v>Region 14</v>
      </c>
      <c r="BJ37" s="136" t="s">
        <v>156</v>
      </c>
      <c r="BK37" s="136" t="str">
        <f>'Health Regions Population'!AE4</f>
        <v>Region 15</v>
      </c>
      <c r="BL37" s="136" t="s">
        <v>156</v>
      </c>
      <c r="BM37" s="136" t="str">
        <f>'Health Regions Population'!AG4</f>
        <v>Region 16</v>
      </c>
      <c r="BN37" s="136" t="s">
        <v>156</v>
      </c>
      <c r="BO37" s="136" t="str">
        <f>'Health Regions Population'!AI4</f>
        <v>Region 17</v>
      </c>
      <c r="BP37" s="136" t="s">
        <v>156</v>
      </c>
      <c r="BQ37" s="136" t="str">
        <f>'Health Regions Population'!AK4</f>
        <v>Region 18</v>
      </c>
      <c r="BR37" s="136" t="s">
        <v>156</v>
      </c>
      <c r="BS37" s="136" t="str">
        <f>'Health Regions Population'!AM4</f>
        <v>Region 19</v>
      </c>
      <c r="BT37" s="136" t="s">
        <v>156</v>
      </c>
      <c r="BU37" s="136" t="str">
        <f>'Health Regions Population'!AO4</f>
        <v>Region 20</v>
      </c>
      <c r="BV37" s="136" t="s">
        <v>156</v>
      </c>
      <c r="BW37" s="135"/>
      <c r="BX37" s="136" t="s">
        <v>176</v>
      </c>
      <c r="BY37" s="136" t="s">
        <v>179</v>
      </c>
      <c r="CA37" s="136" t="s">
        <v>86</v>
      </c>
      <c r="CB37" s="138" t="s">
        <v>87</v>
      </c>
      <c r="CC37" s="139" t="s">
        <v>88</v>
      </c>
      <c r="CD37" s="139" t="s">
        <v>89</v>
      </c>
      <c r="CE37" s="133" t="str">
        <f>Populations!I8</f>
        <v>White-Not Hispanic</v>
      </c>
      <c r="CF37" s="133" t="str">
        <f>Populations!K8</f>
        <v>Hispanic</v>
      </c>
      <c r="CG37" s="133" t="str">
        <f>Populations!M8</f>
        <v>Black-Not Hispanic</v>
      </c>
      <c r="CH37" s="133" t="str">
        <f>Populations!O8</f>
        <v>Asian</v>
      </c>
      <c r="CI37" s="133" t="str">
        <f>Populations!Q8</f>
        <v>American Indian/Alaska Native</v>
      </c>
      <c r="CJ37" s="133" t="str">
        <f>Populations!S8</f>
        <v>Other</v>
      </c>
      <c r="CK37" s="133" t="str">
        <f>Populations!U8</f>
        <v>Other</v>
      </c>
    </row>
    <row r="38" spans="2:89">
      <c r="B38" s="140" t="str">
        <f>Populations!B9</f>
        <v>&lt;1</v>
      </c>
      <c r="C38" s="141"/>
      <c r="D38" s="142"/>
      <c r="E38" s="143"/>
      <c r="F38" s="144"/>
      <c r="G38" s="144"/>
      <c r="H38" s="144"/>
      <c r="I38" s="144"/>
      <c r="J38" s="145"/>
      <c r="K38" s="145"/>
      <c r="L38" s="175"/>
      <c r="M38" s="149"/>
      <c r="N38" s="150">
        <f>Populations!C9</f>
        <v>0</v>
      </c>
      <c r="O38" s="150">
        <f>IF(N38=0,0,($C$38/$N$38)*100000)</f>
        <v>0</v>
      </c>
      <c r="P38" s="150">
        <f>Populations!E9</f>
        <v>0</v>
      </c>
      <c r="Q38" s="150">
        <f>IF(P38=0,0,($D$38/$P$38)*100000)</f>
        <v>0</v>
      </c>
      <c r="R38" s="150">
        <f>Populations!G9</f>
        <v>0</v>
      </c>
      <c r="S38" s="150">
        <f>IF(R38=0,0,($E$38/$R$38)*100000)</f>
        <v>0</v>
      </c>
      <c r="T38" s="150">
        <f>Populations!I9</f>
        <v>0</v>
      </c>
      <c r="U38" s="150">
        <f>IF(T38=0,0,($F$38/$T$38)*100000)</f>
        <v>0</v>
      </c>
      <c r="V38" s="178">
        <f>Populations!K9</f>
        <v>0</v>
      </c>
      <c r="W38" s="150">
        <f>IF(V38=0,0,($G$38/$V$38)*100000)</f>
        <v>0</v>
      </c>
      <c r="X38" s="178">
        <f>Populations!M9</f>
        <v>0</v>
      </c>
      <c r="Y38" s="150">
        <f>IF(X38=0,0,($H$38/$X$38)*100000)</f>
        <v>0</v>
      </c>
      <c r="Z38" s="150">
        <f>Populations!O9</f>
        <v>0</v>
      </c>
      <c r="AA38" s="150">
        <f>IF(Z38=0,0,($I$38/$Z$38)*100000)</f>
        <v>0</v>
      </c>
      <c r="AB38" s="150">
        <f>Populations!Q9</f>
        <v>0</v>
      </c>
      <c r="AC38" s="150">
        <f>IF(AB38=0,0,($J$38/$AB$38)*100000)</f>
        <v>0</v>
      </c>
      <c r="AD38" s="150">
        <f>Populations!S9</f>
        <v>0</v>
      </c>
      <c r="AE38" s="150">
        <f>IF(AD38=0,0,($K$38/$AD$38)*100000)</f>
        <v>0</v>
      </c>
      <c r="AF38" s="178">
        <f>Populations!U9</f>
        <v>0</v>
      </c>
      <c r="AG38" s="150">
        <f>IF(AF38=0,0,($L$38/$AF$38)*100000)</f>
        <v>0</v>
      </c>
      <c r="AH38" s="151"/>
      <c r="AI38" s="136">
        <f>'Health Regions Population'!C5</f>
        <v>0</v>
      </c>
      <c r="AJ38" s="150">
        <f>IF(AI38=0,0,(#REF!/$AI$38)*100000)</f>
        <v>0</v>
      </c>
      <c r="AK38" s="136">
        <f>'Health Regions Population'!E5</f>
        <v>0</v>
      </c>
      <c r="AL38" s="150">
        <f>IF(AK38=0,0,(#REF!/$AK$38)*100000)</f>
        <v>0</v>
      </c>
      <c r="AM38" s="136">
        <f>'Health Regions Population'!G5</f>
        <v>0</v>
      </c>
      <c r="AN38" s="150">
        <f>IF(AM38=0,0,(#REF!/$AM$38)*100000)</f>
        <v>0</v>
      </c>
      <c r="AO38" s="136">
        <f>'Health Regions Population'!I5</f>
        <v>0</v>
      </c>
      <c r="AP38" s="150">
        <f>IF(AO38=0,0,(#REF!/$AO$38)*100000)</f>
        <v>0</v>
      </c>
      <c r="AQ38" s="136">
        <f>'Health Regions Population'!K5</f>
        <v>0</v>
      </c>
      <c r="AR38" s="150">
        <f>IF(AQ38=0,0,(#REF!/$AQ$38)*100000)</f>
        <v>0</v>
      </c>
      <c r="AS38" s="136">
        <f>'Health Regions Population'!M5</f>
        <v>0</v>
      </c>
      <c r="AT38" s="150">
        <f>IF(AS38=0,0,(#REF!/$AS$38)*100000)</f>
        <v>0</v>
      </c>
      <c r="AU38" s="136">
        <f>'Health Regions Population'!O5</f>
        <v>0</v>
      </c>
      <c r="AV38" s="150">
        <f>IF(AU38=0,0,(#REF!/$AU$38)*100000)</f>
        <v>0</v>
      </c>
      <c r="AW38" s="136">
        <f>'Health Regions Population'!Q5</f>
        <v>0</v>
      </c>
      <c r="AX38" s="150">
        <f>IF(AW38=0,0,(#REF!/$AW$38)*100000)</f>
        <v>0</v>
      </c>
      <c r="AY38" s="136">
        <f>'Health Regions Population'!S5</f>
        <v>0</v>
      </c>
      <c r="AZ38" s="150">
        <f>IF(AY38=0,0,(#REF!/$AY$38)*100000)</f>
        <v>0</v>
      </c>
      <c r="BA38" s="136">
        <f>'Health Regions Population'!U5</f>
        <v>0</v>
      </c>
      <c r="BB38" s="150">
        <f>IF(BA38=0,0,(#REF!/$BA$38)*100000)</f>
        <v>0</v>
      </c>
      <c r="BC38" s="136">
        <f>'Health Regions Population'!W5</f>
        <v>0</v>
      </c>
      <c r="BD38" s="150">
        <f>IF(BC38=0,0,(#REF!/$BC$38)*100000)</f>
        <v>0</v>
      </c>
      <c r="BE38" s="136">
        <f>'Health Regions Population'!Y5</f>
        <v>0</v>
      </c>
      <c r="BF38" s="150">
        <f>IF(BE38=0,0,(#REF!/$BE$38)*100000)</f>
        <v>0</v>
      </c>
      <c r="BG38" s="136">
        <f>'Health Regions Population'!AA5</f>
        <v>0</v>
      </c>
      <c r="BH38" s="150">
        <f>IF(BG38=0,0,(#REF!/$BG$38)*100000)</f>
        <v>0</v>
      </c>
      <c r="BI38" s="136">
        <f>'Health Regions Population'!AC5</f>
        <v>0</v>
      </c>
      <c r="BJ38" s="150">
        <f>IF(BI38=0,0,(#REF!/$BI$38)*100000)</f>
        <v>0</v>
      </c>
      <c r="BK38" s="136">
        <f>'Health Regions Population'!AE5</f>
        <v>0</v>
      </c>
      <c r="BL38" s="150">
        <f>IF(BK38=0,0,(#REF!/$BK$4)*100000)</f>
        <v>0</v>
      </c>
      <c r="BM38" s="136">
        <f>'Health Regions Population'!AG5</f>
        <v>0</v>
      </c>
      <c r="BN38" s="150">
        <f>IF(BM38=0,0,(#REF!/$BM$4)*100000)</f>
        <v>0</v>
      </c>
      <c r="BO38" s="136">
        <f>'Health Regions Population'!AI5</f>
        <v>0</v>
      </c>
      <c r="BP38" s="150">
        <f>IF(BO38=0,0,(#REF!/$BO$4)*100000)</f>
        <v>0</v>
      </c>
      <c r="BQ38" s="136">
        <f>'Health Regions Population'!AK5</f>
        <v>0</v>
      </c>
      <c r="BR38" s="150">
        <f>IF(BQ38=0,0,(#REF!/$BQ$4)*100000)</f>
        <v>0</v>
      </c>
      <c r="BS38" s="136">
        <f>'Health Regions Population'!AM5</f>
        <v>0</v>
      </c>
      <c r="BT38" s="150">
        <f>IF(BS38=0,0,(#REF!/$BS$4)*100000)</f>
        <v>0</v>
      </c>
      <c r="BU38" s="136">
        <f>'Health Regions Population'!AO5</f>
        <v>0</v>
      </c>
      <c r="BV38" s="150">
        <f>IF(BU38=0,0,(#REF!/$BU$4)*100000)</f>
        <v>0</v>
      </c>
      <c r="BW38" s="149"/>
      <c r="BX38" s="150">
        <f>Populations!C99</f>
        <v>0</v>
      </c>
      <c r="BY38" s="152">
        <v>1.3818E-2</v>
      </c>
      <c r="CA38" s="140" t="str">
        <f>Populations!B9</f>
        <v>&lt;1</v>
      </c>
      <c r="CB38" s="379">
        <f t="shared" ref="CB38:CB50" si="28">O38*BY38</f>
        <v>0</v>
      </c>
      <c r="CC38" s="380">
        <f t="shared" ref="CC38:CC50" si="29">Q38*BY38</f>
        <v>0</v>
      </c>
      <c r="CD38" s="380">
        <f t="shared" ref="CD38:CD50" si="30">S38*BY38</f>
        <v>0</v>
      </c>
      <c r="CE38" s="381">
        <f t="shared" ref="CE38:CE50" si="31">U38*BY38</f>
        <v>0</v>
      </c>
      <c r="CF38" s="381">
        <f t="shared" ref="CF38:CF50" si="32">W38*BY38</f>
        <v>0</v>
      </c>
      <c r="CG38" s="381">
        <f t="shared" ref="CG38:CG50" si="33">Y38*BY38</f>
        <v>0</v>
      </c>
      <c r="CH38" s="381">
        <f t="shared" ref="CH38:CH50" si="34">AA38*BY38</f>
        <v>0</v>
      </c>
      <c r="CI38" s="381">
        <f t="shared" ref="CI38:CI50" si="35">AC38*BY38</f>
        <v>0</v>
      </c>
      <c r="CJ38" s="381">
        <f t="shared" ref="CJ38:CJ50" si="36">AE38*BY38</f>
        <v>0</v>
      </c>
      <c r="CK38" s="381">
        <f t="shared" ref="CK38:CK50" si="37">AG38*BY38</f>
        <v>0</v>
      </c>
    </row>
    <row r="39" spans="2:89">
      <c r="B39" s="140" t="str">
        <f>Populations!B10</f>
        <v>1-4</v>
      </c>
      <c r="C39" s="431"/>
      <c r="D39" s="432"/>
      <c r="E39" s="153"/>
      <c r="F39" s="154"/>
      <c r="G39" s="154"/>
      <c r="H39" s="154"/>
      <c r="I39" s="154"/>
      <c r="J39" s="155"/>
      <c r="K39" s="155"/>
      <c r="L39" s="176"/>
      <c r="M39" s="149"/>
      <c r="N39" s="150">
        <f>Populations!C10</f>
        <v>0</v>
      </c>
      <c r="O39" s="150">
        <f>IF(N39=0,0,($C$39/$N$39)*100000)</f>
        <v>0</v>
      </c>
      <c r="P39" s="150">
        <f>Populations!E10</f>
        <v>0</v>
      </c>
      <c r="Q39" s="150">
        <f>IF(P39=0,0,($D$39/$P$39)*100000)</f>
        <v>0</v>
      </c>
      <c r="R39" s="150">
        <f>Populations!G10</f>
        <v>0</v>
      </c>
      <c r="S39" s="150">
        <f>IF(R39=0,0,($E$39/$R$39)*100000)</f>
        <v>0</v>
      </c>
      <c r="T39" s="150">
        <f>Populations!I10</f>
        <v>0</v>
      </c>
      <c r="U39" s="150">
        <f>IF(T39=0,0,($F$39/$T$39)*100000)</f>
        <v>0</v>
      </c>
      <c r="V39" s="178">
        <f>Populations!K10</f>
        <v>0</v>
      </c>
      <c r="W39" s="150">
        <f>IF(V39=0,0,($G$39/$V$39)*100000)</f>
        <v>0</v>
      </c>
      <c r="X39" s="178">
        <f>Populations!M10</f>
        <v>0</v>
      </c>
      <c r="Y39" s="150">
        <f>IF(X39=0,0,($H$39/$X$39)*100000)</f>
        <v>0</v>
      </c>
      <c r="Z39" s="150">
        <f>Populations!O10</f>
        <v>0</v>
      </c>
      <c r="AA39" s="150">
        <f>IF(Z39=0,0,($I$39/$Z$39)*100000)</f>
        <v>0</v>
      </c>
      <c r="AB39" s="150">
        <f>Populations!Q10</f>
        <v>0</v>
      </c>
      <c r="AC39" s="150">
        <f>IF(AB39=0,0,($J$39/$AB$39)*100000)</f>
        <v>0</v>
      </c>
      <c r="AD39" s="150">
        <f>Populations!S10</f>
        <v>0</v>
      </c>
      <c r="AE39" s="150">
        <f>IF(AD39=0,0,($K$39/$AD$39)*100000)</f>
        <v>0</v>
      </c>
      <c r="AF39" s="178">
        <f>Populations!U10</f>
        <v>0</v>
      </c>
      <c r="AG39" s="150">
        <f>IF(AF39=0,0,($L$39/$AF$39)*100000)</f>
        <v>0</v>
      </c>
      <c r="AH39" s="151"/>
      <c r="AI39" s="136">
        <f>'Health Regions Population'!C6</f>
        <v>0</v>
      </c>
      <c r="AJ39" s="150">
        <f>IF(AI39=0,0,(#REF!/$AI$39)*100000)</f>
        <v>0</v>
      </c>
      <c r="AK39" s="136">
        <f>'Health Regions Population'!E6</f>
        <v>0</v>
      </c>
      <c r="AL39" s="150">
        <f>IF(AK39=0,0,(#REF!/$AK$39)*100000)</f>
        <v>0</v>
      </c>
      <c r="AM39" s="136">
        <f>'Health Regions Population'!G6</f>
        <v>0</v>
      </c>
      <c r="AN39" s="150">
        <f>IF(AM39=0,0,(#REF!/$AM$39)*100000)</f>
        <v>0</v>
      </c>
      <c r="AO39" s="136">
        <f>'Health Regions Population'!I6</f>
        <v>0</v>
      </c>
      <c r="AP39" s="150">
        <f>IF(AO39=0,0,(#REF!/$AO$39)*100000)</f>
        <v>0</v>
      </c>
      <c r="AQ39" s="136">
        <f>'Health Regions Population'!K6</f>
        <v>0</v>
      </c>
      <c r="AR39" s="150">
        <f>IF(AQ39=0,0,(#REF!/$AQ$39)*100000)</f>
        <v>0</v>
      </c>
      <c r="AS39" s="136">
        <f>'Health Regions Population'!M6</f>
        <v>0</v>
      </c>
      <c r="AT39" s="150">
        <f>IF(AS39=0,0,(#REF!/$AS$39)*100000)</f>
        <v>0</v>
      </c>
      <c r="AU39" s="136">
        <f>'Health Regions Population'!O6</f>
        <v>0</v>
      </c>
      <c r="AV39" s="150">
        <f>IF(AU39=0,0,(#REF!/$AU$39)*100000)</f>
        <v>0</v>
      </c>
      <c r="AW39" s="136">
        <f>'Health Regions Population'!Q6</f>
        <v>0</v>
      </c>
      <c r="AX39" s="150">
        <f>IF(AW39=0,0,(#REF!/$AW$39)*100000)</f>
        <v>0</v>
      </c>
      <c r="AY39" s="136">
        <f>'Health Regions Population'!S6</f>
        <v>0</v>
      </c>
      <c r="AZ39" s="150">
        <f>IF(AY39=0,0,(#REF!/$AY$39)*100000)</f>
        <v>0</v>
      </c>
      <c r="BA39" s="136">
        <f>'Health Regions Population'!U6</f>
        <v>0</v>
      </c>
      <c r="BB39" s="150">
        <f>IF(BA39=0,0,(#REF!/$BA$39)*100000)</f>
        <v>0</v>
      </c>
      <c r="BC39" s="136">
        <f>'Health Regions Population'!W6</f>
        <v>0</v>
      </c>
      <c r="BD39" s="150">
        <f>IF(BC39=0,0,(#REF!/$BC$39)*100000)</f>
        <v>0</v>
      </c>
      <c r="BE39" s="136">
        <f>'Health Regions Population'!Y6</f>
        <v>0</v>
      </c>
      <c r="BF39" s="150">
        <f>IF(BE39=0,0,(#REF!/$BE$39)*100000)</f>
        <v>0</v>
      </c>
      <c r="BG39" s="136">
        <f>'Health Regions Population'!AA6</f>
        <v>0</v>
      </c>
      <c r="BH39" s="150">
        <f>IF(BG39=0,0,(#REF!/$BG$39)*100000)</f>
        <v>0</v>
      </c>
      <c r="BI39" s="136">
        <f>'Health Regions Population'!AC6</f>
        <v>0</v>
      </c>
      <c r="BJ39" s="150">
        <f>IF(BI39=0,0,(#REF!/$BI$39)*100000)</f>
        <v>0</v>
      </c>
      <c r="BK39" s="136">
        <f>'Health Regions Population'!AE6</f>
        <v>0</v>
      </c>
      <c r="BL39" s="150">
        <f>IF(BK39=0,0,(#REF!/$BK$5)*100000)</f>
        <v>0</v>
      </c>
      <c r="BM39" s="136">
        <f>'Health Regions Population'!AG6</f>
        <v>0</v>
      </c>
      <c r="BN39" s="150">
        <f>IF(BM39=0,0,(#REF!/$BM$5)*100000)</f>
        <v>0</v>
      </c>
      <c r="BO39" s="136">
        <f>'Health Regions Population'!AI6</f>
        <v>0</v>
      </c>
      <c r="BP39" s="150">
        <f>IF(BO39=0,0,(#REF!/$BO$5)*100000)</f>
        <v>0</v>
      </c>
      <c r="BQ39" s="136">
        <f>'Health Regions Population'!AK6</f>
        <v>0</v>
      </c>
      <c r="BR39" s="150">
        <f>IF(BQ39=0,0,(#REF!/$BQ$5)*100000)</f>
        <v>0</v>
      </c>
      <c r="BS39" s="136">
        <f>'Health Regions Population'!AM6</f>
        <v>0</v>
      </c>
      <c r="BT39" s="150">
        <f>IF(BS39=0,0,(#REF!/$BS$5)*100000)</f>
        <v>0</v>
      </c>
      <c r="BU39" s="136">
        <f>'Health Regions Population'!AO6</f>
        <v>0</v>
      </c>
      <c r="BV39" s="150">
        <f>IF(BU39=0,0,(#REF!/$BU$5)*100000)</f>
        <v>0</v>
      </c>
      <c r="BW39" s="149"/>
      <c r="BX39" s="150">
        <f>Populations!C100</f>
        <v>0</v>
      </c>
      <c r="BY39" s="152">
        <v>5.5316999999999998E-2</v>
      </c>
      <c r="CA39" s="140" t="str">
        <f>Populations!B10</f>
        <v>1-4</v>
      </c>
      <c r="CB39" s="379">
        <f t="shared" si="28"/>
        <v>0</v>
      </c>
      <c r="CC39" s="380">
        <f t="shared" si="29"/>
        <v>0</v>
      </c>
      <c r="CD39" s="380">
        <f t="shared" si="30"/>
        <v>0</v>
      </c>
      <c r="CE39" s="381">
        <f t="shared" si="31"/>
        <v>0</v>
      </c>
      <c r="CF39" s="381">
        <f t="shared" si="32"/>
        <v>0</v>
      </c>
      <c r="CG39" s="381">
        <f t="shared" si="33"/>
        <v>0</v>
      </c>
      <c r="CH39" s="381">
        <f t="shared" si="34"/>
        <v>0</v>
      </c>
      <c r="CI39" s="381">
        <f t="shared" si="35"/>
        <v>0</v>
      </c>
      <c r="CJ39" s="381">
        <f t="shared" si="36"/>
        <v>0</v>
      </c>
      <c r="CK39" s="381">
        <f t="shared" si="37"/>
        <v>0</v>
      </c>
    </row>
    <row r="40" spans="2:89">
      <c r="B40" s="140" t="str">
        <f>Populations!B11</f>
        <v>5-9</v>
      </c>
      <c r="C40" s="431"/>
      <c r="D40" s="432"/>
      <c r="E40" s="153"/>
      <c r="F40" s="154"/>
      <c r="G40" s="154"/>
      <c r="H40" s="154"/>
      <c r="I40" s="154"/>
      <c r="J40" s="155"/>
      <c r="K40" s="155"/>
      <c r="L40" s="176"/>
      <c r="M40" s="149"/>
      <c r="N40" s="150">
        <f>Populations!C11</f>
        <v>0</v>
      </c>
      <c r="O40" s="150">
        <f>IF(N40=0,0,($C$40/$N$40)*100000)</f>
        <v>0</v>
      </c>
      <c r="P40" s="150">
        <f>Populations!E11</f>
        <v>0</v>
      </c>
      <c r="Q40" s="150">
        <f>IF(P40=0,0,($D$40/$P$40)*100000)</f>
        <v>0</v>
      </c>
      <c r="R40" s="150">
        <f>Populations!G11</f>
        <v>0</v>
      </c>
      <c r="S40" s="150">
        <f>IF(R40=0,0,($E$40/$R$40)*100000)</f>
        <v>0</v>
      </c>
      <c r="T40" s="150">
        <f>Populations!I11</f>
        <v>0</v>
      </c>
      <c r="U40" s="150">
        <f>IF(T40=0,0,($F$40/$T$40)*100000)</f>
        <v>0</v>
      </c>
      <c r="V40" s="178">
        <f>Populations!K11</f>
        <v>0</v>
      </c>
      <c r="W40" s="150">
        <f>IF(V40=0,0,($G$40/$V$40)*100000)</f>
        <v>0</v>
      </c>
      <c r="X40" s="178">
        <f>Populations!M11</f>
        <v>0</v>
      </c>
      <c r="Y40" s="150">
        <f>IF(X40=0,0,($H$40/$X$40)*100000)</f>
        <v>0</v>
      </c>
      <c r="Z40" s="150">
        <f>Populations!O11</f>
        <v>0</v>
      </c>
      <c r="AA40" s="150">
        <f>IF(Z40=0,0,($I$40/$Z$40)*100000)</f>
        <v>0</v>
      </c>
      <c r="AB40" s="150">
        <f>Populations!Q11</f>
        <v>0</v>
      </c>
      <c r="AC40" s="150">
        <f>IF(AB40=0,0,($J$40/$AB$40)*100000)</f>
        <v>0</v>
      </c>
      <c r="AD40" s="150">
        <f>Populations!S11</f>
        <v>0</v>
      </c>
      <c r="AE40" s="150">
        <f>IF(AD40=0,0,($K$40/$AD$40)*100000)</f>
        <v>0</v>
      </c>
      <c r="AF40" s="178">
        <f>Populations!U11</f>
        <v>0</v>
      </c>
      <c r="AG40" s="150">
        <f>IF(AF40=0,0,($L$40/$AF$40)*100000)</f>
        <v>0</v>
      </c>
      <c r="AH40" s="151"/>
      <c r="AI40" s="136">
        <f>'Health Regions Population'!C7</f>
        <v>0</v>
      </c>
      <c r="AJ40" s="150">
        <f>IF(AI40=0,0,(#REF!/$AI$40)*100000)</f>
        <v>0</v>
      </c>
      <c r="AK40" s="136">
        <f>'Health Regions Population'!E7</f>
        <v>0</v>
      </c>
      <c r="AL40" s="150">
        <f>IF(AK40=0,0,(#REF!/$AK$40)*100000)</f>
        <v>0</v>
      </c>
      <c r="AM40" s="136">
        <f>'Health Regions Population'!G7</f>
        <v>0</v>
      </c>
      <c r="AN40" s="150">
        <f>IF(AM40=0,0,(#REF!/$AM$40)*100000)</f>
        <v>0</v>
      </c>
      <c r="AO40" s="136">
        <f>'Health Regions Population'!I7</f>
        <v>0</v>
      </c>
      <c r="AP40" s="150">
        <f>IF(AO40=0,0,(#REF!/$AO$40)*100000)</f>
        <v>0</v>
      </c>
      <c r="AQ40" s="136">
        <f>'Health Regions Population'!K7</f>
        <v>0</v>
      </c>
      <c r="AR40" s="150">
        <f>IF(AQ40=0,0,(#REF!/$AQ$40)*100000)</f>
        <v>0</v>
      </c>
      <c r="AS40" s="136">
        <f>'Health Regions Population'!M7</f>
        <v>0</v>
      </c>
      <c r="AT40" s="150">
        <f>IF(AS40=0,0,(#REF!/$AS$40)*100000)</f>
        <v>0</v>
      </c>
      <c r="AU40" s="136">
        <f>'Health Regions Population'!O7</f>
        <v>0</v>
      </c>
      <c r="AV40" s="150">
        <f>IF(AU40=0,0,(#REF!/$AU$40)*100000)</f>
        <v>0</v>
      </c>
      <c r="AW40" s="136">
        <f>'Health Regions Population'!Q7</f>
        <v>0</v>
      </c>
      <c r="AX40" s="150">
        <f>IF(AW40=0,0,(#REF!/$AW$40)*100000)</f>
        <v>0</v>
      </c>
      <c r="AY40" s="136">
        <f>'Health Regions Population'!S7</f>
        <v>0</v>
      </c>
      <c r="AZ40" s="150">
        <f>IF(AY40=0,0,(#REF!/$AY$40)*100000)</f>
        <v>0</v>
      </c>
      <c r="BA40" s="136">
        <f>'Health Regions Population'!U7</f>
        <v>0</v>
      </c>
      <c r="BB40" s="150">
        <f>IF(BA40=0,0,(#REF!/$BA$40)*100000)</f>
        <v>0</v>
      </c>
      <c r="BC40" s="136">
        <f>'Health Regions Population'!W7</f>
        <v>0</v>
      </c>
      <c r="BD40" s="150">
        <f>IF(BC40=0,0,(#REF!/$BC$40)*100000)</f>
        <v>0</v>
      </c>
      <c r="BE40" s="136">
        <f>'Health Regions Population'!Y7</f>
        <v>0</v>
      </c>
      <c r="BF40" s="150">
        <f>IF(BE40=0,0,(#REF!/$BE$40)*100000)</f>
        <v>0</v>
      </c>
      <c r="BG40" s="136">
        <f>'Health Regions Population'!AA7</f>
        <v>0</v>
      </c>
      <c r="BH40" s="150">
        <f>IF(BG40=0,0,(#REF!/$BG$40)*100000)</f>
        <v>0</v>
      </c>
      <c r="BI40" s="136">
        <f>'Health Regions Population'!AC7</f>
        <v>0</v>
      </c>
      <c r="BJ40" s="150">
        <f>IF(BI40=0,0,(#REF!/$BI$40)*100000)</f>
        <v>0</v>
      </c>
      <c r="BK40" s="136">
        <f>'Health Regions Population'!AE7</f>
        <v>0</v>
      </c>
      <c r="BL40" s="150">
        <f>IF(BK40=0,0,(#REF!/$BK$6)*100000)</f>
        <v>0</v>
      </c>
      <c r="BM40" s="136">
        <f>'Health Regions Population'!AG7</f>
        <v>0</v>
      </c>
      <c r="BN40" s="150">
        <f>IF(BM40=0,0,(#REF!/$BM$6)*100000)</f>
        <v>0</v>
      </c>
      <c r="BO40" s="136">
        <f>'Health Regions Population'!AI7</f>
        <v>0</v>
      </c>
      <c r="BP40" s="150">
        <f>IF(BO40=0,0,(#REF!/$BO$6)*100000)</f>
        <v>0</v>
      </c>
      <c r="BQ40" s="136">
        <f>'Health Regions Population'!AK7</f>
        <v>0</v>
      </c>
      <c r="BR40" s="150">
        <f>IF(BQ40=0,0,(#REF!/$BQ$6)*100000)</f>
        <v>0</v>
      </c>
      <c r="BS40" s="136">
        <f>'Health Regions Population'!AM7</f>
        <v>0</v>
      </c>
      <c r="BT40" s="150">
        <f>IF(BS40=0,0,(#REF!/$BS$6)*100000)</f>
        <v>0</v>
      </c>
      <c r="BU40" s="136">
        <f>'Health Regions Population'!AO7</f>
        <v>0</v>
      </c>
      <c r="BV40" s="150">
        <f>IF(BU40=0,0,(#REF!/$BU$6)*100000)</f>
        <v>0</v>
      </c>
      <c r="BW40" s="149"/>
      <c r="BX40" s="150">
        <f>Populations!C101</f>
        <v>0</v>
      </c>
      <c r="BY40" s="152">
        <v>7.2533E-2</v>
      </c>
      <c r="CA40" s="140" t="str">
        <f>Populations!B11</f>
        <v>5-9</v>
      </c>
      <c r="CB40" s="379">
        <f t="shared" si="28"/>
        <v>0</v>
      </c>
      <c r="CC40" s="380">
        <f t="shared" si="29"/>
        <v>0</v>
      </c>
      <c r="CD40" s="380">
        <f t="shared" si="30"/>
        <v>0</v>
      </c>
      <c r="CE40" s="381">
        <f t="shared" si="31"/>
        <v>0</v>
      </c>
      <c r="CF40" s="381">
        <f t="shared" si="32"/>
        <v>0</v>
      </c>
      <c r="CG40" s="381">
        <f t="shared" si="33"/>
        <v>0</v>
      </c>
      <c r="CH40" s="381">
        <f t="shared" si="34"/>
        <v>0</v>
      </c>
      <c r="CI40" s="381">
        <f t="shared" si="35"/>
        <v>0</v>
      </c>
      <c r="CJ40" s="381">
        <f t="shared" si="36"/>
        <v>0</v>
      </c>
      <c r="CK40" s="381">
        <f t="shared" si="37"/>
        <v>0</v>
      </c>
    </row>
    <row r="41" spans="2:89">
      <c r="B41" s="140" t="str">
        <f>Populations!B12</f>
        <v>10-14</v>
      </c>
      <c r="C41" s="431"/>
      <c r="D41" s="432"/>
      <c r="E41" s="153"/>
      <c r="F41" s="154"/>
      <c r="G41" s="154"/>
      <c r="H41" s="154"/>
      <c r="I41" s="154"/>
      <c r="J41" s="155"/>
      <c r="K41" s="155"/>
      <c r="L41" s="176"/>
      <c r="M41" s="149"/>
      <c r="N41" s="150">
        <f>Populations!C12</f>
        <v>0</v>
      </c>
      <c r="O41" s="150">
        <f>IF(N41=0,0,($C$41/$N$41)*100000)</f>
        <v>0</v>
      </c>
      <c r="P41" s="150">
        <f>Populations!E12</f>
        <v>0</v>
      </c>
      <c r="Q41" s="150">
        <f>IF(P41=0,0,($D$41/$P$41)*100000)</f>
        <v>0</v>
      </c>
      <c r="R41" s="150">
        <f>Populations!G12</f>
        <v>0</v>
      </c>
      <c r="S41" s="150">
        <f>IF(R41=0,0,($E$41/$R$41)*100000)</f>
        <v>0</v>
      </c>
      <c r="T41" s="150">
        <f>Populations!I12</f>
        <v>0</v>
      </c>
      <c r="U41" s="150">
        <f>IF(T41=0,0,($F$41/$T$41)*100000)</f>
        <v>0</v>
      </c>
      <c r="V41" s="178">
        <f>Populations!K12</f>
        <v>0</v>
      </c>
      <c r="W41" s="150">
        <f>IF(V41=0,0,($G$41/$V$41)*100000)</f>
        <v>0</v>
      </c>
      <c r="X41" s="178">
        <f>Populations!M12</f>
        <v>0</v>
      </c>
      <c r="Y41" s="150">
        <f>IF(X41=0,0,($H$41/$X$41)*100000)</f>
        <v>0</v>
      </c>
      <c r="Z41" s="150">
        <f>Populations!O12</f>
        <v>0</v>
      </c>
      <c r="AA41" s="150">
        <f>IF(Z41=0,0,($I$41/$Z$41)*100000)</f>
        <v>0</v>
      </c>
      <c r="AB41" s="150">
        <f>Populations!Q12</f>
        <v>0</v>
      </c>
      <c r="AC41" s="150">
        <f>IF(AB41=0,0,($J$41/$AB$41)*100000)</f>
        <v>0</v>
      </c>
      <c r="AD41" s="150">
        <f>Populations!S12</f>
        <v>0</v>
      </c>
      <c r="AE41" s="150">
        <f>IF(AD41=0,0,($K$41/$AD$41)*100000)</f>
        <v>0</v>
      </c>
      <c r="AF41" s="178">
        <f>Populations!U12</f>
        <v>0</v>
      </c>
      <c r="AG41" s="150">
        <f>IF(AF41=0,0,($L$41/$AF$41)*100000)</f>
        <v>0</v>
      </c>
      <c r="AH41" s="151"/>
      <c r="AI41" s="136">
        <f>'Health Regions Population'!C8</f>
        <v>0</v>
      </c>
      <c r="AJ41" s="150">
        <f>IF(AI41=0,0,(#REF!/$AI$41)*100000)</f>
        <v>0</v>
      </c>
      <c r="AK41" s="136">
        <f>'Health Regions Population'!E8</f>
        <v>0</v>
      </c>
      <c r="AL41" s="150">
        <f>IF(AK41=0,0,(#REF!/$AK$41)*100000)</f>
        <v>0</v>
      </c>
      <c r="AM41" s="136">
        <f>'Health Regions Population'!G8</f>
        <v>0</v>
      </c>
      <c r="AN41" s="150">
        <f>IF(AM41=0,0,(#REF!/$AM$41)*100000)</f>
        <v>0</v>
      </c>
      <c r="AO41" s="136">
        <f>'Health Regions Population'!I8</f>
        <v>0</v>
      </c>
      <c r="AP41" s="150">
        <f>IF(AO41=0,0,(#REF!/$AO$41)*100000)</f>
        <v>0</v>
      </c>
      <c r="AQ41" s="136">
        <f>'Health Regions Population'!K8</f>
        <v>0</v>
      </c>
      <c r="AR41" s="150">
        <f>IF(AQ41=0,0,(#REF!/$AQ$41)*100000)</f>
        <v>0</v>
      </c>
      <c r="AS41" s="136">
        <f>'Health Regions Population'!M8</f>
        <v>0</v>
      </c>
      <c r="AT41" s="150">
        <f>IF(AS41=0,0,(#REF!/$AS$41)*100000)</f>
        <v>0</v>
      </c>
      <c r="AU41" s="136">
        <f>'Health Regions Population'!O8</f>
        <v>0</v>
      </c>
      <c r="AV41" s="150">
        <f>IF(AU41=0,0,(#REF!/$AU$41)*100000)</f>
        <v>0</v>
      </c>
      <c r="AW41" s="136">
        <f>'Health Regions Population'!Q8</f>
        <v>0</v>
      </c>
      <c r="AX41" s="150">
        <f>IF(AW41=0,0,(#REF!/$AW$41)*100000)</f>
        <v>0</v>
      </c>
      <c r="AY41" s="136">
        <f>'Health Regions Population'!S8</f>
        <v>0</v>
      </c>
      <c r="AZ41" s="150">
        <f>IF(AY41=0,0,(#REF!/$AY$41)*100000)</f>
        <v>0</v>
      </c>
      <c r="BA41" s="136">
        <f>'Health Regions Population'!U8</f>
        <v>0</v>
      </c>
      <c r="BB41" s="150">
        <f>IF(BA41=0,0,(#REF!/$BA$41)*100000)</f>
        <v>0</v>
      </c>
      <c r="BC41" s="136">
        <f>'Health Regions Population'!W8</f>
        <v>0</v>
      </c>
      <c r="BD41" s="150">
        <f>IF(BC41=0,0,(#REF!/$BC$41)*100000)</f>
        <v>0</v>
      </c>
      <c r="BE41" s="136">
        <f>'Health Regions Population'!Y8</f>
        <v>0</v>
      </c>
      <c r="BF41" s="150">
        <f>IF(BE41=0,0,(#REF!/$BE$41)*100000)</f>
        <v>0</v>
      </c>
      <c r="BG41" s="136">
        <f>'Health Regions Population'!AA8</f>
        <v>0</v>
      </c>
      <c r="BH41" s="150">
        <f>IF(BG41=0,0,(#REF!/$BG$41)*100000)</f>
        <v>0</v>
      </c>
      <c r="BI41" s="136">
        <f>'Health Regions Population'!AC8</f>
        <v>0</v>
      </c>
      <c r="BJ41" s="150">
        <f>IF(BI41=0,0,(#REF!/$BI$41)*100000)</f>
        <v>0</v>
      </c>
      <c r="BK41" s="136">
        <f>'Health Regions Population'!AE8</f>
        <v>0</v>
      </c>
      <c r="BL41" s="150">
        <f>IF(BK41=0,0,(#REF!/$BK$7)*100000)</f>
        <v>0</v>
      </c>
      <c r="BM41" s="136">
        <f>'Health Regions Population'!AG8</f>
        <v>0</v>
      </c>
      <c r="BN41" s="150">
        <f>IF(BM41=0,0,(#REF!/$BM$7)*100000)</f>
        <v>0</v>
      </c>
      <c r="BO41" s="136">
        <f>'Health Regions Population'!AI8</f>
        <v>0</v>
      </c>
      <c r="BP41" s="150">
        <f>IF(BO41=0,0,(#REF!/$BO$7)*100000)</f>
        <v>0</v>
      </c>
      <c r="BQ41" s="136">
        <f>'Health Regions Population'!AK8</f>
        <v>0</v>
      </c>
      <c r="BR41" s="150">
        <f>IF(BQ41=0,0,(#REF!/$BQ$7)*100000)</f>
        <v>0</v>
      </c>
      <c r="BS41" s="136">
        <f>'Health Regions Population'!AM8</f>
        <v>0</v>
      </c>
      <c r="BT41" s="150">
        <f>IF(BS41=0,0,(#REF!/$BS$7)*100000)</f>
        <v>0</v>
      </c>
      <c r="BU41" s="136">
        <f>'Health Regions Population'!AO8</f>
        <v>0</v>
      </c>
      <c r="BV41" s="150">
        <f>IF(BU41=0,0,(#REF!/$BU$7)*100000)</f>
        <v>0</v>
      </c>
      <c r="BW41" s="149"/>
      <c r="BX41" s="150">
        <f>Populations!C102</f>
        <v>0</v>
      </c>
      <c r="BY41" s="152">
        <v>7.3032E-2</v>
      </c>
      <c r="CA41" s="140" t="str">
        <f>Populations!B12</f>
        <v>10-14</v>
      </c>
      <c r="CB41" s="379">
        <f t="shared" si="28"/>
        <v>0</v>
      </c>
      <c r="CC41" s="380">
        <f t="shared" si="29"/>
        <v>0</v>
      </c>
      <c r="CD41" s="380">
        <f t="shared" si="30"/>
        <v>0</v>
      </c>
      <c r="CE41" s="381">
        <f t="shared" si="31"/>
        <v>0</v>
      </c>
      <c r="CF41" s="381">
        <f t="shared" si="32"/>
        <v>0</v>
      </c>
      <c r="CG41" s="381">
        <f t="shared" si="33"/>
        <v>0</v>
      </c>
      <c r="CH41" s="381">
        <f t="shared" si="34"/>
        <v>0</v>
      </c>
      <c r="CI41" s="381">
        <f t="shared" si="35"/>
        <v>0</v>
      </c>
      <c r="CJ41" s="381">
        <f t="shared" si="36"/>
        <v>0</v>
      </c>
      <c r="CK41" s="381">
        <f t="shared" si="37"/>
        <v>0</v>
      </c>
    </row>
    <row r="42" spans="2:89">
      <c r="B42" s="140" t="str">
        <f>Populations!B13</f>
        <v>15-19</v>
      </c>
      <c r="C42" s="431"/>
      <c r="D42" s="432"/>
      <c r="E42" s="153"/>
      <c r="F42" s="154"/>
      <c r="G42" s="154"/>
      <c r="H42" s="154"/>
      <c r="I42" s="154"/>
      <c r="J42" s="155"/>
      <c r="K42" s="155"/>
      <c r="L42" s="176"/>
      <c r="M42" s="149"/>
      <c r="N42" s="150">
        <f>Populations!C13</f>
        <v>0</v>
      </c>
      <c r="O42" s="150">
        <f>IF(N42=0,0,($C$42/$N$42)*100000)</f>
        <v>0</v>
      </c>
      <c r="P42" s="150">
        <f>Populations!E13</f>
        <v>0</v>
      </c>
      <c r="Q42" s="150">
        <f>IF(P42=0,0,($D$42/$P$42)*100000)</f>
        <v>0</v>
      </c>
      <c r="R42" s="150">
        <f>Populations!G13</f>
        <v>0</v>
      </c>
      <c r="S42" s="150">
        <f>IF(R42=0,0,($E$42/$R$42)*100000)</f>
        <v>0</v>
      </c>
      <c r="T42" s="150">
        <f>Populations!I13</f>
        <v>0</v>
      </c>
      <c r="U42" s="150">
        <f>IF(T42=0,0,($F$42/$T$42)*100000)</f>
        <v>0</v>
      </c>
      <c r="V42" s="178">
        <f>Populations!K13</f>
        <v>0</v>
      </c>
      <c r="W42" s="150">
        <f>IF(V42=0,0,($G$42/$V$42)*100000)</f>
        <v>0</v>
      </c>
      <c r="X42" s="178">
        <f>Populations!M13</f>
        <v>0</v>
      </c>
      <c r="Y42" s="150">
        <f>IF(X42=0,0,($H$42/$X$42)*100000)</f>
        <v>0</v>
      </c>
      <c r="Z42" s="150">
        <f>Populations!O13</f>
        <v>0</v>
      </c>
      <c r="AA42" s="150">
        <f>IF(Z42=0,0,($I$42/$Z$42)*100000)</f>
        <v>0</v>
      </c>
      <c r="AB42" s="150">
        <f>Populations!Q13</f>
        <v>0</v>
      </c>
      <c r="AC42" s="150">
        <f>IF(AB42=0,0,($J$42/$AB$42)*100000)</f>
        <v>0</v>
      </c>
      <c r="AD42" s="150">
        <f>Populations!S13</f>
        <v>0</v>
      </c>
      <c r="AE42" s="150">
        <f>IF(AD42=0,0,($K$42/$AD$42)*100000)</f>
        <v>0</v>
      </c>
      <c r="AF42" s="178">
        <f>Populations!U13</f>
        <v>0</v>
      </c>
      <c r="AG42" s="150">
        <f>IF(AF42=0,0,($L$42/$AF$42)*100000)</f>
        <v>0</v>
      </c>
      <c r="AH42" s="151"/>
      <c r="AI42" s="136">
        <f>'Health Regions Population'!C9</f>
        <v>0</v>
      </c>
      <c r="AJ42" s="150">
        <f>IF(AI42=0,0,(#REF!/$AI$42)*100000)</f>
        <v>0</v>
      </c>
      <c r="AK42" s="136">
        <f>'Health Regions Population'!E9</f>
        <v>0</v>
      </c>
      <c r="AL42" s="150">
        <f>IF(AK42=0,0,(#REF!/$AK$42)*100000)</f>
        <v>0</v>
      </c>
      <c r="AM42" s="136">
        <f>'Health Regions Population'!G9</f>
        <v>0</v>
      </c>
      <c r="AN42" s="150">
        <f>IF(AM42=0,0,(#REF!/$AM$42)*100000)</f>
        <v>0</v>
      </c>
      <c r="AO42" s="136">
        <f>'Health Regions Population'!I9</f>
        <v>0</v>
      </c>
      <c r="AP42" s="150">
        <f>IF(AO42=0,0,(#REF!/$AO$42)*100000)</f>
        <v>0</v>
      </c>
      <c r="AQ42" s="136">
        <f>'Health Regions Population'!K9</f>
        <v>0</v>
      </c>
      <c r="AR42" s="150">
        <f>IF(AQ42=0,0,(#REF!/$AQ$42)*100000)</f>
        <v>0</v>
      </c>
      <c r="AS42" s="136">
        <f>'Health Regions Population'!M9</f>
        <v>0</v>
      </c>
      <c r="AT42" s="150">
        <f>IF(AS42=0,0,(#REF!/$AS$42)*100000)</f>
        <v>0</v>
      </c>
      <c r="AU42" s="136">
        <f>'Health Regions Population'!O9</f>
        <v>0</v>
      </c>
      <c r="AV42" s="150">
        <f>IF(AU42=0,0,(#REF!/$AU$42)*100000)</f>
        <v>0</v>
      </c>
      <c r="AW42" s="136">
        <f>'Health Regions Population'!Q9</f>
        <v>0</v>
      </c>
      <c r="AX42" s="150">
        <f>IF(AW42=0,0,(#REF!/$AW$42)*100000)</f>
        <v>0</v>
      </c>
      <c r="AY42" s="136">
        <f>'Health Regions Population'!S9</f>
        <v>0</v>
      </c>
      <c r="AZ42" s="150">
        <f>IF(AY42=0,0,(#REF!/$AY$42)*100000)</f>
        <v>0</v>
      </c>
      <c r="BA42" s="136">
        <f>'Health Regions Population'!U9</f>
        <v>0</v>
      </c>
      <c r="BB42" s="150">
        <f>IF(BA42=0,0,(#REF!/$BA$42)*100000)</f>
        <v>0</v>
      </c>
      <c r="BC42" s="136">
        <f>'Health Regions Population'!W9</f>
        <v>0</v>
      </c>
      <c r="BD42" s="150">
        <f>IF(BC42=0,0,(#REF!/$BC$42)*100000)</f>
        <v>0</v>
      </c>
      <c r="BE42" s="136">
        <f>'Health Regions Population'!Y9</f>
        <v>0</v>
      </c>
      <c r="BF42" s="150">
        <f>IF(BE42=0,0,(#REF!/$BE$42)*100000)</f>
        <v>0</v>
      </c>
      <c r="BG42" s="136">
        <f>'Health Regions Population'!AA9</f>
        <v>0</v>
      </c>
      <c r="BH42" s="150">
        <f>IF(BG42=0,0,(#REF!/$BG$42)*100000)</f>
        <v>0</v>
      </c>
      <c r="BI42" s="136">
        <f>'Health Regions Population'!AC9</f>
        <v>0</v>
      </c>
      <c r="BJ42" s="150">
        <f>IF(BI42=0,0,(#REF!/$BI$42)*100000)</f>
        <v>0</v>
      </c>
      <c r="BK42" s="136">
        <f>'Health Regions Population'!AE9</f>
        <v>0</v>
      </c>
      <c r="BL42" s="150">
        <f>IF(BK42=0,0,(#REF!/$BK$8)*100000)</f>
        <v>0</v>
      </c>
      <c r="BM42" s="136">
        <f>'Health Regions Population'!AG9</f>
        <v>0</v>
      </c>
      <c r="BN42" s="150">
        <f>IF(BM42=0,0,(#REF!/$BM$8)*100000)</f>
        <v>0</v>
      </c>
      <c r="BO42" s="136">
        <f>'Health Regions Population'!AI9</f>
        <v>0</v>
      </c>
      <c r="BP42" s="150">
        <f>IF(BO42=0,0,(#REF!/$BO$8)*100000)</f>
        <v>0</v>
      </c>
      <c r="BQ42" s="136">
        <f>'Health Regions Population'!AK9</f>
        <v>0</v>
      </c>
      <c r="BR42" s="150">
        <f>IF(BQ42=0,0,(#REF!/$BQ$8)*100000)</f>
        <v>0</v>
      </c>
      <c r="BS42" s="136">
        <f>'Health Regions Population'!AM9</f>
        <v>0</v>
      </c>
      <c r="BT42" s="150">
        <f>IF(BS42=0,0,(#REF!/$BS$8)*100000)</f>
        <v>0</v>
      </c>
      <c r="BU42" s="136">
        <f>'Health Regions Population'!AO9</f>
        <v>0</v>
      </c>
      <c r="BV42" s="150">
        <f>IF(BU42=0,0,(#REF!/$BU$8)*100000)</f>
        <v>0</v>
      </c>
      <c r="BW42" s="149"/>
      <c r="BX42" s="150">
        <f>Populations!C103</f>
        <v>0</v>
      </c>
      <c r="BY42" s="152">
        <v>7.2168999999999997E-2</v>
      </c>
      <c r="CA42" s="140" t="str">
        <f>Populations!B13</f>
        <v>15-19</v>
      </c>
      <c r="CB42" s="379">
        <f t="shared" si="28"/>
        <v>0</v>
      </c>
      <c r="CC42" s="380">
        <f t="shared" si="29"/>
        <v>0</v>
      </c>
      <c r="CD42" s="380">
        <f t="shared" si="30"/>
        <v>0</v>
      </c>
      <c r="CE42" s="381">
        <f t="shared" si="31"/>
        <v>0</v>
      </c>
      <c r="CF42" s="381">
        <f t="shared" si="32"/>
        <v>0</v>
      </c>
      <c r="CG42" s="381">
        <f t="shared" si="33"/>
        <v>0</v>
      </c>
      <c r="CH42" s="381">
        <f t="shared" si="34"/>
        <v>0</v>
      </c>
      <c r="CI42" s="381">
        <f t="shared" si="35"/>
        <v>0</v>
      </c>
      <c r="CJ42" s="381">
        <f t="shared" si="36"/>
        <v>0</v>
      </c>
      <c r="CK42" s="381">
        <f t="shared" si="37"/>
        <v>0</v>
      </c>
    </row>
    <row r="43" spans="2:89">
      <c r="B43" s="140" t="str">
        <f>Populations!B14</f>
        <v>20-24</v>
      </c>
      <c r="C43" s="431"/>
      <c r="D43" s="432"/>
      <c r="E43" s="153"/>
      <c r="F43" s="154"/>
      <c r="G43" s="154"/>
      <c r="H43" s="154"/>
      <c r="I43" s="154"/>
      <c r="J43" s="155"/>
      <c r="K43" s="155"/>
      <c r="L43" s="176"/>
      <c r="M43" s="149"/>
      <c r="N43" s="150">
        <f>Populations!C14</f>
        <v>0</v>
      </c>
      <c r="O43" s="150">
        <f>IF(N43=0,0,($C$43/$N$43)*100000)</f>
        <v>0</v>
      </c>
      <c r="P43" s="150">
        <f>Populations!E14</f>
        <v>0</v>
      </c>
      <c r="Q43" s="150">
        <f>IF(P43=0,0,($D$43/$P$43)*100000)</f>
        <v>0</v>
      </c>
      <c r="R43" s="150">
        <f>Populations!G14</f>
        <v>0</v>
      </c>
      <c r="S43" s="150">
        <f>IF(R43=0,0,($E$43/$R$43)*100000)</f>
        <v>0</v>
      </c>
      <c r="T43" s="150">
        <f>Populations!I14</f>
        <v>0</v>
      </c>
      <c r="U43" s="150">
        <f>IF(T43=0,0,($F$43/$T$43)*100000)</f>
        <v>0</v>
      </c>
      <c r="V43" s="178">
        <f>Populations!K14</f>
        <v>0</v>
      </c>
      <c r="W43" s="150">
        <f>IF(V43=0,0,($G$43/$V$43)*100000)</f>
        <v>0</v>
      </c>
      <c r="X43" s="178">
        <f>Populations!M14</f>
        <v>0</v>
      </c>
      <c r="Y43" s="150">
        <f>IF(X43=0,0,($H$43/$X$43)*100000)</f>
        <v>0</v>
      </c>
      <c r="Z43" s="150">
        <f>Populations!O14</f>
        <v>0</v>
      </c>
      <c r="AA43" s="150">
        <f>IF(Z43=0,0,($I$43/$Z$43)*100000)</f>
        <v>0</v>
      </c>
      <c r="AB43" s="150">
        <f>Populations!Q14</f>
        <v>0</v>
      </c>
      <c r="AC43" s="150">
        <f>IF(AB43=0,0,($J$43/$AB$43)*100000)</f>
        <v>0</v>
      </c>
      <c r="AD43" s="150">
        <f>Populations!S14</f>
        <v>0</v>
      </c>
      <c r="AE43" s="150">
        <f>IF(AD43=0,0,($K$43/$AD$43)*100000)</f>
        <v>0</v>
      </c>
      <c r="AF43" s="178">
        <f>Populations!U14</f>
        <v>0</v>
      </c>
      <c r="AG43" s="150">
        <f>IF(AF43=0,0,($L$43/$AF$43)*100000)</f>
        <v>0</v>
      </c>
      <c r="AH43" s="151"/>
      <c r="AI43" s="136">
        <f>'Health Regions Population'!C10</f>
        <v>0</v>
      </c>
      <c r="AJ43" s="150">
        <f>IF(AI43=0,0,(#REF!/$AI$43)*100000)</f>
        <v>0</v>
      </c>
      <c r="AK43" s="136">
        <f>'Health Regions Population'!E10</f>
        <v>0</v>
      </c>
      <c r="AL43" s="150">
        <f>IF(AK43=0,0,(#REF!/$AK$43)*100000)</f>
        <v>0</v>
      </c>
      <c r="AM43" s="136">
        <f>'Health Regions Population'!G10</f>
        <v>0</v>
      </c>
      <c r="AN43" s="150">
        <f>IF(AM43=0,0,(#REF!/$AM$43)*100000)</f>
        <v>0</v>
      </c>
      <c r="AO43" s="136">
        <f>'Health Regions Population'!I10</f>
        <v>0</v>
      </c>
      <c r="AP43" s="150">
        <f>IF(AO43=0,0,(#REF!/$AO$43)*100000)</f>
        <v>0</v>
      </c>
      <c r="AQ43" s="136">
        <f>'Health Regions Population'!K10</f>
        <v>0</v>
      </c>
      <c r="AR43" s="150">
        <f>IF(AQ43=0,0,(#REF!/$AQ$43)*100000)</f>
        <v>0</v>
      </c>
      <c r="AS43" s="136">
        <f>'Health Regions Population'!M10</f>
        <v>0</v>
      </c>
      <c r="AT43" s="150">
        <f>IF(AS43=0,0,(#REF!/$AS$43)*100000)</f>
        <v>0</v>
      </c>
      <c r="AU43" s="136">
        <f>'Health Regions Population'!O10</f>
        <v>0</v>
      </c>
      <c r="AV43" s="150">
        <f>IF(AU43=0,0,(#REF!/$AU$43)*100000)</f>
        <v>0</v>
      </c>
      <c r="AW43" s="136">
        <f>'Health Regions Population'!Q10</f>
        <v>0</v>
      </c>
      <c r="AX43" s="150">
        <f>IF(AW43=0,0,(#REF!/$AW$43)*100000)</f>
        <v>0</v>
      </c>
      <c r="AY43" s="136">
        <f>'Health Regions Population'!S10</f>
        <v>0</v>
      </c>
      <c r="AZ43" s="150">
        <f>IF(AY43=0,0,(#REF!/$AY$43)*100000)</f>
        <v>0</v>
      </c>
      <c r="BA43" s="136">
        <f>'Health Regions Population'!U10</f>
        <v>0</v>
      </c>
      <c r="BB43" s="150">
        <f>IF(BA43=0,0,(#REF!/$BA$43)*100000)</f>
        <v>0</v>
      </c>
      <c r="BC43" s="136">
        <f>'Health Regions Population'!W10</f>
        <v>0</v>
      </c>
      <c r="BD43" s="150">
        <f>IF(BC43=0,0,(#REF!/$BC$43)*100000)</f>
        <v>0</v>
      </c>
      <c r="BE43" s="136">
        <f>'Health Regions Population'!Y10</f>
        <v>0</v>
      </c>
      <c r="BF43" s="150">
        <f>IF(BE43=0,0,(#REF!/$BE$43)*100000)</f>
        <v>0</v>
      </c>
      <c r="BG43" s="136">
        <f>'Health Regions Population'!AA10</f>
        <v>0</v>
      </c>
      <c r="BH43" s="150">
        <f>IF(BG43=0,0,(#REF!/$BG$43)*100000)</f>
        <v>0</v>
      </c>
      <c r="BI43" s="136">
        <f>'Health Regions Population'!AC10</f>
        <v>0</v>
      </c>
      <c r="BJ43" s="150">
        <f>IF(BI43=0,0,(#REF!/$BI$43)*100000)</f>
        <v>0</v>
      </c>
      <c r="BK43" s="136">
        <f>'Health Regions Population'!AE10</f>
        <v>0</v>
      </c>
      <c r="BL43" s="150">
        <f>IF(BK43=0,0,(#REF!/$BK$9)*100000)</f>
        <v>0</v>
      </c>
      <c r="BM43" s="136">
        <f>'Health Regions Population'!AG10</f>
        <v>0</v>
      </c>
      <c r="BN43" s="150">
        <f>IF(BM43=0,0,(#REF!/$BM$9)*100000)</f>
        <v>0</v>
      </c>
      <c r="BO43" s="136">
        <f>'Health Regions Population'!AI10</f>
        <v>0</v>
      </c>
      <c r="BP43" s="150">
        <f>IF(BO43=0,0,(#REF!/$BO$9)*100000)</f>
        <v>0</v>
      </c>
      <c r="BQ43" s="136">
        <f>'Health Regions Population'!AK10</f>
        <v>0</v>
      </c>
      <c r="BR43" s="150">
        <f>IF(BQ43=0,0,(#REF!/$BQ$9)*100000)</f>
        <v>0</v>
      </c>
      <c r="BS43" s="136">
        <f>'Health Regions Population'!AM10</f>
        <v>0</v>
      </c>
      <c r="BT43" s="150">
        <f>IF(BS43=0,0,(#REF!/$BS$9)*100000)</f>
        <v>0</v>
      </c>
      <c r="BU43" s="136">
        <f>'Health Regions Population'!AO10</f>
        <v>0</v>
      </c>
      <c r="BV43" s="150">
        <f>IF(BU43=0,0,(#REF!/$BU$9)*100000)</f>
        <v>0</v>
      </c>
      <c r="BW43" s="149"/>
      <c r="BX43" s="150">
        <f>Populations!C104</f>
        <v>0</v>
      </c>
      <c r="BY43" s="152">
        <v>6.6477999999999995E-2</v>
      </c>
      <c r="CA43" s="140" t="str">
        <f>Populations!B14</f>
        <v>20-24</v>
      </c>
      <c r="CB43" s="379">
        <f t="shared" si="28"/>
        <v>0</v>
      </c>
      <c r="CC43" s="380">
        <f t="shared" si="29"/>
        <v>0</v>
      </c>
      <c r="CD43" s="380">
        <f t="shared" si="30"/>
        <v>0</v>
      </c>
      <c r="CE43" s="381">
        <f t="shared" si="31"/>
        <v>0</v>
      </c>
      <c r="CF43" s="381">
        <f t="shared" si="32"/>
        <v>0</v>
      </c>
      <c r="CG43" s="381">
        <f t="shared" si="33"/>
        <v>0</v>
      </c>
      <c r="CH43" s="381">
        <f t="shared" si="34"/>
        <v>0</v>
      </c>
      <c r="CI43" s="381">
        <f t="shared" si="35"/>
        <v>0</v>
      </c>
      <c r="CJ43" s="381">
        <f t="shared" si="36"/>
        <v>0</v>
      </c>
      <c r="CK43" s="381">
        <f t="shared" si="37"/>
        <v>0</v>
      </c>
    </row>
    <row r="44" spans="2:89">
      <c r="B44" s="140" t="str">
        <f>Populations!B15</f>
        <v>25-34</v>
      </c>
      <c r="C44" s="431"/>
      <c r="D44" s="432"/>
      <c r="E44" s="153"/>
      <c r="F44" s="154"/>
      <c r="G44" s="154"/>
      <c r="H44" s="154"/>
      <c r="I44" s="154"/>
      <c r="J44" s="155"/>
      <c r="K44" s="155"/>
      <c r="L44" s="176"/>
      <c r="M44" s="149"/>
      <c r="N44" s="150">
        <f>Populations!C15</f>
        <v>0</v>
      </c>
      <c r="O44" s="150">
        <f>IF(N44=0,0,($C$44/$N$44)*100000)</f>
        <v>0</v>
      </c>
      <c r="P44" s="150">
        <f>Populations!E15</f>
        <v>0</v>
      </c>
      <c r="Q44" s="150">
        <f>IF(P44=0,0,($D$44/$P$44)*100000)</f>
        <v>0</v>
      </c>
      <c r="R44" s="150">
        <f>Populations!G15</f>
        <v>0</v>
      </c>
      <c r="S44" s="150">
        <f>IF(R44=0,0,($E$44/$R$44)*100000)</f>
        <v>0</v>
      </c>
      <c r="T44" s="150">
        <f>Populations!I15</f>
        <v>0</v>
      </c>
      <c r="U44" s="150">
        <f>IF(T44=0,0,($F$44/$T$44)*100000)</f>
        <v>0</v>
      </c>
      <c r="V44" s="178">
        <f>Populations!K15</f>
        <v>0</v>
      </c>
      <c r="W44" s="150">
        <f>IF(V44=0,0,($G$44/$V$44)*100000)</f>
        <v>0</v>
      </c>
      <c r="X44" s="178">
        <f>Populations!M15</f>
        <v>0</v>
      </c>
      <c r="Y44" s="150">
        <f>IF(X44=0,0,($H$44/$X$44)*100000)</f>
        <v>0</v>
      </c>
      <c r="Z44" s="150">
        <f>Populations!O15</f>
        <v>0</v>
      </c>
      <c r="AA44" s="150">
        <f>IF(Z44=0,0,($I$44/$Z$44)*100000)</f>
        <v>0</v>
      </c>
      <c r="AB44" s="150">
        <f>Populations!Q15</f>
        <v>0</v>
      </c>
      <c r="AC44" s="150">
        <f>IF(AB44=0,0,($J$44/$AB$44)*100000)</f>
        <v>0</v>
      </c>
      <c r="AD44" s="150">
        <f>Populations!S15</f>
        <v>0</v>
      </c>
      <c r="AE44" s="150">
        <f>IF(AD44=0,0,($K$44/$AD$44)*100000)</f>
        <v>0</v>
      </c>
      <c r="AF44" s="178">
        <f>Populations!U15</f>
        <v>0</v>
      </c>
      <c r="AG44" s="150">
        <f>IF(AF44=0,0,($L$44/$AF$44)*100000)</f>
        <v>0</v>
      </c>
      <c r="AH44" s="151"/>
      <c r="AI44" s="136">
        <f>'Health Regions Population'!C11</f>
        <v>0</v>
      </c>
      <c r="AJ44" s="150">
        <f>IF(AI44=0,0,(#REF!/$AI$44)*100000)</f>
        <v>0</v>
      </c>
      <c r="AK44" s="136">
        <f>'Health Regions Population'!E11</f>
        <v>0</v>
      </c>
      <c r="AL44" s="150">
        <f>IF(AK44=0,0,(#REF!/$AK$44)*100000)</f>
        <v>0</v>
      </c>
      <c r="AM44" s="136">
        <f>'Health Regions Population'!G11</f>
        <v>0</v>
      </c>
      <c r="AN44" s="150">
        <f>IF(AM44=0,0,(#REF!/$AM$44)*100000)</f>
        <v>0</v>
      </c>
      <c r="AO44" s="136">
        <f>'Health Regions Population'!I11</f>
        <v>0</v>
      </c>
      <c r="AP44" s="150">
        <f>IF(AO44=0,0,(#REF!/$AO$44)*100000)</f>
        <v>0</v>
      </c>
      <c r="AQ44" s="136">
        <f>'Health Regions Population'!K11</f>
        <v>0</v>
      </c>
      <c r="AR44" s="150">
        <f>IF(AQ44=0,0,(#REF!/$AQ$44)*100000)</f>
        <v>0</v>
      </c>
      <c r="AS44" s="136">
        <f>'Health Regions Population'!M11</f>
        <v>0</v>
      </c>
      <c r="AT44" s="150">
        <f>IF(AS44=0,0,(#REF!/$AS$44)*100000)</f>
        <v>0</v>
      </c>
      <c r="AU44" s="136">
        <f>'Health Regions Population'!O11</f>
        <v>0</v>
      </c>
      <c r="AV44" s="150">
        <f>IF(AU44=0,0,(#REF!/$AU$44)*100000)</f>
        <v>0</v>
      </c>
      <c r="AW44" s="136">
        <f>'Health Regions Population'!Q11</f>
        <v>0</v>
      </c>
      <c r="AX44" s="150">
        <f>IF(AW44=0,0,(#REF!/$AW$44)*100000)</f>
        <v>0</v>
      </c>
      <c r="AY44" s="136">
        <f>'Health Regions Population'!S11</f>
        <v>0</v>
      </c>
      <c r="AZ44" s="150">
        <f>IF(AY44=0,0,(#REF!/$AY$44)*100000)</f>
        <v>0</v>
      </c>
      <c r="BA44" s="136">
        <f>'Health Regions Population'!U11</f>
        <v>0</v>
      </c>
      <c r="BB44" s="150">
        <f>IF(BA44=0,0,(#REF!/$BA$44)*100000)</f>
        <v>0</v>
      </c>
      <c r="BC44" s="136">
        <f>'Health Regions Population'!W11</f>
        <v>0</v>
      </c>
      <c r="BD44" s="150">
        <f>IF(BC44=0,0,(#REF!/$BC$44)*100000)</f>
        <v>0</v>
      </c>
      <c r="BE44" s="136">
        <f>'Health Regions Population'!Y11</f>
        <v>0</v>
      </c>
      <c r="BF44" s="150">
        <f>IF(BE44=0,0,(#REF!/$BE$44)*100000)</f>
        <v>0</v>
      </c>
      <c r="BG44" s="136">
        <f>'Health Regions Population'!AA11</f>
        <v>0</v>
      </c>
      <c r="BH44" s="150">
        <f>IF(BG44=0,0,(#REF!/$BG$44)*100000)</f>
        <v>0</v>
      </c>
      <c r="BI44" s="136">
        <f>'Health Regions Population'!AC11</f>
        <v>0</v>
      </c>
      <c r="BJ44" s="150">
        <f>IF(BI44=0,0,(#REF!/$BI$44)*100000)</f>
        <v>0</v>
      </c>
      <c r="BK44" s="136">
        <f>'Health Regions Population'!AE11</f>
        <v>0</v>
      </c>
      <c r="BL44" s="150">
        <f>IF(BK44=0,0,(#REF!/$BK$10)*100000)</f>
        <v>0</v>
      </c>
      <c r="BM44" s="136">
        <f>'Health Regions Population'!AG11</f>
        <v>0</v>
      </c>
      <c r="BN44" s="150">
        <f>IF(BM44=0,0,(#REF!/$BM$10)*100000)</f>
        <v>0</v>
      </c>
      <c r="BO44" s="136">
        <f>'Health Regions Population'!AI11</f>
        <v>0</v>
      </c>
      <c r="BP44" s="150">
        <f>IF(BO44=0,0,(#REF!/$BO$10)*100000)</f>
        <v>0</v>
      </c>
      <c r="BQ44" s="136">
        <f>'Health Regions Population'!AK11</f>
        <v>0</v>
      </c>
      <c r="BR44" s="150">
        <f>IF(BQ44=0,0,(#REF!/$BQ$10)*100000)</f>
        <v>0</v>
      </c>
      <c r="BS44" s="136">
        <f>'Health Regions Population'!AM11</f>
        <v>0</v>
      </c>
      <c r="BT44" s="150">
        <f>IF(BS44=0,0,(#REF!/$BS$10)*100000)</f>
        <v>0</v>
      </c>
      <c r="BU44" s="136">
        <f>'Health Regions Population'!AO11</f>
        <v>0</v>
      </c>
      <c r="BV44" s="150">
        <f>IF(BU44=0,0,(#REF!/$BU$10)*100000)</f>
        <v>0</v>
      </c>
      <c r="BW44" s="149"/>
      <c r="BX44" s="150">
        <f>Populations!C105</f>
        <v>0</v>
      </c>
      <c r="BY44" s="152">
        <v>0.135573</v>
      </c>
      <c r="CA44" s="140" t="str">
        <f>Populations!B15</f>
        <v>25-34</v>
      </c>
      <c r="CB44" s="379">
        <f t="shared" si="28"/>
        <v>0</v>
      </c>
      <c r="CC44" s="380">
        <f t="shared" si="29"/>
        <v>0</v>
      </c>
      <c r="CD44" s="380">
        <f t="shared" si="30"/>
        <v>0</v>
      </c>
      <c r="CE44" s="381">
        <f t="shared" si="31"/>
        <v>0</v>
      </c>
      <c r="CF44" s="381">
        <f t="shared" si="32"/>
        <v>0</v>
      </c>
      <c r="CG44" s="381">
        <f t="shared" si="33"/>
        <v>0</v>
      </c>
      <c r="CH44" s="381">
        <f t="shared" si="34"/>
        <v>0</v>
      </c>
      <c r="CI44" s="381">
        <f t="shared" si="35"/>
        <v>0</v>
      </c>
      <c r="CJ44" s="381">
        <f t="shared" si="36"/>
        <v>0</v>
      </c>
      <c r="CK44" s="381">
        <f t="shared" si="37"/>
        <v>0</v>
      </c>
    </row>
    <row r="45" spans="2:89">
      <c r="B45" s="140" t="str">
        <f>Populations!B16</f>
        <v>35-44</v>
      </c>
      <c r="C45" s="431"/>
      <c r="D45" s="432"/>
      <c r="E45" s="153"/>
      <c r="F45" s="154"/>
      <c r="G45" s="154"/>
      <c r="H45" s="154"/>
      <c r="I45" s="154"/>
      <c r="J45" s="155"/>
      <c r="K45" s="155"/>
      <c r="L45" s="176"/>
      <c r="M45" s="149"/>
      <c r="N45" s="150">
        <f>Populations!C16</f>
        <v>0</v>
      </c>
      <c r="O45" s="150">
        <f>IF(N45=0,0,($C$45/$N$45)*100000)</f>
        <v>0</v>
      </c>
      <c r="P45" s="150">
        <f>Populations!E16</f>
        <v>0</v>
      </c>
      <c r="Q45" s="150">
        <f>IF(P45=0,0,($D$45/$P$45)*100000)</f>
        <v>0</v>
      </c>
      <c r="R45" s="150">
        <f>Populations!G16</f>
        <v>0</v>
      </c>
      <c r="S45" s="150">
        <f>IF(R45=0,0,($E$45/$R$45)*100000)</f>
        <v>0</v>
      </c>
      <c r="T45" s="150">
        <f>Populations!I16</f>
        <v>0</v>
      </c>
      <c r="U45" s="150">
        <f>IF(T45=0,0,($F$45/$T$45)*100000)</f>
        <v>0</v>
      </c>
      <c r="V45" s="178">
        <f>Populations!K16</f>
        <v>0</v>
      </c>
      <c r="W45" s="150">
        <f>IF(V45=0,0,($G$45/$V$45)*100000)</f>
        <v>0</v>
      </c>
      <c r="X45" s="178">
        <f>Populations!M16</f>
        <v>0</v>
      </c>
      <c r="Y45" s="150">
        <f>IF(X45=0,0,($H$45/$X$45)*100000)</f>
        <v>0</v>
      </c>
      <c r="Z45" s="150">
        <f>Populations!O16</f>
        <v>0</v>
      </c>
      <c r="AA45" s="150">
        <f>IF(Z45=0,0,($I$45/$Z$45)*100000)</f>
        <v>0</v>
      </c>
      <c r="AB45" s="150">
        <f>Populations!Q16</f>
        <v>0</v>
      </c>
      <c r="AC45" s="150">
        <f>IF(AB45=0,0,($J$45/$AB$45)*100000)</f>
        <v>0</v>
      </c>
      <c r="AD45" s="150">
        <f>Populations!S16</f>
        <v>0</v>
      </c>
      <c r="AE45" s="150">
        <f>IF(AD45=0,0,($K$45/$AD$45)*100000)</f>
        <v>0</v>
      </c>
      <c r="AF45" s="178">
        <f>Populations!U16</f>
        <v>0</v>
      </c>
      <c r="AG45" s="150">
        <f>IF(AF45=0,0,($L$45/$AF$45)*100000)</f>
        <v>0</v>
      </c>
      <c r="AH45" s="151"/>
      <c r="AI45" s="136">
        <f>'Health Regions Population'!C12</f>
        <v>0</v>
      </c>
      <c r="AJ45" s="150">
        <f>IF(AI45=0,0,(#REF!/$AI$45)*100000)</f>
        <v>0</v>
      </c>
      <c r="AK45" s="136">
        <f>'Health Regions Population'!E12</f>
        <v>0</v>
      </c>
      <c r="AL45" s="150">
        <f>IF(AK45=0,0,(#REF!/$AI$45)*100000)</f>
        <v>0</v>
      </c>
      <c r="AM45" s="136">
        <f>'Health Regions Population'!G12</f>
        <v>0</v>
      </c>
      <c r="AN45" s="150">
        <f>IF(AM45=0,0,(#REF!/$AM$45)*100000)</f>
        <v>0</v>
      </c>
      <c r="AO45" s="136">
        <f>'Health Regions Population'!I12</f>
        <v>0</v>
      </c>
      <c r="AP45" s="150">
        <f>IF(AO45=0,0,(#REF!/$AO$45)*100000)</f>
        <v>0</v>
      </c>
      <c r="AQ45" s="136">
        <f>'Health Regions Population'!K12</f>
        <v>0</v>
      </c>
      <c r="AR45" s="150">
        <f>IF(AQ45=0,0,(#REF!/$AQ$45)*100000)</f>
        <v>0</v>
      </c>
      <c r="AS45" s="136">
        <f>'Health Regions Population'!M12</f>
        <v>0</v>
      </c>
      <c r="AT45" s="150">
        <f>IF(AS45=0,0,(#REF!/$AS$45)*100000)</f>
        <v>0</v>
      </c>
      <c r="AU45" s="136">
        <f>'Health Regions Population'!O12</f>
        <v>0</v>
      </c>
      <c r="AV45" s="150">
        <f>IF(AU45=0,0,(#REF!/$AU$45)*100000)</f>
        <v>0</v>
      </c>
      <c r="AW45" s="136">
        <f>'Health Regions Population'!Q12</f>
        <v>0</v>
      </c>
      <c r="AX45" s="150">
        <f>IF(AW45=0,0,(#REF!/$AW$45)*100000)</f>
        <v>0</v>
      </c>
      <c r="AY45" s="136">
        <f>'Health Regions Population'!S12</f>
        <v>0</v>
      </c>
      <c r="AZ45" s="150">
        <f>IF(AY45=0,0,(#REF!/$AY$45)*100000)</f>
        <v>0</v>
      </c>
      <c r="BA45" s="136">
        <f>'Health Regions Population'!U12</f>
        <v>0</v>
      </c>
      <c r="BB45" s="150">
        <f>IF(BA45=0,0,(#REF!/$BA$45)*100000)</f>
        <v>0</v>
      </c>
      <c r="BC45" s="136">
        <f>'Health Regions Population'!W12</f>
        <v>0</v>
      </c>
      <c r="BD45" s="150">
        <f>IF(BC45=0,0,(#REF!/$BC$45)*100000)</f>
        <v>0</v>
      </c>
      <c r="BE45" s="136">
        <f>'Health Regions Population'!Y12</f>
        <v>0</v>
      </c>
      <c r="BF45" s="150">
        <f>IF(BE45=0,0,(#REF!/$BE$45)*100000)</f>
        <v>0</v>
      </c>
      <c r="BG45" s="136">
        <f>'Health Regions Population'!AA12</f>
        <v>0</v>
      </c>
      <c r="BH45" s="150">
        <f>IF(BG45=0,0,(#REF!/$BG$45)*100000)</f>
        <v>0</v>
      </c>
      <c r="BI45" s="136">
        <f>'Health Regions Population'!AC12</f>
        <v>0</v>
      </c>
      <c r="BJ45" s="150">
        <f>IF(BI45=0,0,(#REF!/$BI$45)*100000)</f>
        <v>0</v>
      </c>
      <c r="BK45" s="136">
        <f>'Health Regions Population'!AE12</f>
        <v>0</v>
      </c>
      <c r="BL45" s="150">
        <f>IF(BK45=0,0,(#REF!/$BK$11)*100000)</f>
        <v>0</v>
      </c>
      <c r="BM45" s="136">
        <f>'Health Regions Population'!AG12</f>
        <v>0</v>
      </c>
      <c r="BN45" s="150">
        <f>IF(BM45=0,0,(#REF!/$BM$11)*100000)</f>
        <v>0</v>
      </c>
      <c r="BO45" s="136">
        <f>'Health Regions Population'!AI12</f>
        <v>0</v>
      </c>
      <c r="BP45" s="150">
        <f>IF(BO45=0,0,(#REF!/$BO$11)*100000)</f>
        <v>0</v>
      </c>
      <c r="BQ45" s="136">
        <f>'Health Regions Population'!AK12</f>
        <v>0</v>
      </c>
      <c r="BR45" s="150">
        <f>IF(BQ45=0,0,(#REF!/$BQ$11)*100000)</f>
        <v>0</v>
      </c>
      <c r="BS45" s="136">
        <f>'Health Regions Population'!AM12</f>
        <v>0</v>
      </c>
      <c r="BT45" s="150">
        <f>IF(BS45=0,0,(#REF!/$BS$11)*100000)</f>
        <v>0</v>
      </c>
      <c r="BU45" s="136">
        <f>'Health Regions Population'!AO12</f>
        <v>0</v>
      </c>
      <c r="BV45" s="150">
        <f>IF(BU45=0,0,(#REF!/$BU$11)*100000)</f>
        <v>0</v>
      </c>
      <c r="BW45" s="149"/>
      <c r="BX45" s="150">
        <f>Populations!C106</f>
        <v>0</v>
      </c>
      <c r="BY45" s="152">
        <v>0.16261300000000001</v>
      </c>
      <c r="CA45" s="140" t="str">
        <f>Populations!B16</f>
        <v>35-44</v>
      </c>
      <c r="CB45" s="379">
        <f t="shared" si="28"/>
        <v>0</v>
      </c>
      <c r="CC45" s="380">
        <f t="shared" si="29"/>
        <v>0</v>
      </c>
      <c r="CD45" s="380">
        <f t="shared" si="30"/>
        <v>0</v>
      </c>
      <c r="CE45" s="381">
        <f t="shared" si="31"/>
        <v>0</v>
      </c>
      <c r="CF45" s="381">
        <f t="shared" si="32"/>
        <v>0</v>
      </c>
      <c r="CG45" s="381">
        <f t="shared" si="33"/>
        <v>0</v>
      </c>
      <c r="CH45" s="381">
        <f t="shared" si="34"/>
        <v>0</v>
      </c>
      <c r="CI45" s="381">
        <f t="shared" si="35"/>
        <v>0</v>
      </c>
      <c r="CJ45" s="381">
        <f t="shared" si="36"/>
        <v>0</v>
      </c>
      <c r="CK45" s="381">
        <f t="shared" si="37"/>
        <v>0</v>
      </c>
    </row>
    <row r="46" spans="2:89">
      <c r="B46" s="140" t="str">
        <f>Populations!B17</f>
        <v>45-54</v>
      </c>
      <c r="C46" s="431"/>
      <c r="D46" s="432"/>
      <c r="E46" s="153"/>
      <c r="F46" s="154"/>
      <c r="G46" s="154"/>
      <c r="H46" s="154"/>
      <c r="I46" s="154"/>
      <c r="J46" s="155"/>
      <c r="K46" s="155"/>
      <c r="L46" s="176"/>
      <c r="M46" s="149"/>
      <c r="N46" s="150">
        <f>Populations!C17</f>
        <v>0</v>
      </c>
      <c r="O46" s="150">
        <f>IF(N46=0,0,($C$46/$N$46)*100000)</f>
        <v>0</v>
      </c>
      <c r="P46" s="150">
        <f>Populations!E17</f>
        <v>0</v>
      </c>
      <c r="Q46" s="150">
        <f>IF(P46=0,0,($D$46/$P$46)*100000)</f>
        <v>0</v>
      </c>
      <c r="R46" s="150">
        <f>Populations!G17</f>
        <v>0</v>
      </c>
      <c r="S46" s="150">
        <f>IF(R46=0,0,($E$46/$R$46)*100000)</f>
        <v>0</v>
      </c>
      <c r="T46" s="150">
        <f>Populations!I17</f>
        <v>0</v>
      </c>
      <c r="U46" s="150">
        <f>IF(T46=0,0,($F$46/$T$46)*100000)</f>
        <v>0</v>
      </c>
      <c r="V46" s="178">
        <f>Populations!K17</f>
        <v>0</v>
      </c>
      <c r="W46" s="150">
        <f>IF(V46=0,0,($G$46/$V$46)*100000)</f>
        <v>0</v>
      </c>
      <c r="X46" s="178">
        <f>Populations!M17</f>
        <v>0</v>
      </c>
      <c r="Y46" s="150">
        <f>IF(X46=0,0,($H$46/$X$46)*100000)</f>
        <v>0</v>
      </c>
      <c r="Z46" s="150">
        <f>Populations!O17</f>
        <v>0</v>
      </c>
      <c r="AA46" s="150">
        <f>IF(Z46=0,0,($I$46/$Z$46)*100000)</f>
        <v>0</v>
      </c>
      <c r="AB46" s="150">
        <f>Populations!Q17</f>
        <v>0</v>
      </c>
      <c r="AC46" s="150">
        <f>IF(AB46=0,0,($J$46/$AB$46)*100000)</f>
        <v>0</v>
      </c>
      <c r="AD46" s="150">
        <f>Populations!S17</f>
        <v>0</v>
      </c>
      <c r="AE46" s="150">
        <f>IF(AD46=0,0,($K$46/$AD$46)*100000)</f>
        <v>0</v>
      </c>
      <c r="AF46" s="178">
        <f>Populations!U17</f>
        <v>0</v>
      </c>
      <c r="AG46" s="150">
        <f>IF(AF46=0,0,($L$46/$AF$46)*100000)</f>
        <v>0</v>
      </c>
      <c r="AH46" s="151"/>
      <c r="AI46" s="136">
        <f>'Health Regions Population'!C13</f>
        <v>0</v>
      </c>
      <c r="AJ46" s="150">
        <f>IF(AI46=0,0,(#REF!/$AI$46)*100000)</f>
        <v>0</v>
      </c>
      <c r="AK46" s="136">
        <f>'Health Regions Population'!E13</f>
        <v>0</v>
      </c>
      <c r="AL46" s="150">
        <f>IF(AK46=0,0,(#REF!/$AK$46)*100000)</f>
        <v>0</v>
      </c>
      <c r="AM46" s="136">
        <f>'Health Regions Population'!G13</f>
        <v>0</v>
      </c>
      <c r="AN46" s="150">
        <f>IF(AM46=0,0,(#REF!/$AM$46)*100000)</f>
        <v>0</v>
      </c>
      <c r="AO46" s="136">
        <f>'Health Regions Population'!I13</f>
        <v>0</v>
      </c>
      <c r="AP46" s="150">
        <f>IF(AO46=0,0,(#REF!/$AO$46)*100000)</f>
        <v>0</v>
      </c>
      <c r="AQ46" s="136">
        <f>'Health Regions Population'!K13</f>
        <v>0</v>
      </c>
      <c r="AR46" s="150">
        <f>IF(AQ46=0,0,(#REF!/$AQ$46)*100000)</f>
        <v>0</v>
      </c>
      <c r="AS46" s="136">
        <f>'Health Regions Population'!M13</f>
        <v>0</v>
      </c>
      <c r="AT46" s="150">
        <f>IF(AS46=0,0,(#REF!/$AS$46)*100000)</f>
        <v>0</v>
      </c>
      <c r="AU46" s="136">
        <f>'Health Regions Population'!O13</f>
        <v>0</v>
      </c>
      <c r="AV46" s="150">
        <f>IF(AU46=0,0,(#REF!/$AU$46)*100000)</f>
        <v>0</v>
      </c>
      <c r="AW46" s="136">
        <f>'Health Regions Population'!Q13</f>
        <v>0</v>
      </c>
      <c r="AX46" s="150">
        <f>IF(AW46=0,0,(#REF!/$AW$46)*100000)</f>
        <v>0</v>
      </c>
      <c r="AY46" s="136">
        <f>'Health Regions Population'!S13</f>
        <v>0</v>
      </c>
      <c r="AZ46" s="150">
        <f>IF(AY46=0,0,(#REF!/$AY$46)*100000)</f>
        <v>0</v>
      </c>
      <c r="BA46" s="136">
        <f>'Health Regions Population'!U13</f>
        <v>0</v>
      </c>
      <c r="BB46" s="150">
        <f>IF(BA46=0,0,(#REF!/$BA$46)*100000)</f>
        <v>0</v>
      </c>
      <c r="BC46" s="136">
        <f>'Health Regions Population'!W13</f>
        <v>0</v>
      </c>
      <c r="BD46" s="150">
        <f>IF(BC46=0,0,(#REF!/$BC$46)*100000)</f>
        <v>0</v>
      </c>
      <c r="BE46" s="136">
        <f>'Health Regions Population'!Y13</f>
        <v>0</v>
      </c>
      <c r="BF46" s="150">
        <f>IF(BE46=0,0,(#REF!/$BE$46)*100000)</f>
        <v>0</v>
      </c>
      <c r="BG46" s="136">
        <f>'Health Regions Population'!AA13</f>
        <v>0</v>
      </c>
      <c r="BH46" s="150">
        <f>IF(BG46=0,0,(#REF!/$BG$46)*100000)</f>
        <v>0</v>
      </c>
      <c r="BI46" s="136">
        <f>'Health Regions Population'!AC13</f>
        <v>0</v>
      </c>
      <c r="BJ46" s="150">
        <f>IF(BI46=0,0,(#REF!/$BI$46)*100000)</f>
        <v>0</v>
      </c>
      <c r="BK46" s="136">
        <f>'Health Regions Population'!AE13</f>
        <v>0</v>
      </c>
      <c r="BL46" s="150">
        <f>IF(BK46=0,0,(#REF!/$BK$12)*100000)</f>
        <v>0</v>
      </c>
      <c r="BM46" s="136">
        <f>'Health Regions Population'!AG13</f>
        <v>0</v>
      </c>
      <c r="BN46" s="150">
        <f>IF(BM46=0,0,(#REF!/$BM$12)*100000)</f>
        <v>0</v>
      </c>
      <c r="BO46" s="136">
        <f>'Health Regions Population'!AI13</f>
        <v>0</v>
      </c>
      <c r="BP46" s="150">
        <f>IF(BO46=0,0,(#REF!/$BO$12)*100000)</f>
        <v>0</v>
      </c>
      <c r="BQ46" s="136">
        <f>'Health Regions Population'!AK13</f>
        <v>0</v>
      </c>
      <c r="BR46" s="150">
        <f>IF(BQ46=0,0,(#REF!/$BQ$12)*100000)</f>
        <v>0</v>
      </c>
      <c r="BS46" s="136">
        <f>'Health Regions Population'!AM13</f>
        <v>0</v>
      </c>
      <c r="BT46" s="150">
        <f>IF(BS46=0,0,(#REF!/$BS$12)*100000)</f>
        <v>0</v>
      </c>
      <c r="BU46" s="136">
        <f>'Health Regions Population'!AO13</f>
        <v>0</v>
      </c>
      <c r="BV46" s="150">
        <f>IF(BU46=0,0,(#REF!/$BU$12)*100000)</f>
        <v>0</v>
      </c>
      <c r="BW46" s="149"/>
      <c r="BX46" s="150">
        <f>Populations!C107</f>
        <v>0</v>
      </c>
      <c r="BY46" s="152">
        <v>0.13483400000000001</v>
      </c>
      <c r="CA46" s="140" t="str">
        <f>Populations!B17</f>
        <v>45-54</v>
      </c>
      <c r="CB46" s="379">
        <f t="shared" si="28"/>
        <v>0</v>
      </c>
      <c r="CC46" s="380">
        <f t="shared" si="29"/>
        <v>0</v>
      </c>
      <c r="CD46" s="380">
        <f t="shared" si="30"/>
        <v>0</v>
      </c>
      <c r="CE46" s="381">
        <f t="shared" si="31"/>
        <v>0</v>
      </c>
      <c r="CF46" s="381">
        <f t="shared" si="32"/>
        <v>0</v>
      </c>
      <c r="CG46" s="381">
        <f t="shared" si="33"/>
        <v>0</v>
      </c>
      <c r="CH46" s="381">
        <f t="shared" si="34"/>
        <v>0</v>
      </c>
      <c r="CI46" s="381">
        <f t="shared" si="35"/>
        <v>0</v>
      </c>
      <c r="CJ46" s="381">
        <f t="shared" si="36"/>
        <v>0</v>
      </c>
      <c r="CK46" s="381">
        <f t="shared" si="37"/>
        <v>0</v>
      </c>
    </row>
    <row r="47" spans="2:89">
      <c r="B47" s="140" t="str">
        <f>Populations!B18</f>
        <v>55-64</v>
      </c>
      <c r="C47" s="431"/>
      <c r="D47" s="432"/>
      <c r="E47" s="153"/>
      <c r="F47" s="154"/>
      <c r="G47" s="154"/>
      <c r="H47" s="154"/>
      <c r="I47" s="154"/>
      <c r="J47" s="155"/>
      <c r="K47" s="155"/>
      <c r="L47" s="176"/>
      <c r="M47" s="149"/>
      <c r="N47" s="150">
        <f>Populations!C18</f>
        <v>0</v>
      </c>
      <c r="O47" s="150">
        <f>IF(N47=0,0,($C$47/$N$47)*100000)</f>
        <v>0</v>
      </c>
      <c r="P47" s="150">
        <f>Populations!E18</f>
        <v>0</v>
      </c>
      <c r="Q47" s="150">
        <f>IF(P47=0,0,($D$47/$P$47)*100000)</f>
        <v>0</v>
      </c>
      <c r="R47" s="150">
        <f>Populations!G18</f>
        <v>0</v>
      </c>
      <c r="S47" s="150">
        <f>IF(R47=0,0,($E$47/$R$47)*100000)</f>
        <v>0</v>
      </c>
      <c r="T47" s="150">
        <f>Populations!I18</f>
        <v>0</v>
      </c>
      <c r="U47" s="150">
        <f>IF(T47=0,0,($F$47/$T$47)*100000)</f>
        <v>0</v>
      </c>
      <c r="V47" s="178">
        <f>Populations!K18</f>
        <v>0</v>
      </c>
      <c r="W47" s="150">
        <f>IF(V47=0,0,($G$47/$V$47)*100000)</f>
        <v>0</v>
      </c>
      <c r="X47" s="178">
        <f>Populations!M18</f>
        <v>0</v>
      </c>
      <c r="Y47" s="150">
        <f>IF(X47=0,0,($H$47/$X$47)*100000)</f>
        <v>0</v>
      </c>
      <c r="Z47" s="150">
        <f>Populations!O18</f>
        <v>0</v>
      </c>
      <c r="AA47" s="150">
        <f>IF(Z47=0,0,($I$47/$Z$47)*100000)</f>
        <v>0</v>
      </c>
      <c r="AB47" s="150">
        <f>Populations!Q18</f>
        <v>0</v>
      </c>
      <c r="AC47" s="150">
        <f>IF(AB47=0,0,($J$47/$AB$47)*100000)</f>
        <v>0</v>
      </c>
      <c r="AD47" s="150">
        <f>Populations!S18</f>
        <v>0</v>
      </c>
      <c r="AE47" s="150">
        <f>IF(AD47=0,0,($K$47/$AD$47)*100000)</f>
        <v>0</v>
      </c>
      <c r="AF47" s="178">
        <f>Populations!U18</f>
        <v>0</v>
      </c>
      <c r="AG47" s="150">
        <f>IF(AF47=0,0,($L$47/$AF$47)*100000)</f>
        <v>0</v>
      </c>
      <c r="AH47" s="151"/>
      <c r="AI47" s="136">
        <f>'Health Regions Population'!C14</f>
        <v>0</v>
      </c>
      <c r="AJ47" s="150">
        <f>IF(AI47=0,0,(#REF!/$AI$47)*100000)</f>
        <v>0</v>
      </c>
      <c r="AK47" s="136">
        <f>'Health Regions Population'!E14</f>
        <v>0</v>
      </c>
      <c r="AL47" s="150">
        <f>IF(AK47=0,0,(#REF!/$AK$47)*100000)</f>
        <v>0</v>
      </c>
      <c r="AM47" s="136">
        <f>'Health Regions Population'!G14</f>
        <v>0</v>
      </c>
      <c r="AN47" s="150">
        <f>IF(AM47=0,0,(#REF!/$AM$47)*100000)</f>
        <v>0</v>
      </c>
      <c r="AO47" s="136">
        <f>'Health Regions Population'!I14</f>
        <v>0</v>
      </c>
      <c r="AP47" s="150">
        <f>IF(AO47=0,0,(#REF!/$AO$47)*100000)</f>
        <v>0</v>
      </c>
      <c r="AQ47" s="136">
        <f>'Health Regions Population'!K14</f>
        <v>0</v>
      </c>
      <c r="AR47" s="150">
        <f>IF(AQ47=0,0,(#REF!/$AQ$47)*100000)</f>
        <v>0</v>
      </c>
      <c r="AS47" s="136">
        <f>'Health Regions Population'!M14</f>
        <v>0</v>
      </c>
      <c r="AT47" s="150">
        <f>IF(AS47=0,0,(#REF!/$AS$47)*100000)</f>
        <v>0</v>
      </c>
      <c r="AU47" s="136">
        <f>'Health Regions Population'!O14</f>
        <v>0</v>
      </c>
      <c r="AV47" s="150">
        <f>IF(AU47=0,0,(#REF!/$AU$47)*100000)</f>
        <v>0</v>
      </c>
      <c r="AW47" s="136">
        <f>'Health Regions Population'!Q14</f>
        <v>0</v>
      </c>
      <c r="AX47" s="150">
        <f>IF(AW47=0,0,(#REF!/$AW$47)*100000)</f>
        <v>0</v>
      </c>
      <c r="AY47" s="136">
        <f>'Health Regions Population'!S14</f>
        <v>0</v>
      </c>
      <c r="AZ47" s="150">
        <f>IF(AY47=0,0,(#REF!/$AY$47)*100000)</f>
        <v>0</v>
      </c>
      <c r="BA47" s="136">
        <f>'Health Regions Population'!U14</f>
        <v>0</v>
      </c>
      <c r="BB47" s="150">
        <f>IF(BA47=0,0,(#REF!/$BA$47)*100000)</f>
        <v>0</v>
      </c>
      <c r="BC47" s="136">
        <f>'Health Regions Population'!W14</f>
        <v>0</v>
      </c>
      <c r="BD47" s="150">
        <f>IF(BC47=0,0,(#REF!/$BC$47)*100000)</f>
        <v>0</v>
      </c>
      <c r="BE47" s="136">
        <f>'Health Regions Population'!Y14</f>
        <v>0</v>
      </c>
      <c r="BF47" s="150">
        <f>IF(BE47=0,0,(#REF!/$BE$47)*100000)</f>
        <v>0</v>
      </c>
      <c r="BG47" s="136">
        <f>'Health Regions Population'!AA14</f>
        <v>0</v>
      </c>
      <c r="BH47" s="150">
        <f>IF(BG47=0,0,(#REF!/$BG$47)*100000)</f>
        <v>0</v>
      </c>
      <c r="BI47" s="136">
        <f>'Health Regions Population'!AC14</f>
        <v>0</v>
      </c>
      <c r="BJ47" s="150">
        <f>IF(BI47=0,0,(#REF!/$BI$47)*100000)</f>
        <v>0</v>
      </c>
      <c r="BK47" s="136">
        <f>'Health Regions Population'!AE14</f>
        <v>0</v>
      </c>
      <c r="BL47" s="150">
        <f>IF(BK47=0,0,(#REF!/$BK$13)*100000)</f>
        <v>0</v>
      </c>
      <c r="BM47" s="136">
        <f>'Health Regions Population'!AG14</f>
        <v>0</v>
      </c>
      <c r="BN47" s="150">
        <f>IF(BM47=0,0,(#REF!/$BM$13)*100000)</f>
        <v>0</v>
      </c>
      <c r="BO47" s="136">
        <f>'Health Regions Population'!AI14</f>
        <v>0</v>
      </c>
      <c r="BP47" s="150">
        <f>IF(BO47=0,0,(#REF!/$BO$13)*100000)</f>
        <v>0</v>
      </c>
      <c r="BQ47" s="136">
        <f>'Health Regions Population'!AK14</f>
        <v>0</v>
      </c>
      <c r="BR47" s="150">
        <f>IF(BQ47=0,0,(#REF!/$BQ$13)*100000)</f>
        <v>0</v>
      </c>
      <c r="BS47" s="136">
        <f>'Health Regions Population'!AM14</f>
        <v>0</v>
      </c>
      <c r="BT47" s="150">
        <f>IF(BS47=0,0,(#REF!/$BS$13)*100000)</f>
        <v>0</v>
      </c>
      <c r="BU47" s="136">
        <f>'Health Regions Population'!AO14</f>
        <v>0</v>
      </c>
      <c r="BV47" s="150">
        <f>IF(BU47=0,0,(#REF!/$BU$13)*100000)</f>
        <v>0</v>
      </c>
      <c r="BW47" s="149"/>
      <c r="BX47" s="150">
        <f>Populations!C108</f>
        <v>0</v>
      </c>
      <c r="BY47" s="152">
        <v>8.7247000000000005E-2</v>
      </c>
      <c r="CA47" s="140" t="str">
        <f>Populations!B18</f>
        <v>55-64</v>
      </c>
      <c r="CB47" s="379">
        <f t="shared" si="28"/>
        <v>0</v>
      </c>
      <c r="CC47" s="380">
        <f t="shared" si="29"/>
        <v>0</v>
      </c>
      <c r="CD47" s="380">
        <f t="shared" si="30"/>
        <v>0</v>
      </c>
      <c r="CE47" s="381">
        <f t="shared" si="31"/>
        <v>0</v>
      </c>
      <c r="CF47" s="381">
        <f t="shared" si="32"/>
        <v>0</v>
      </c>
      <c r="CG47" s="381">
        <f t="shared" si="33"/>
        <v>0</v>
      </c>
      <c r="CH47" s="381">
        <f t="shared" si="34"/>
        <v>0</v>
      </c>
      <c r="CI47" s="381">
        <f t="shared" si="35"/>
        <v>0</v>
      </c>
      <c r="CJ47" s="381">
        <f t="shared" si="36"/>
        <v>0</v>
      </c>
      <c r="CK47" s="381">
        <f t="shared" si="37"/>
        <v>0</v>
      </c>
    </row>
    <row r="48" spans="2:89">
      <c r="B48" s="140" t="str">
        <f>Populations!B19</f>
        <v>65-74</v>
      </c>
      <c r="C48" s="431"/>
      <c r="D48" s="432"/>
      <c r="E48" s="153"/>
      <c r="F48" s="154"/>
      <c r="G48" s="154"/>
      <c r="H48" s="154"/>
      <c r="I48" s="154"/>
      <c r="J48" s="155"/>
      <c r="K48" s="155"/>
      <c r="L48" s="176"/>
      <c r="M48" s="149"/>
      <c r="N48" s="150">
        <f>Populations!C19</f>
        <v>0</v>
      </c>
      <c r="O48" s="150">
        <f>IF(N48=0,0,($C$48/$N$48)*100000)</f>
        <v>0</v>
      </c>
      <c r="P48" s="150">
        <f>Populations!E19</f>
        <v>0</v>
      </c>
      <c r="Q48" s="150">
        <f>IF(P48=0,0,($D$48/$P$48)*100000)</f>
        <v>0</v>
      </c>
      <c r="R48" s="150">
        <f>Populations!G19</f>
        <v>0</v>
      </c>
      <c r="S48" s="150">
        <f>IF(R48=0,0,($E$48/$R$48)*100000)</f>
        <v>0</v>
      </c>
      <c r="T48" s="150">
        <f>Populations!I19</f>
        <v>0</v>
      </c>
      <c r="U48" s="150">
        <f>IF(T48=0,0,($F$48/$T$48)*100000)</f>
        <v>0</v>
      </c>
      <c r="V48" s="178">
        <f>Populations!K19</f>
        <v>0</v>
      </c>
      <c r="W48" s="150">
        <f>IF(V48=0,0,($G$48/$V$48)*100000)</f>
        <v>0</v>
      </c>
      <c r="X48" s="178">
        <f>Populations!M19</f>
        <v>0</v>
      </c>
      <c r="Y48" s="150">
        <f>IF(X48=0,0,($H$48/$X$48)*100000)</f>
        <v>0</v>
      </c>
      <c r="Z48" s="150">
        <f>Populations!O19</f>
        <v>0</v>
      </c>
      <c r="AA48" s="150">
        <f>IF(Z48=0,0,($I$48/$Z$48)*100000)</f>
        <v>0</v>
      </c>
      <c r="AB48" s="150">
        <f>Populations!Q19</f>
        <v>0</v>
      </c>
      <c r="AC48" s="150">
        <f>IF(AB48=0,0,($J$48/$AB$48)*100000)</f>
        <v>0</v>
      </c>
      <c r="AD48" s="150">
        <f>Populations!S19</f>
        <v>0</v>
      </c>
      <c r="AE48" s="150">
        <f>IF(AD48=0,0,($K$48/$AD$48)*100000)</f>
        <v>0</v>
      </c>
      <c r="AF48" s="178">
        <f>Populations!U19</f>
        <v>0</v>
      </c>
      <c r="AG48" s="150">
        <f>IF(AF48=0,0,($L$48/$AF$48)*100000)</f>
        <v>0</v>
      </c>
      <c r="AH48" s="151"/>
      <c r="AI48" s="136">
        <f>'Health Regions Population'!C15</f>
        <v>0</v>
      </c>
      <c r="AJ48" s="150">
        <f>IF(AI48=0,0,(#REF!/$AI$48)*100000)</f>
        <v>0</v>
      </c>
      <c r="AK48" s="136">
        <f>'Health Regions Population'!E15</f>
        <v>0</v>
      </c>
      <c r="AL48" s="150">
        <f>IF(AK48=0,0,(#REF!/$AK$48)*100000)</f>
        <v>0</v>
      </c>
      <c r="AM48" s="136">
        <f>'Health Regions Population'!G15</f>
        <v>0</v>
      </c>
      <c r="AN48" s="150">
        <f>IF(AM48=0,0,(#REF!/$AM$48)*100000)</f>
        <v>0</v>
      </c>
      <c r="AO48" s="136">
        <f>'Health Regions Population'!I15</f>
        <v>0</v>
      </c>
      <c r="AP48" s="150">
        <f>IF(AO48=0,0,(#REF!/$AO$48)*100000)</f>
        <v>0</v>
      </c>
      <c r="AQ48" s="136">
        <f>'Health Regions Population'!K15</f>
        <v>0</v>
      </c>
      <c r="AR48" s="150">
        <f>IF(AQ48=0,0,(#REF!/$AQ$48)*100000)</f>
        <v>0</v>
      </c>
      <c r="AS48" s="136">
        <f>'Health Regions Population'!M15</f>
        <v>0</v>
      </c>
      <c r="AT48" s="150">
        <f>IF(AS48=0,0,(#REF!/$AS$48)*100000)</f>
        <v>0</v>
      </c>
      <c r="AU48" s="136">
        <f>'Health Regions Population'!O15</f>
        <v>0</v>
      </c>
      <c r="AV48" s="150">
        <f>IF(AU48=0,0,(#REF!/$AU$48)*100000)</f>
        <v>0</v>
      </c>
      <c r="AW48" s="136">
        <f>'Health Regions Population'!Q15</f>
        <v>0</v>
      </c>
      <c r="AX48" s="150">
        <f>IF(AW48=0,0,(#REF!/$AW$48)*100000)</f>
        <v>0</v>
      </c>
      <c r="AY48" s="136">
        <f>'Health Regions Population'!S15</f>
        <v>0</v>
      </c>
      <c r="AZ48" s="150">
        <f>IF(AY48=0,0,(#REF!/$AY$48)*100000)</f>
        <v>0</v>
      </c>
      <c r="BA48" s="136">
        <f>'Health Regions Population'!U15</f>
        <v>0</v>
      </c>
      <c r="BB48" s="150">
        <f>IF(BA48=0,0,(#REF!/$BA$48)*100000)</f>
        <v>0</v>
      </c>
      <c r="BC48" s="136">
        <f>'Health Regions Population'!W15</f>
        <v>0</v>
      </c>
      <c r="BD48" s="150">
        <f>IF(BC48=0,0,(#REF!/$BC$48)*100000)</f>
        <v>0</v>
      </c>
      <c r="BE48" s="136">
        <f>'Health Regions Population'!Y15</f>
        <v>0</v>
      </c>
      <c r="BF48" s="150">
        <f>IF(BE48=0,0,(#REF!/$BE$48)*100000)</f>
        <v>0</v>
      </c>
      <c r="BG48" s="136">
        <f>'Health Regions Population'!AA15</f>
        <v>0</v>
      </c>
      <c r="BH48" s="150">
        <f>IF(BG48=0,0,(#REF!/$BG$48)*100000)</f>
        <v>0</v>
      </c>
      <c r="BI48" s="136">
        <f>'Health Regions Population'!AC15</f>
        <v>0</v>
      </c>
      <c r="BJ48" s="150">
        <f>IF(BI48=0,0,(#REF!/$BI$48)*100000)</f>
        <v>0</v>
      </c>
      <c r="BK48" s="136">
        <f>'Health Regions Population'!AE15</f>
        <v>0</v>
      </c>
      <c r="BL48" s="150">
        <f>IF(BK48=0,0,(#REF!/$BK$14)*100000)</f>
        <v>0</v>
      </c>
      <c r="BM48" s="136">
        <f>'Health Regions Population'!AG15</f>
        <v>0</v>
      </c>
      <c r="BN48" s="150">
        <f>IF(BM48=0,0,(#REF!/$BM$14)*100000)</f>
        <v>0</v>
      </c>
      <c r="BO48" s="136">
        <f>'Health Regions Population'!AI15</f>
        <v>0</v>
      </c>
      <c r="BP48" s="150">
        <f>IF(BO48=0,0,(#REF!/$BO$14)*100000)</f>
        <v>0</v>
      </c>
      <c r="BQ48" s="136">
        <f>'Health Regions Population'!AK15</f>
        <v>0</v>
      </c>
      <c r="BR48" s="150">
        <f>IF(BQ48=0,0,(#REF!/$BQ$14)*100000)</f>
        <v>0</v>
      </c>
      <c r="BS48" s="136">
        <f>'Health Regions Population'!AM15</f>
        <v>0</v>
      </c>
      <c r="BT48" s="150">
        <f>IF(BS48=0,0,(#REF!/$BS$14)*100000)</f>
        <v>0</v>
      </c>
      <c r="BU48" s="136">
        <f>'Health Regions Population'!AO15</f>
        <v>0</v>
      </c>
      <c r="BV48" s="150">
        <f>IF(BU48=0,0,(#REF!/$BU$14)*100000)</f>
        <v>0</v>
      </c>
      <c r="BW48" s="149"/>
      <c r="BX48" s="150">
        <f>Populations!C109</f>
        <v>0</v>
      </c>
      <c r="BY48" s="152">
        <v>6.6036999999999998E-2</v>
      </c>
      <c r="CA48" s="140" t="str">
        <f>Populations!B19</f>
        <v>65-74</v>
      </c>
      <c r="CB48" s="379">
        <f t="shared" si="28"/>
        <v>0</v>
      </c>
      <c r="CC48" s="380">
        <f t="shared" si="29"/>
        <v>0</v>
      </c>
      <c r="CD48" s="380">
        <f t="shared" si="30"/>
        <v>0</v>
      </c>
      <c r="CE48" s="381">
        <f t="shared" si="31"/>
        <v>0</v>
      </c>
      <c r="CF48" s="381">
        <f t="shared" si="32"/>
        <v>0</v>
      </c>
      <c r="CG48" s="381">
        <f t="shared" si="33"/>
        <v>0</v>
      </c>
      <c r="CH48" s="381">
        <f t="shared" si="34"/>
        <v>0</v>
      </c>
      <c r="CI48" s="381">
        <f t="shared" si="35"/>
        <v>0</v>
      </c>
      <c r="CJ48" s="381">
        <f t="shared" si="36"/>
        <v>0</v>
      </c>
      <c r="CK48" s="381">
        <f t="shared" si="37"/>
        <v>0</v>
      </c>
    </row>
    <row r="49" spans="2:89">
      <c r="B49" s="140" t="str">
        <f>Populations!B20</f>
        <v>75-84</v>
      </c>
      <c r="C49" s="431"/>
      <c r="D49" s="432"/>
      <c r="E49" s="153"/>
      <c r="F49" s="154"/>
      <c r="G49" s="154"/>
      <c r="H49" s="154"/>
      <c r="I49" s="154"/>
      <c r="J49" s="155"/>
      <c r="K49" s="155"/>
      <c r="L49" s="176"/>
      <c r="M49" s="149"/>
      <c r="N49" s="150">
        <f>Populations!C20</f>
        <v>0</v>
      </c>
      <c r="O49" s="150">
        <f>IF(N49=0,0,($C$49/$N$49)*100000)</f>
        <v>0</v>
      </c>
      <c r="P49" s="150">
        <f>Populations!E20</f>
        <v>0</v>
      </c>
      <c r="Q49" s="150">
        <f>IF(P49=0,0,($D$49/$P$49)*100000)</f>
        <v>0</v>
      </c>
      <c r="R49" s="150">
        <f>Populations!G20</f>
        <v>0</v>
      </c>
      <c r="S49" s="150">
        <f>IF(R49=0,0,($E$49/$R$49)*100000)</f>
        <v>0</v>
      </c>
      <c r="T49" s="150">
        <f>Populations!I20</f>
        <v>0</v>
      </c>
      <c r="U49" s="150">
        <f>IF(T49=0,0,($F$49/$T$49)*100000)</f>
        <v>0</v>
      </c>
      <c r="V49" s="178">
        <f>Populations!K20</f>
        <v>0</v>
      </c>
      <c r="W49" s="150">
        <f>IF(V49=0,0,($G$49/$V$49)*100000)</f>
        <v>0</v>
      </c>
      <c r="X49" s="178">
        <f>Populations!M20</f>
        <v>0</v>
      </c>
      <c r="Y49" s="150">
        <f>IF(X49=0,0,($H$49/$X$49)*100000)</f>
        <v>0</v>
      </c>
      <c r="Z49" s="150">
        <f>Populations!O20</f>
        <v>0</v>
      </c>
      <c r="AA49" s="150">
        <f>IF(Z49=0,0,($I$49/$Z$49)*100000)</f>
        <v>0</v>
      </c>
      <c r="AB49" s="150">
        <f>Populations!Q20</f>
        <v>0</v>
      </c>
      <c r="AC49" s="150">
        <f>IF(AB49=0,0,($J$49/$AB$49)*100000)</f>
        <v>0</v>
      </c>
      <c r="AD49" s="150">
        <f>Populations!S20</f>
        <v>0</v>
      </c>
      <c r="AE49" s="150">
        <f>IF(AD49=0,0,($K$49/$AD$49)*100000)</f>
        <v>0</v>
      </c>
      <c r="AF49" s="178">
        <f>Populations!U20</f>
        <v>0</v>
      </c>
      <c r="AG49" s="150">
        <f>IF(AF49=0,0,($L$49/$AF$49)*100000)</f>
        <v>0</v>
      </c>
      <c r="AH49" s="151"/>
      <c r="AI49" s="136">
        <f>'Health Regions Population'!C16</f>
        <v>0</v>
      </c>
      <c r="AJ49" s="150">
        <f>IF(AI49=0,0,(#REF!/$AI$49)*100000)</f>
        <v>0</v>
      </c>
      <c r="AK49" s="136">
        <f>'Health Regions Population'!E16</f>
        <v>0</v>
      </c>
      <c r="AL49" s="150">
        <f>IF(AK49=0,0,(#REF!/$AK$49)*100000)</f>
        <v>0</v>
      </c>
      <c r="AM49" s="136">
        <f>'Health Regions Population'!G16</f>
        <v>0</v>
      </c>
      <c r="AN49" s="150">
        <f>IF(AM49=0,0,(#REF!/$AM$49)*100000)</f>
        <v>0</v>
      </c>
      <c r="AO49" s="136">
        <f>'Health Regions Population'!I16</f>
        <v>0</v>
      </c>
      <c r="AP49" s="150">
        <f>IF(AO49=0,0,(#REF!/$AO$49)*100000)</f>
        <v>0</v>
      </c>
      <c r="AQ49" s="136">
        <f>'Health Regions Population'!K16</f>
        <v>0</v>
      </c>
      <c r="AR49" s="150">
        <f>IF(AQ49=0,0,(#REF!/$AQ$49)*100000)</f>
        <v>0</v>
      </c>
      <c r="AS49" s="136">
        <f>'Health Regions Population'!M16</f>
        <v>0</v>
      </c>
      <c r="AT49" s="150">
        <f>IF(AS49=0,0,(#REF!/$AS$49)*100000)</f>
        <v>0</v>
      </c>
      <c r="AU49" s="136">
        <f>'Health Regions Population'!O16</f>
        <v>0</v>
      </c>
      <c r="AV49" s="150">
        <f>IF(AU49=0,0,(#REF!/$AU$49)*100000)</f>
        <v>0</v>
      </c>
      <c r="AW49" s="136">
        <f>'Health Regions Population'!Q16</f>
        <v>0</v>
      </c>
      <c r="AX49" s="150">
        <f>IF(AW49=0,0,(#REF!/$AW$49)*100000)</f>
        <v>0</v>
      </c>
      <c r="AY49" s="136">
        <f>'Health Regions Population'!S16</f>
        <v>0</v>
      </c>
      <c r="AZ49" s="150">
        <f>IF(AY49=0,0,(#REF!/$AY$49)*100000)</f>
        <v>0</v>
      </c>
      <c r="BA49" s="136">
        <f>'Health Regions Population'!U16</f>
        <v>0</v>
      </c>
      <c r="BB49" s="150">
        <f>IF(BA49=0,0,(#REF!/$BA$49)*100000)</f>
        <v>0</v>
      </c>
      <c r="BC49" s="136">
        <f>'Health Regions Population'!W16</f>
        <v>0</v>
      </c>
      <c r="BD49" s="150">
        <f>IF(BC49=0,0,(#REF!/$BC$49)*100000)</f>
        <v>0</v>
      </c>
      <c r="BE49" s="136">
        <f>'Health Regions Population'!Y16</f>
        <v>0</v>
      </c>
      <c r="BF49" s="150">
        <f>IF(BE49=0,0,(#REF!/$BE$49)*100000)</f>
        <v>0</v>
      </c>
      <c r="BG49" s="136">
        <f>'Health Regions Population'!AA16</f>
        <v>0</v>
      </c>
      <c r="BH49" s="150">
        <f>IF(BG49=0,0,(#REF!/$BG$49)*100000)</f>
        <v>0</v>
      </c>
      <c r="BI49" s="136">
        <f>'Health Regions Population'!AC16</f>
        <v>0</v>
      </c>
      <c r="BJ49" s="150">
        <f>IF(BI49=0,0,(#REF!/$BI$49)*100000)</f>
        <v>0</v>
      </c>
      <c r="BK49" s="136">
        <f>'Health Regions Population'!AE16</f>
        <v>0</v>
      </c>
      <c r="BL49" s="150">
        <f>IF(BK49=0,0,(#REF!/$BK$15)*100000)</f>
        <v>0</v>
      </c>
      <c r="BM49" s="136">
        <f>'Health Regions Population'!AG16</f>
        <v>0</v>
      </c>
      <c r="BN49" s="150">
        <f>IF(BM49=0,0,(#REF!/$BM$15)*100000)</f>
        <v>0</v>
      </c>
      <c r="BO49" s="136">
        <f>'Health Regions Population'!AI16</f>
        <v>0</v>
      </c>
      <c r="BP49" s="150">
        <f>IF(BO49=0,0,(#REF!/$BO$15)*100000)</f>
        <v>0</v>
      </c>
      <c r="BQ49" s="136">
        <f>'Health Regions Population'!AK16</f>
        <v>0</v>
      </c>
      <c r="BR49" s="150">
        <f>IF(BQ49=0,0,(#REF!/$BQ$15)*100000)</f>
        <v>0</v>
      </c>
      <c r="BS49" s="136">
        <f>'Health Regions Population'!AM16</f>
        <v>0</v>
      </c>
      <c r="BT49" s="150">
        <f>IF(BS49=0,0,(#REF!/$BS$15)*100000)</f>
        <v>0</v>
      </c>
      <c r="BU49" s="136">
        <f>'Health Regions Population'!AO16</f>
        <v>0</v>
      </c>
      <c r="BV49" s="150">
        <f>IF(BU49=0,0,(#REF!/$BU$15)*100000)</f>
        <v>0</v>
      </c>
      <c r="BW49" s="149"/>
      <c r="BX49" s="150">
        <f>Populations!C110</f>
        <v>0</v>
      </c>
      <c r="BY49" s="152">
        <v>4.4840999999999999E-2</v>
      </c>
      <c r="CA49" s="140" t="str">
        <f>Populations!B20</f>
        <v>75-84</v>
      </c>
      <c r="CB49" s="379">
        <f t="shared" si="28"/>
        <v>0</v>
      </c>
      <c r="CC49" s="380">
        <f t="shared" si="29"/>
        <v>0</v>
      </c>
      <c r="CD49" s="380">
        <f t="shared" si="30"/>
        <v>0</v>
      </c>
      <c r="CE49" s="381">
        <f t="shared" si="31"/>
        <v>0</v>
      </c>
      <c r="CF49" s="381">
        <f t="shared" si="32"/>
        <v>0</v>
      </c>
      <c r="CG49" s="381">
        <f t="shared" si="33"/>
        <v>0</v>
      </c>
      <c r="CH49" s="381">
        <f t="shared" si="34"/>
        <v>0</v>
      </c>
      <c r="CI49" s="381">
        <f t="shared" si="35"/>
        <v>0</v>
      </c>
      <c r="CJ49" s="381">
        <f t="shared" si="36"/>
        <v>0</v>
      </c>
      <c r="CK49" s="381">
        <f t="shared" si="37"/>
        <v>0</v>
      </c>
    </row>
    <row r="50" spans="2:89">
      <c r="B50" s="140" t="str">
        <f>Populations!B21</f>
        <v>85+</v>
      </c>
      <c r="C50" s="431"/>
      <c r="D50" s="432"/>
      <c r="E50" s="143"/>
      <c r="F50" s="144"/>
      <c r="G50" s="144"/>
      <c r="H50" s="144"/>
      <c r="I50" s="144"/>
      <c r="J50" s="145"/>
      <c r="K50" s="145"/>
      <c r="L50" s="176"/>
      <c r="M50" s="149"/>
      <c r="N50" s="150">
        <f>Populations!C21</f>
        <v>0</v>
      </c>
      <c r="O50" s="150">
        <f>IF(N50=0,0,($C$50/$N$50)*100000)</f>
        <v>0</v>
      </c>
      <c r="P50" s="150">
        <f>Populations!E21</f>
        <v>0</v>
      </c>
      <c r="Q50" s="150">
        <f>IF(P50=0,0,($D$50/$P$50)*100000)</f>
        <v>0</v>
      </c>
      <c r="R50" s="150">
        <f>Populations!G21</f>
        <v>0</v>
      </c>
      <c r="S50" s="150">
        <f>IF(R50=0,0,($E$50/$R$50)*100000)</f>
        <v>0</v>
      </c>
      <c r="T50" s="150">
        <f>Populations!I21</f>
        <v>0</v>
      </c>
      <c r="U50" s="150">
        <f>IF(T50=0,0,($F$50/$T$50)*100000)</f>
        <v>0</v>
      </c>
      <c r="V50" s="178">
        <f>Populations!K21</f>
        <v>0</v>
      </c>
      <c r="W50" s="150">
        <f>IF(V50=0,0,($G$50/$V$50)*100000)</f>
        <v>0</v>
      </c>
      <c r="X50" s="178">
        <f>Populations!M21</f>
        <v>0</v>
      </c>
      <c r="Y50" s="150">
        <f>IF(X50=0,0,($H$50/$X$50)*100000)</f>
        <v>0</v>
      </c>
      <c r="Z50" s="150">
        <f>Populations!O21</f>
        <v>0</v>
      </c>
      <c r="AA50" s="150">
        <f>IF(Z50=0,0,($I$50/$Z$50)*100000)</f>
        <v>0</v>
      </c>
      <c r="AB50" s="150">
        <f>Populations!Q21</f>
        <v>0</v>
      </c>
      <c r="AC50" s="150">
        <f>IF(AB50=0,0,($J$50/$AB$50)*100000)</f>
        <v>0</v>
      </c>
      <c r="AD50" s="150">
        <f>Populations!S21</f>
        <v>0</v>
      </c>
      <c r="AE50" s="150">
        <f>IF(AD50=0,0,($K$50/$AD$50)*100000)</f>
        <v>0</v>
      </c>
      <c r="AF50" s="178">
        <f>Populations!U21</f>
        <v>0</v>
      </c>
      <c r="AG50" s="150">
        <f>IF(AF50=0,0,($L$50/$AF$50)*100000)</f>
        <v>0</v>
      </c>
      <c r="AH50" s="151"/>
      <c r="AI50" s="136">
        <f>'Health Regions Population'!C17</f>
        <v>0</v>
      </c>
      <c r="AJ50" s="150">
        <f>IF(AI50=0,0,(#REF!/$AI$50)*100000)</f>
        <v>0</v>
      </c>
      <c r="AK50" s="136">
        <f>'Health Regions Population'!E17</f>
        <v>0</v>
      </c>
      <c r="AL50" s="150">
        <f>IF(AK50=0,0,(#REF!/$AK$50)*100000)</f>
        <v>0</v>
      </c>
      <c r="AM50" s="136">
        <f>'Health Regions Population'!G17</f>
        <v>0</v>
      </c>
      <c r="AN50" s="150">
        <f>IF(AM50=0,0,(#REF!/$AM$50)*100000)</f>
        <v>0</v>
      </c>
      <c r="AO50" s="136">
        <f>'Health Regions Population'!I17</f>
        <v>0</v>
      </c>
      <c r="AP50" s="150">
        <f>IF(AO50=0,0,(#REF!/$AO$50)*100000)</f>
        <v>0</v>
      </c>
      <c r="AQ50" s="136">
        <f>'Health Regions Population'!K17</f>
        <v>0</v>
      </c>
      <c r="AR50" s="150">
        <f>IF(AQ50=0,0,(#REF!/$AQ$50)*100000)</f>
        <v>0</v>
      </c>
      <c r="AS50" s="136">
        <f>'Health Regions Population'!M17</f>
        <v>0</v>
      </c>
      <c r="AT50" s="150">
        <f>IF(AS50=0,0,(#REF!/$AS$50)*100000)</f>
        <v>0</v>
      </c>
      <c r="AU50" s="136">
        <f>'Health Regions Population'!O17</f>
        <v>0</v>
      </c>
      <c r="AV50" s="150">
        <f>IF(AU50=0,0,(#REF!/$AU$50)*100000)</f>
        <v>0</v>
      </c>
      <c r="AW50" s="136">
        <f>'Health Regions Population'!Q17</f>
        <v>0</v>
      </c>
      <c r="AX50" s="150">
        <f>IF(AW50=0,0,(#REF!/$AW$50)*100000)</f>
        <v>0</v>
      </c>
      <c r="AY50" s="136">
        <f>'Health Regions Population'!S17</f>
        <v>0</v>
      </c>
      <c r="AZ50" s="150">
        <f>IF(AY50=0,0,(#REF!/$AY$50)*100000)</f>
        <v>0</v>
      </c>
      <c r="BA50" s="136">
        <f>'Health Regions Population'!U17</f>
        <v>0</v>
      </c>
      <c r="BB50" s="150">
        <f>IF(BA50=0,0,(#REF!/$BA$50)*100000)</f>
        <v>0</v>
      </c>
      <c r="BC50" s="136">
        <f>'Health Regions Population'!W17</f>
        <v>0</v>
      </c>
      <c r="BD50" s="150">
        <f>IF(BC50=0,0,(#REF!/$BC$50)*100000)</f>
        <v>0</v>
      </c>
      <c r="BE50" s="136">
        <f>'Health Regions Population'!Y17</f>
        <v>0</v>
      </c>
      <c r="BF50" s="150">
        <f>IF(BE50=0,0,(#REF!/$BE$50)*100000)</f>
        <v>0</v>
      </c>
      <c r="BG50" s="136">
        <f>'Health Regions Population'!AA17</f>
        <v>0</v>
      </c>
      <c r="BH50" s="150">
        <f>IF(BG50=0,0,(#REF!/$BG$50)*100000)</f>
        <v>0</v>
      </c>
      <c r="BI50" s="136">
        <f>'Health Regions Population'!AC17</f>
        <v>0</v>
      </c>
      <c r="BJ50" s="150">
        <f>IF(BI50=0,0,(#REF!/$BI$50)*100000)</f>
        <v>0</v>
      </c>
      <c r="BK50" s="136">
        <f>'Health Regions Population'!AE17</f>
        <v>0</v>
      </c>
      <c r="BL50" s="150">
        <f>IF(BK50=0,0,(#REF!/$BK$16)*100000)</f>
        <v>0</v>
      </c>
      <c r="BM50" s="136">
        <f>'Health Regions Population'!AG17</f>
        <v>0</v>
      </c>
      <c r="BN50" s="150">
        <f>IF(BM50=0,0,(#REF!/$BM$16)*100000)</f>
        <v>0</v>
      </c>
      <c r="BO50" s="136">
        <f>'Health Regions Population'!AI17</f>
        <v>0</v>
      </c>
      <c r="BP50" s="150">
        <f>IF(BO50=0,0,(#REF!/$BO$16)*100000)</f>
        <v>0</v>
      </c>
      <c r="BQ50" s="136">
        <f>'Health Regions Population'!AK17</f>
        <v>0</v>
      </c>
      <c r="BR50" s="150">
        <f>IF(BQ50=0,0,(#REF!/$BQ$16)*100000)</f>
        <v>0</v>
      </c>
      <c r="BS50" s="136">
        <f>'Health Regions Population'!AM17</f>
        <v>0</v>
      </c>
      <c r="BT50" s="150">
        <f>IF(BS50=0,0,(#REF!/$BS$16)*100000)</f>
        <v>0</v>
      </c>
      <c r="BU50" s="136">
        <f>'Health Regions Population'!AO17</f>
        <v>0</v>
      </c>
      <c r="BV50" s="150">
        <f>IF(BU50=0,0,(#REF!/$BU$16)*100000)</f>
        <v>0</v>
      </c>
      <c r="BW50" s="149"/>
      <c r="BX50" s="150">
        <f>Populations!C111</f>
        <v>0</v>
      </c>
      <c r="BY50" s="152">
        <v>1.5507999999999999E-2</v>
      </c>
      <c r="CA50" s="140" t="str">
        <f>Populations!B21</f>
        <v>85+</v>
      </c>
      <c r="CB50" s="379">
        <f t="shared" si="28"/>
        <v>0</v>
      </c>
      <c r="CC50" s="380">
        <f t="shared" si="29"/>
        <v>0</v>
      </c>
      <c r="CD50" s="380">
        <f t="shared" si="30"/>
        <v>0</v>
      </c>
      <c r="CE50" s="381">
        <f t="shared" si="31"/>
        <v>0</v>
      </c>
      <c r="CF50" s="381">
        <f t="shared" si="32"/>
        <v>0</v>
      </c>
      <c r="CG50" s="381">
        <f t="shared" si="33"/>
        <v>0</v>
      </c>
      <c r="CH50" s="381">
        <f t="shared" si="34"/>
        <v>0</v>
      </c>
      <c r="CI50" s="381">
        <f t="shared" si="35"/>
        <v>0</v>
      </c>
      <c r="CJ50" s="381">
        <f t="shared" si="36"/>
        <v>0</v>
      </c>
      <c r="CK50" s="381">
        <f t="shared" si="37"/>
        <v>0</v>
      </c>
    </row>
    <row r="51" spans="2:89">
      <c r="B51" s="177" t="s">
        <v>178</v>
      </c>
      <c r="C51" s="439">
        <f>SUM(C38:C50)</f>
        <v>0</v>
      </c>
      <c r="D51" s="440">
        <f t="shared" ref="D51:L51" si="38">SUM(D38:D50)</f>
        <v>0</v>
      </c>
      <c r="E51" s="440">
        <f t="shared" si="38"/>
        <v>0</v>
      </c>
      <c r="F51" s="441">
        <f t="shared" si="38"/>
        <v>0</v>
      </c>
      <c r="G51" s="441">
        <f t="shared" si="38"/>
        <v>0</v>
      </c>
      <c r="H51" s="441">
        <f t="shared" si="38"/>
        <v>0</v>
      </c>
      <c r="I51" s="441">
        <f t="shared" si="38"/>
        <v>0</v>
      </c>
      <c r="J51" s="441">
        <f t="shared" si="38"/>
        <v>0</v>
      </c>
      <c r="K51" s="441">
        <f t="shared" si="38"/>
        <v>0</v>
      </c>
      <c r="L51" s="441">
        <f t="shared" si="38"/>
        <v>0</v>
      </c>
      <c r="N51" s="150">
        <f>Populations!C22</f>
        <v>0</v>
      </c>
      <c r="O51" s="162">
        <f t="shared" ref="O51:AG51" si="39">SUM(O38:O50)</f>
        <v>0</v>
      </c>
      <c r="P51" s="150">
        <f>Populations!E22</f>
        <v>0</v>
      </c>
      <c r="Q51" s="162">
        <f t="shared" si="39"/>
        <v>0</v>
      </c>
      <c r="R51" s="150">
        <f>Populations!G22</f>
        <v>0</v>
      </c>
      <c r="S51" s="162">
        <f t="shared" si="39"/>
        <v>0</v>
      </c>
      <c r="T51" s="150">
        <f>Populations!I22</f>
        <v>0</v>
      </c>
      <c r="U51" s="162">
        <f t="shared" si="39"/>
        <v>0</v>
      </c>
      <c r="V51" s="178">
        <f>Populations!K22</f>
        <v>0</v>
      </c>
      <c r="W51" s="162">
        <f t="shared" si="39"/>
        <v>0</v>
      </c>
      <c r="X51" s="178">
        <f>Populations!M22</f>
        <v>0</v>
      </c>
      <c r="Y51" s="162">
        <f t="shared" si="39"/>
        <v>0</v>
      </c>
      <c r="Z51" s="150">
        <f>Populations!O22</f>
        <v>0</v>
      </c>
      <c r="AA51" s="162">
        <f t="shared" si="39"/>
        <v>0</v>
      </c>
      <c r="AB51" s="150">
        <f>Populations!Q22</f>
        <v>0</v>
      </c>
      <c r="AC51" s="162">
        <f t="shared" si="39"/>
        <v>0</v>
      </c>
      <c r="AD51" s="150">
        <f>Populations!S22</f>
        <v>0</v>
      </c>
      <c r="AE51" s="162">
        <f t="shared" si="39"/>
        <v>0</v>
      </c>
      <c r="AF51" s="178">
        <f>Populations!U22</f>
        <v>0</v>
      </c>
      <c r="AG51" s="162">
        <f t="shared" si="39"/>
        <v>0</v>
      </c>
      <c r="AH51" s="163"/>
      <c r="AI51" s="136">
        <f>'Health Regions Population'!C18</f>
        <v>0</v>
      </c>
      <c r="AJ51" s="162">
        <f t="shared" ref="AJ51:BJ51" si="40">SUM(AJ38:AJ50)</f>
        <v>0</v>
      </c>
      <c r="AK51" s="136">
        <f>'Health Regions Population'!E18</f>
        <v>0</v>
      </c>
      <c r="AL51" s="162">
        <f t="shared" si="40"/>
        <v>0</v>
      </c>
      <c r="AM51" s="136">
        <f>'Health Regions Population'!G18</f>
        <v>0</v>
      </c>
      <c r="AN51" s="162">
        <f t="shared" si="40"/>
        <v>0</v>
      </c>
      <c r="AO51" s="136">
        <f>'Health Regions Population'!I18</f>
        <v>0</v>
      </c>
      <c r="AP51" s="162">
        <f t="shared" si="40"/>
        <v>0</v>
      </c>
      <c r="AQ51" s="136">
        <f>'Health Regions Population'!K18</f>
        <v>0</v>
      </c>
      <c r="AR51" s="162">
        <f t="shared" si="40"/>
        <v>0</v>
      </c>
      <c r="AS51" s="136">
        <f>'Health Regions Population'!M18</f>
        <v>0</v>
      </c>
      <c r="AT51" s="162">
        <f t="shared" si="40"/>
        <v>0</v>
      </c>
      <c r="AU51" s="136">
        <f>'Health Regions Population'!O18</f>
        <v>0</v>
      </c>
      <c r="AV51" s="162">
        <f t="shared" si="40"/>
        <v>0</v>
      </c>
      <c r="AW51" s="136">
        <f>'Health Regions Population'!Q18</f>
        <v>0</v>
      </c>
      <c r="AX51" s="162">
        <f t="shared" si="40"/>
        <v>0</v>
      </c>
      <c r="AY51" s="136">
        <f>'Health Regions Population'!S18</f>
        <v>0</v>
      </c>
      <c r="AZ51" s="162">
        <f t="shared" si="40"/>
        <v>0</v>
      </c>
      <c r="BA51" s="136">
        <f>'Health Regions Population'!U18</f>
        <v>0</v>
      </c>
      <c r="BB51" s="162">
        <f t="shared" si="40"/>
        <v>0</v>
      </c>
      <c r="BC51" s="136">
        <f>'Health Regions Population'!W18</f>
        <v>0</v>
      </c>
      <c r="BD51" s="162">
        <f t="shared" si="40"/>
        <v>0</v>
      </c>
      <c r="BE51" s="136">
        <f>'Health Regions Population'!Y18</f>
        <v>0</v>
      </c>
      <c r="BF51" s="162">
        <f t="shared" si="40"/>
        <v>0</v>
      </c>
      <c r="BG51" s="136">
        <f>'Health Regions Population'!AA18</f>
        <v>0</v>
      </c>
      <c r="BH51" s="162">
        <f t="shared" si="40"/>
        <v>0</v>
      </c>
      <c r="BI51" s="136">
        <f>'Health Regions Population'!AC18</f>
        <v>0</v>
      </c>
      <c r="BJ51" s="162">
        <f t="shared" si="40"/>
        <v>0</v>
      </c>
      <c r="BK51" s="136">
        <f>'Health Regions Population'!AE18</f>
        <v>0</v>
      </c>
      <c r="BL51" s="150">
        <f>IF(BK51=0,0,(#REF!/$BK$17)*100000)</f>
        <v>0</v>
      </c>
      <c r="BM51" s="136">
        <f>'Health Regions Population'!AG18</f>
        <v>0</v>
      </c>
      <c r="BN51" s="150">
        <f>IF(BM51=0,0,(#REF!/$BM$17)*100000)</f>
        <v>0</v>
      </c>
      <c r="BO51" s="136">
        <f>'Health Regions Population'!AI18</f>
        <v>0</v>
      </c>
      <c r="BP51" s="150">
        <f>IF(BO51=0,0,(#REF!/$BO$17)*100000)</f>
        <v>0</v>
      </c>
      <c r="BQ51" s="136">
        <f>'Health Regions Population'!AK18</f>
        <v>0</v>
      </c>
      <c r="BR51" s="150">
        <f>IF(BQ51=0,0,(#REF!/$BQ$17)*100000)</f>
        <v>0</v>
      </c>
      <c r="BS51" s="136">
        <f>'Health Regions Population'!AM18</f>
        <v>0</v>
      </c>
      <c r="BT51" s="150">
        <f>IF(BS51=0,0,(#REF!/$BS$17)*100000)</f>
        <v>0</v>
      </c>
      <c r="BU51" s="136">
        <f>'Health Regions Population'!AO18</f>
        <v>0</v>
      </c>
      <c r="BV51" s="150">
        <f>IF(BU51=0,0,(#REF!/$BU$17)*100000)</f>
        <v>0</v>
      </c>
      <c r="BX51" s="150">
        <f>Populations!C112</f>
        <v>0</v>
      </c>
      <c r="BY51" s="152"/>
      <c r="CA51" s="140" t="str">
        <f>Populations!B22</f>
        <v>Total</v>
      </c>
      <c r="CB51" s="379">
        <f>SUM(CB38:CB50)</f>
        <v>0</v>
      </c>
      <c r="CC51" s="380">
        <f t="shared" ref="CC51:CK51" si="41">SUM(CC38:CC50)</f>
        <v>0</v>
      </c>
      <c r="CD51" s="380">
        <f t="shared" si="41"/>
        <v>0</v>
      </c>
      <c r="CE51" s="382">
        <f t="shared" si="41"/>
        <v>0</v>
      </c>
      <c r="CF51" s="382">
        <f t="shared" si="41"/>
        <v>0</v>
      </c>
      <c r="CG51" s="382">
        <f t="shared" si="41"/>
        <v>0</v>
      </c>
      <c r="CH51" s="382">
        <f t="shared" si="41"/>
        <v>0</v>
      </c>
      <c r="CI51" s="382">
        <f t="shared" si="41"/>
        <v>0</v>
      </c>
      <c r="CJ51" s="382">
        <f t="shared" si="41"/>
        <v>0</v>
      </c>
      <c r="CK51" s="382">
        <f t="shared" si="41"/>
        <v>0</v>
      </c>
    </row>
  </sheetData>
  <mergeCells count="3">
    <mergeCell ref="B1:E1"/>
    <mergeCell ref="CA1:CC1"/>
    <mergeCell ref="BX1:BY1"/>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56D8D664189945B0E49AED16FB301A" ma:contentTypeVersion="12" ma:contentTypeDescription="Create a new document." ma:contentTypeScope="" ma:versionID="7370c179ac6625017061516dbd7868b4">
  <xsd:schema xmlns:xsd="http://www.w3.org/2001/XMLSchema" xmlns:xs="http://www.w3.org/2001/XMLSchema" xmlns:p="http://schemas.microsoft.com/office/2006/metadata/properties" xmlns:ns1="http://schemas.microsoft.com/sharepoint/v3" xmlns:ns2="44762f5a-5914-4ca5-8d77-2a6263d8a650" xmlns:ns3="58a1310c-c0bd-4560-9dfd-13a14dcd98a0" xmlns:ns4="c24280dc-9d9c-455b-9155-44f2cc36b5ab" targetNamespace="http://schemas.microsoft.com/office/2006/metadata/properties" ma:root="true" ma:fieldsID="4c322f7b7e103e82ad30d73d60ed3a96" ns1:_="" ns2:_="" ns3:_="" ns4:_="">
    <xsd:import namespace="http://schemas.microsoft.com/sharepoint/v3"/>
    <xsd:import namespace="44762f5a-5914-4ca5-8d77-2a6263d8a650"/>
    <xsd:import namespace="58a1310c-c0bd-4560-9dfd-13a14dcd98a0"/>
    <xsd:import namespace="c24280dc-9d9c-455b-9155-44f2cc36b5ab"/>
    <xsd:element name="properties">
      <xsd:complexType>
        <xsd:sequence>
          <xsd:element name="documentManagement">
            <xsd:complexType>
              <xsd:all>
                <xsd:element ref="ns1:PublishingStartDate" minOccurs="0"/>
                <xsd:element ref="ns1:PublishingExpirationDate" minOccurs="0"/>
                <xsd:element ref="ns1:_ip_UnifiedCompliancePolicyProperties" minOccurs="0"/>
                <xsd:element ref="ns1:_ip_UnifiedCompliancePolicyUIAction" minOccurs="0"/>
                <xsd:element ref="ns2:MediaServiceMetadata" minOccurs="0"/>
                <xsd:element ref="ns2:MediaServiceFastMetadata" minOccurs="0"/>
                <xsd:element ref="ns3:_dlc_DocId" minOccurs="0"/>
                <xsd:element ref="ns3:_dlc_DocIdUrl" minOccurs="0"/>
                <xsd:element ref="ns3:_dlc_DocIdPersistId" minOccurs="0"/>
                <xsd:element ref="ns4:SharedWithUsers" minOccurs="0"/>
                <xsd:element ref="ns4: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762f5a-5914-4ca5-8d77-2a6263d8a65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a1310c-c0bd-4560-9dfd-13a14dcd98a0"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24280dc-9d9c-455b-9155-44f2cc36b5a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24280dc-9d9c-455b-9155-44f2cc36b5ab">
      <UserInfo>
        <DisplayName/>
        <AccountId xsi:nil="true"/>
        <AccountType/>
      </UserInfo>
    </SharedWithUsers>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_dlc_DocId xmlns="58a1310c-c0bd-4560-9dfd-13a14dcd98a0">HEWYQ6A2VXRY-772210810-1355</_dlc_DocId>
    <_dlc_DocIdUrl xmlns="58a1310c-c0bd-4560-9dfd-13a14dcd98a0">
      <Url>https://cdc.sharepoint.com/teams/NCIPC-DIP/PIEB/_layouts/15/DocIdRedir.aspx?ID=HEWYQ6A2VXRY-772210810-1355</Url>
      <Description>HEWYQ6A2VXRY-772210810-1355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2547E7B-563E-411E-85F7-49B9E260CD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4762f5a-5914-4ca5-8d77-2a6263d8a650"/>
    <ds:schemaRef ds:uri="58a1310c-c0bd-4560-9dfd-13a14dcd98a0"/>
    <ds:schemaRef ds:uri="c24280dc-9d9c-455b-9155-44f2cc36b5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A0B132-C85C-431A-B9F4-E50BDC8889ED}">
  <ds:schemaRefs>
    <ds:schemaRef ds:uri="http://purl.org/dc/elements/1.1/"/>
    <ds:schemaRef ds:uri="c24280dc-9d9c-455b-9155-44f2cc36b5ab"/>
    <ds:schemaRef ds:uri="http://www.w3.org/XML/1998/namespace"/>
    <ds:schemaRef ds:uri="http://schemas.microsoft.com/office/infopath/2007/PartnerControls"/>
    <ds:schemaRef ds:uri="http://purl.org/dc/terms/"/>
    <ds:schemaRef ds:uri="44762f5a-5914-4ca5-8d77-2a6263d8a650"/>
    <ds:schemaRef ds:uri="http://schemas.microsoft.com/office/2006/documentManagement/types"/>
    <ds:schemaRef ds:uri="http://purl.org/dc/dcmitype/"/>
    <ds:schemaRef ds:uri="http://schemas.microsoft.com/sharepoint/v3"/>
    <ds:schemaRef ds:uri="http://schemas.openxmlformats.org/package/2006/metadata/core-properties"/>
    <ds:schemaRef ds:uri="58a1310c-c0bd-4560-9dfd-13a14dcd98a0"/>
    <ds:schemaRef ds:uri="http://schemas.microsoft.com/office/2006/metadata/properties"/>
  </ds:schemaRefs>
</ds:datastoreItem>
</file>

<file path=customXml/itemProps3.xml><?xml version="1.0" encoding="utf-8"?>
<ds:datastoreItem xmlns:ds="http://schemas.openxmlformats.org/officeDocument/2006/customXml" ds:itemID="{9B270DAC-6694-4ECF-9B64-6B7550778CCC}">
  <ds:schemaRefs>
    <ds:schemaRef ds:uri="http://schemas.microsoft.com/sharepoint/v3/contenttype/forms"/>
  </ds:schemaRefs>
</ds:datastoreItem>
</file>

<file path=customXml/itemProps4.xml><?xml version="1.0" encoding="utf-8"?>
<ds:datastoreItem xmlns:ds="http://schemas.openxmlformats.org/officeDocument/2006/customXml" ds:itemID="{FC64AC25-E3AE-4C81-BA8C-1E77AC9DE63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Instructions</vt:lpstr>
      <vt:lpstr>Populations</vt:lpstr>
      <vt:lpstr>Health Regions Population</vt:lpstr>
      <vt:lpstr>Totals</vt:lpstr>
      <vt:lpstr>2016</vt:lpstr>
      <vt:lpstr>2017</vt:lpstr>
      <vt:lpstr>2018</vt:lpstr>
      <vt:lpstr>2019</vt:lpstr>
      <vt:lpstr>2020</vt:lpstr>
      <vt:lpstr>Health Region Rates</vt:lpstr>
      <vt:lpstr>Table 1</vt:lpstr>
      <vt:lpstr>Optional - 2016-2020 rates</vt:lpstr>
      <vt:lpstr>Figure 1</vt:lpstr>
      <vt:lpstr>Figure 2</vt:lpstr>
      <vt:lpstr>Figure 3</vt:lpstr>
      <vt:lpstr>Figure 4</vt:lpstr>
      <vt:lpstr>Figure 5</vt:lpstr>
      <vt:lpstr>Figure 6</vt:lpstr>
      <vt:lpstr>Quick Facts</vt:lpstr>
      <vt:lpstr>Report</vt:lpstr>
    </vt:vector>
  </TitlesOfParts>
  <Manager/>
  <Company>CDC - NCIPC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N. Thomas</dc:creator>
  <cp:keywords/>
  <dc:description/>
  <cp:lastModifiedBy>Angel, Karen C. (CDC/DDNID/NCIPC/OD)</cp:lastModifiedBy>
  <cp:revision/>
  <dcterms:created xsi:type="dcterms:W3CDTF">2002-05-13T15:46:14Z</dcterms:created>
  <dcterms:modified xsi:type="dcterms:W3CDTF">2021-05-17T17:17:17Z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0x0101003756D8D664189945B0E49AED16FB301A</vt:lpwstr>
  </property>
  <property fmtid="{D5CDD505-2E9C-101B-9397-08002B2CF9AE}" pid="3" name="TaxKeyword">
    <vt:lpwstr/>
  </property>
  <property fmtid="{D5CDD505-2E9C-101B-9397-08002B2CF9AE}" pid="4" name="Project Number">
    <vt:lpwstr/>
  </property>
  <property fmtid="{D5CDD505-2E9C-101B-9397-08002B2CF9AE}" pid="5" name="ComplianceAssetId">
    <vt:lpwstr/>
  </property>
  <property fmtid="{D5CDD505-2E9C-101B-9397-08002B2CF9AE}" pid="6" name="MSIP_Label_7b94a7b8-f06c-4dfe-bdcc-9b548fd58c31_Enabled">
    <vt:lpwstr>true</vt:lpwstr>
  </property>
  <property fmtid="{D5CDD505-2E9C-101B-9397-08002B2CF9AE}" pid="7" name="MSIP_Label_7b94a7b8-f06c-4dfe-bdcc-9b548fd58c31_SetDate">
    <vt:lpwstr>2021-02-18T18:14:48Z</vt:lpwstr>
  </property>
  <property fmtid="{D5CDD505-2E9C-101B-9397-08002B2CF9AE}" pid="8" name="MSIP_Label_7b94a7b8-f06c-4dfe-bdcc-9b548fd58c31_Method">
    <vt:lpwstr>Privileged</vt:lpwstr>
  </property>
  <property fmtid="{D5CDD505-2E9C-101B-9397-08002B2CF9AE}" pid="9" name="MSIP_Label_7b94a7b8-f06c-4dfe-bdcc-9b548fd58c31_Name">
    <vt:lpwstr>7b94a7b8-f06c-4dfe-bdcc-9b548fd58c31</vt:lpwstr>
  </property>
  <property fmtid="{D5CDD505-2E9C-101B-9397-08002B2CF9AE}" pid="10" name="MSIP_Label_7b94a7b8-f06c-4dfe-bdcc-9b548fd58c31_SiteId">
    <vt:lpwstr>9ce70869-60db-44fd-abe8-d2767077fc8f</vt:lpwstr>
  </property>
  <property fmtid="{D5CDD505-2E9C-101B-9397-08002B2CF9AE}" pid="11" name="MSIP_Label_7b94a7b8-f06c-4dfe-bdcc-9b548fd58c31_ActionId">
    <vt:lpwstr>c025a5c7-674b-43a1-bb14-68bb755259fa</vt:lpwstr>
  </property>
  <property fmtid="{D5CDD505-2E9C-101B-9397-08002B2CF9AE}" pid="12" name="MSIP_Label_7b94a7b8-f06c-4dfe-bdcc-9b548fd58c31_ContentBits">
    <vt:lpwstr>0</vt:lpwstr>
  </property>
  <property fmtid="{D5CDD505-2E9C-101B-9397-08002B2CF9AE}" pid="13" name="_dlc_DocIdItemGuid">
    <vt:lpwstr>e351ab4c-55bb-4fc4-9a7e-d3d0bf22d525</vt:lpwstr>
  </property>
</Properties>
</file>