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 codeName="{5022B3EB-BCE5-7840-4BB8-8062D341818C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sda.net\ams\SCMOAD\MOAD Shared Files\OMB - Paperwork Reduction Act\0581-0177 Tart Cherries\2023 Renewal\"/>
    </mc:Choice>
  </mc:AlternateContent>
  <xr:revisionPtr revIDLastSave="0" documentId="13_ncr:1_{BFFC24E5-3BB9-44CF-9EE1-103CAA02B842}" xr6:coauthVersionLast="47" xr6:coauthVersionMax="47" xr10:uidLastSave="{00000000-0000-0000-0000-000000000000}"/>
  <workbookProtection workbookPassword="CA59" lockStructure="1"/>
  <bookViews>
    <workbookView xWindow="60" yWindow="96" windowWidth="22896" windowHeight="11340" xr2:uid="{00000000-000D-0000-FFFF-FFFF00000000}"/>
  </bookViews>
  <sheets>
    <sheet name="Sheet1" sheetId="19" r:id="rId1"/>
  </sheets>
  <definedNames>
    <definedName name="_xlnm.Print_Area" localSheetId="0">Sheet1!$A$1:$O$63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9" l="1"/>
  <c r="J21" i="19" l="1"/>
  <c r="L21" i="19" s="1"/>
  <c r="J20" i="19"/>
  <c r="L20" i="19" l="1"/>
  <c r="K63" i="19"/>
  <c r="O31" i="19"/>
  <c r="J31" i="19"/>
  <c r="L31" i="19" s="1"/>
  <c r="O62" i="19"/>
  <c r="J62" i="19"/>
  <c r="L62" i="19" s="1"/>
  <c r="O61" i="19"/>
  <c r="J61" i="19"/>
  <c r="L61" i="19" s="1"/>
  <c r="O60" i="19"/>
  <c r="J60" i="19"/>
  <c r="L60" i="19" s="1"/>
  <c r="O59" i="19"/>
  <c r="J59" i="19"/>
  <c r="L59" i="19" s="1"/>
  <c r="O30" i="19"/>
  <c r="J30" i="19"/>
  <c r="L30" i="19" s="1"/>
  <c r="O28" i="19"/>
  <c r="J28" i="19"/>
  <c r="L28" i="19" s="1"/>
  <c r="K33" i="19" l="1"/>
  <c r="O58" i="19"/>
  <c r="J58" i="19"/>
  <c r="L58" i="19" s="1"/>
  <c r="O55" i="19"/>
  <c r="J55" i="19"/>
  <c r="O29" i="19"/>
  <c r="J29" i="19"/>
  <c r="L29" i="19" s="1"/>
  <c r="O56" i="19"/>
  <c r="J56" i="19"/>
  <c r="L56" i="19" s="1"/>
  <c r="L55" i="19" l="1"/>
  <c r="O22" i="19" l="1"/>
  <c r="O23" i="19"/>
  <c r="O24" i="19"/>
  <c r="O25" i="19"/>
  <c r="O26" i="19"/>
  <c r="O27" i="19"/>
  <c r="O57" i="19"/>
  <c r="O63" i="19" s="1"/>
  <c r="M32" i="19"/>
  <c r="M63" i="19"/>
  <c r="J22" i="19"/>
  <c r="J23" i="19"/>
  <c r="L23" i="19" s="1"/>
  <c r="J24" i="19"/>
  <c r="L24" i="19" s="1"/>
  <c r="J25" i="19"/>
  <c r="L25" i="19" s="1"/>
  <c r="J26" i="19"/>
  <c r="L26" i="19" s="1"/>
  <c r="J27" i="19"/>
  <c r="L27" i="19" s="1"/>
  <c r="J57" i="19"/>
  <c r="J32" i="19" l="1"/>
  <c r="M33" i="19"/>
  <c r="O32" i="19"/>
  <c r="O33" i="19" s="1"/>
  <c r="L57" i="19"/>
  <c r="L63" i="19" s="1"/>
  <c r="J63" i="19"/>
  <c r="L22" i="19"/>
  <c r="L32" i="19" s="1"/>
  <c r="J33" i="19" l="1"/>
  <c r="L33" i="19"/>
  <c r="J34" i="19"/>
  <c r="L34" i="19" l="1"/>
</calcChain>
</file>

<file path=xl/sharedStrings.xml><?xml version="1.0" encoding="utf-8"?>
<sst xmlns="http://schemas.openxmlformats.org/spreadsheetml/2006/main" count="170" uniqueCount="101">
  <si>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</si>
  <si>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</si>
  <si>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</si>
  <si>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</si>
  <si>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</si>
  <si>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</si>
  <si>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</si>
  <si>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</si>
  <si>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</si>
  <si>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</si>
  <si>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</si>
  <si>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</si>
  <si>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</si>
  <si>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</si>
  <si>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</si>
  <si>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</si>
  <si>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</si>
  <si>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</si>
  <si>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</si>
  <si>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</si>
  <si>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</si>
  <si>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</si>
  <si>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</si>
  <si>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</si>
  <si>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</si>
  <si>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</si>
  <si>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</si>
  <si>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</si>
  <si>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</si>
  <si>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</si>
  <si>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</si>
  <si>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</si>
  <si>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</si>
  <si>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</si>
  <si>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</si>
  <si>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</si>
  <si>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</si>
  <si>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</si>
  <si>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</si>
  <si>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</si>
  <si>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</si>
  <si>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</si>
  <si>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</si>
  <si>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</si>
  <si>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</si>
  <si>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</si>
  <si>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</si>
  <si>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</si>
  <si>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</si>
  <si>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>Tart Cherries Grown in the States of Michigan, New York, Pennsylvania, Oregon, Utah, Washington, and Wisconsin, Marketing Order No. 930</t>
  </si>
  <si>
    <t>0581-0177</t>
  </si>
  <si>
    <t>900.14</t>
  </si>
  <si>
    <t>900.14    930.83</t>
  </si>
  <si>
    <t>Producers Referendum Ballot (Amendment and Termination)</t>
  </si>
  <si>
    <t>900.14       930.83</t>
  </si>
  <si>
    <t>Processor's Referendum Ballot (Amendment and Termination)</t>
  </si>
  <si>
    <t>Marketing Agreement</t>
  </si>
  <si>
    <t>Certificate of Resolution</t>
  </si>
  <si>
    <t>930.26</t>
  </si>
  <si>
    <t>930.23</t>
  </si>
  <si>
    <t>Nomination Petition Forms</t>
  </si>
  <si>
    <t>Nomination Ballot</t>
  </si>
  <si>
    <t>Sales/Inventory Report</t>
  </si>
  <si>
    <t>Inventory Reserve Summary</t>
  </si>
  <si>
    <t>Cherries Acquired from Producers</t>
  </si>
  <si>
    <t>Weekly Raw Product Report</t>
  </si>
  <si>
    <t>Handler Reserve Plan and Final Pack Report</t>
  </si>
  <si>
    <t>Inventory Location Report</t>
  </si>
  <si>
    <t>930.58(c)</t>
  </si>
  <si>
    <t>Producer List for Referendum</t>
  </si>
  <si>
    <t>930.70(b)</t>
  </si>
  <si>
    <t>Report of Export Sales Activity</t>
  </si>
  <si>
    <t>No form number</t>
  </si>
  <si>
    <t>Tart Cherry Orchard Map and Grower Diversion Application</t>
  </si>
  <si>
    <t>930.70(a)</t>
  </si>
  <si>
    <t>930.59, 930.162(c)</t>
  </si>
  <si>
    <t>SC-43</t>
  </si>
  <si>
    <t>SC-43A</t>
  </si>
  <si>
    <t>SC-44</t>
  </si>
  <si>
    <t>SC-45</t>
  </si>
  <si>
    <t>SC-45A</t>
  </si>
  <si>
    <t>SC-48</t>
  </si>
  <si>
    <t>SC-49</t>
  </si>
  <si>
    <t>New Market Application for Handlers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</si>
  <si>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items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</si>
  <si>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Coop. Association of Producers Referendum Ballot (Amendment and Termination)</t>
  </si>
  <si>
    <t>SC-8</t>
  </si>
  <si>
    <t>SC-9</t>
  </si>
  <si>
    <t>Background/Acceptance Statement for Industry Members and Alternates</t>
  </si>
  <si>
    <t>Background/Acceptance Statement for Public Members and Alternates</t>
  </si>
  <si>
    <t>MOA between Handlers Regarding Responsibilities for Tart Cherry Production under the Marketing Order for Red Tart Cherries</t>
  </si>
  <si>
    <r>
      <t>INSTRUCTIONS:</t>
    </r>
    <r>
      <rPr>
        <sz val="8"/>
        <rFont val="Times New Roman"/>
        <family val="1"/>
      </rPr>
      <t xml:space="preserve">  Use this form when a single information collection document involves multiple reporting and recordkeeping requirements.  The totals of the figures in cols. (D), (F), (H), (I), &amp; (K) should be entered in  tems 17 &amp; 18 of OMB 83-1.  For cols. (E), (F), &amp; (J), the averages of the totals shall be computed, as follows, and then entered on the OMB 83-1.                                                                                                                                                                                                       (F) Total/Total = (E) Average   (H) Total/(F) Total = (G) Average    (K) Total/(I) Total = (J) Average                          </t>
    </r>
    <r>
      <rPr>
        <b/>
        <sz val="8"/>
        <rFont val="Times New Roman"/>
        <family val="1"/>
      </rPr>
      <t xml:space="preserve">NOTE: </t>
    </r>
    <r>
      <rPr>
        <sz val="8"/>
        <rFont val="Times New Roman"/>
        <family val="1"/>
      </rPr>
      <t xml:space="preserve"> The columns will calculate automatically.  If Col. E's response is something other than annually, i.e., 1/6 years, list as "1/6" &amp; decimal will display.    </t>
    </r>
  </si>
  <si>
    <t>CIAB Form  1</t>
  </si>
  <si>
    <t>CIAB Form 2</t>
  </si>
  <si>
    <t>CIAB Form 3</t>
  </si>
  <si>
    <t>CIAB Form 3A</t>
  </si>
  <si>
    <t>CIAB Form 4</t>
  </si>
  <si>
    <t>CIAB Form 5A</t>
  </si>
  <si>
    <t>CIAB Form 5B</t>
  </si>
  <si>
    <t>CIAB Form  6</t>
  </si>
  <si>
    <t>CIAB Form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</si>
</sst>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mmmm\ d\,\ yyyy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1" fillId="0" borderId="1" xfId="0" applyFont="1" applyBorder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0" fontId="1" fillId="0" borderId="11" xfId="0" applyFont="1" applyBorder="1"/>
    <xf numFmtId="1" fontId="5" fillId="0" borderId="9" xfId="0" applyNumberFormat="1" applyFont="1" applyBorder="1" applyAlignment="1">
      <alignment horizontal="left" vertical="center"/>
    </xf>
    <xf numFmtId="3" fontId="5" fillId="0" borderId="12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/>
    <xf numFmtId="1" fontId="5" fillId="0" borderId="10" xfId="0" applyNumberFormat="1" applyFont="1" applyBorder="1" applyAlignment="1">
      <alignment horizontal="left" vertical="center"/>
    </xf>
    <xf numFmtId="3" fontId="5" fillId="0" borderId="15" xfId="0" applyNumberFormat="1" applyFont="1" applyBorder="1" applyAlignment="1">
      <alignment vertical="center"/>
    </xf>
    <xf numFmtId="1" fontId="5" fillId="0" borderId="10" xfId="0" applyNumberFormat="1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49" fontId="5" fillId="0" borderId="10" xfId="0" applyNumberFormat="1" applyFont="1" applyBorder="1" applyAlignment="1">
      <alignment horizontal="left" vertical="center" wrapText="1"/>
    </xf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vertical="center"/>
    </xf>
    <xf numFmtId="2" fontId="1" fillId="0" borderId="0" xfId="0" applyNumberFormat="1" applyFont="1"/>
    <xf numFmtId="2" fontId="1" fillId="0" borderId="8" xfId="0" applyNumberFormat="1" applyFont="1" applyBorder="1"/>
    <xf numFmtId="0" fontId="12" fillId="0" borderId="16" xfId="0" applyFont="1" applyBorder="1" applyAlignment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164" fontId="5" fillId="0" borderId="10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0" fontId="14" fillId="0" borderId="6" xfId="0" applyFont="1" applyBorder="1"/>
    <xf numFmtId="165" fontId="5" fillId="0" borderId="9" xfId="0" applyNumberFormat="1" applyFont="1" applyBorder="1" applyAlignment="1">
      <alignment vertical="center"/>
    </xf>
    <xf numFmtId="165" fontId="5" fillId="0" borderId="5" xfId="0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/>
    </xf>
    <xf numFmtId="49" fontId="5" fillId="0" borderId="2" xfId="0" applyNumberFormat="1" applyFont="1" applyBorder="1" applyAlignment="1" applyProtection="1">
      <alignment horizontal="left" vertical="center" wrapText="1"/>
      <protection locked="0"/>
    </xf>
    <xf numFmtId="2" fontId="8" fillId="0" borderId="16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0" xfId="0" applyFont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left" vertical="top" wrapText="1"/>
    </xf>
    <xf numFmtId="0" fontId="12" fillId="0" borderId="11" xfId="0" applyFont="1" applyBorder="1" applyAlignment="1">
      <alignment horizontal="left" vertical="top" wrapText="1"/>
    </xf>
    <xf numFmtId="0" fontId="14" fillId="0" borderId="11" xfId="0" applyFont="1" applyBorder="1"/>
    <xf numFmtId="0" fontId="14" fillId="0" borderId="6" xfId="0" applyFont="1" applyBorder="1"/>
    <xf numFmtId="165" fontId="14" fillId="0" borderId="4" xfId="0" applyNumberFormat="1" applyFont="1" applyBorder="1" applyAlignment="1">
      <alignment horizontal="left" vertical="top" wrapText="1"/>
    </xf>
    <xf numFmtId="0" fontId="14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14" fillId="0" borderId="17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8" xfId="0" applyFont="1" applyBorder="1" applyAlignment="1">
      <alignment wrapText="1"/>
    </xf>
    <xf numFmtId="2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49" fontId="6" fillId="0" borderId="1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9" fontId="13" fillId="0" borderId="4" xfId="0" applyNumberFormat="1" applyFont="1" applyBorder="1" applyAlignment="1" applyProtection="1">
      <alignment horizontal="left" vertical="center" wrapText="1"/>
      <protection locked="0"/>
    </xf>
    <xf numFmtId="49" fontId="13" fillId="0" borderId="0" xfId="0" applyNumberFormat="1" applyFont="1" applyAlignment="1" applyProtection="1">
      <alignment horizontal="left" vertical="center" wrapText="1"/>
      <protection locked="0"/>
    </xf>
    <xf numFmtId="49" fontId="13" fillId="0" borderId="3" xfId="0" applyNumberFormat="1" applyFont="1" applyBorder="1" applyAlignment="1" applyProtection="1">
      <alignment horizontal="left" vertical="center" wrapText="1"/>
      <protection locked="0"/>
    </xf>
    <xf numFmtId="49" fontId="13" fillId="0" borderId="16" xfId="0" applyNumberFormat="1" applyFont="1" applyBorder="1" applyAlignment="1" applyProtection="1">
      <alignment horizontal="left" vertical="center" wrapText="1"/>
      <protection locked="0"/>
    </xf>
    <xf numFmtId="49" fontId="13" fillId="0" borderId="11" xfId="0" applyNumberFormat="1" applyFont="1" applyBorder="1" applyAlignment="1" applyProtection="1">
      <alignment horizontal="left" vertical="center" wrapText="1"/>
      <protection locked="0"/>
    </xf>
    <xf numFmtId="49" fontId="13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19" xfId="0" applyNumberFormat="1" applyFont="1" applyBorder="1" applyAlignment="1">
      <alignment horizontal="right" vertical="center"/>
    </xf>
    <xf numFmtId="0" fontId="14" fillId="0" borderId="14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49" fontId="6" fillId="0" borderId="19" xfId="0" applyNumberFormat="1" applyFont="1" applyBorder="1" applyAlignment="1">
      <alignment horizontal="right" vertical="center" wrapText="1"/>
    </xf>
    <xf numFmtId="0" fontId="14" fillId="0" borderId="14" xfId="0" applyFont="1" applyBorder="1" applyAlignment="1">
      <alignment vertical="center" wrapText="1"/>
    </xf>
    <xf numFmtId="0" fontId="14" fillId="0" borderId="12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63"/>
  <sheetViews>
    <sheetView tabSelected="1" view="pageBreakPreview" zoomScale="120" zoomScaleNormal="145" zoomScaleSheetLayoutView="120" workbookViewId="0">
      <selection activeCell="N43" sqref="N43:O44"/>
    </sheetView>
  </sheetViews>
  <sheetFormatPr defaultColWidth="9.109375" defaultRowHeight="7.8" x14ac:dyDescent="0.15"/>
  <cols>
    <col min="1" max="1" width="11.109375" style="1" customWidth="1"/>
    <col min="2" max="6" width="7.6640625" style="1" customWidth="1"/>
    <col min="7" max="7" width="10.33203125" style="42" customWidth="1"/>
    <col min="8" max="8" width="9.109375" style="5"/>
    <col min="9" max="9" width="11.5546875" style="5" bestFit="1" customWidth="1"/>
    <col min="10" max="10" width="14" style="1" customWidth="1"/>
    <col min="11" max="11" width="9.109375" style="5"/>
    <col min="12" max="12" width="9.44140625" style="1" bestFit="1" customWidth="1"/>
    <col min="13" max="14" width="9.109375" style="5"/>
    <col min="15" max="15" width="9.109375" style="52"/>
    <col min="16" max="16384" width="9.109375" style="1"/>
  </cols>
  <sheetData>
    <row r="1" spans="1:18" ht="13.5" customHeight="1" x14ac:dyDescent="0.25">
      <c r="A1" s="85" t="s">
        <v>84</v>
      </c>
      <c r="B1" s="86"/>
      <c r="C1" s="86"/>
      <c r="D1" s="86"/>
      <c r="E1" s="86"/>
      <c r="F1" s="86"/>
      <c r="G1" s="86"/>
      <c r="H1" s="87"/>
      <c r="I1" s="94" t="s">
        <v>46</v>
      </c>
      <c r="J1" s="95"/>
      <c r="K1" s="95"/>
      <c r="L1" s="95"/>
      <c r="M1" s="96"/>
      <c r="N1" s="59" t="s">
        <v>1</v>
      </c>
      <c r="O1" s="64"/>
      <c r="P1"/>
      <c r="Q1"/>
      <c r="R1"/>
    </row>
    <row r="2" spans="1:18" ht="8.25" customHeight="1" x14ac:dyDescent="0.15">
      <c r="A2" s="88"/>
      <c r="B2" s="89"/>
      <c r="C2" s="89"/>
      <c r="D2" s="89"/>
      <c r="E2" s="89"/>
      <c r="F2" s="89"/>
      <c r="G2" s="89"/>
      <c r="H2" s="90"/>
      <c r="I2" s="21"/>
      <c r="K2" s="1"/>
      <c r="M2" s="13"/>
      <c r="N2" s="1"/>
    </row>
    <row r="3" spans="1:18" ht="12.75" customHeight="1" x14ac:dyDescent="0.25">
      <c r="A3" s="88"/>
      <c r="B3" s="89"/>
      <c r="C3" s="89"/>
      <c r="D3" s="89"/>
      <c r="E3" s="89"/>
      <c r="F3" s="89"/>
      <c r="G3" s="89"/>
      <c r="H3" s="90"/>
      <c r="I3" s="97" t="s">
        <v>49</v>
      </c>
      <c r="J3" s="98"/>
      <c r="K3" s="98"/>
      <c r="L3" s="98"/>
      <c r="M3" s="99"/>
      <c r="N3" s="2" t="s">
        <v>50</v>
      </c>
    </row>
    <row r="4" spans="1:18" ht="8.25" customHeight="1" x14ac:dyDescent="0.15">
      <c r="A4" s="88"/>
      <c r="B4" s="89"/>
      <c r="C4" s="89"/>
      <c r="D4" s="89"/>
      <c r="E4" s="89"/>
      <c r="F4" s="89"/>
      <c r="G4" s="89"/>
      <c r="H4" s="90"/>
      <c r="I4" s="100"/>
      <c r="J4" s="98"/>
      <c r="K4" s="98"/>
      <c r="L4" s="98"/>
      <c r="M4" s="99"/>
      <c r="N4" s="1"/>
    </row>
    <row r="5" spans="1:18" ht="8.25" customHeight="1" x14ac:dyDescent="0.15">
      <c r="A5" s="88"/>
      <c r="B5" s="89"/>
      <c r="C5" s="89"/>
      <c r="D5" s="89"/>
      <c r="E5" s="89"/>
      <c r="F5" s="89"/>
      <c r="G5" s="89"/>
      <c r="H5" s="90"/>
      <c r="I5" s="100"/>
      <c r="J5" s="98"/>
      <c r="K5" s="98"/>
      <c r="L5" s="98"/>
      <c r="M5" s="99"/>
      <c r="N5" s="22"/>
      <c r="O5" s="58"/>
    </row>
    <row r="6" spans="1:18" ht="9" customHeight="1" x14ac:dyDescent="0.2">
      <c r="A6" s="88"/>
      <c r="B6" s="89"/>
      <c r="C6" s="89"/>
      <c r="D6" s="89"/>
      <c r="E6" s="89"/>
      <c r="F6" s="89"/>
      <c r="G6" s="89"/>
      <c r="H6" s="90"/>
      <c r="I6" s="100"/>
      <c r="J6" s="98"/>
      <c r="K6" s="98"/>
      <c r="L6" s="98"/>
      <c r="M6" s="99"/>
      <c r="N6" s="11" t="s">
        <v>2</v>
      </c>
    </row>
    <row r="7" spans="1:18" ht="8.25" customHeight="1" x14ac:dyDescent="0.15">
      <c r="A7" s="88"/>
      <c r="B7" s="89"/>
      <c r="C7" s="89"/>
      <c r="D7" s="89"/>
      <c r="E7" s="89"/>
      <c r="F7" s="89"/>
      <c r="G7" s="89"/>
      <c r="H7" s="90"/>
      <c r="I7" s="100"/>
      <c r="J7" s="98"/>
      <c r="K7" s="98"/>
      <c r="L7" s="98"/>
      <c r="M7" s="99"/>
      <c r="N7" s="1"/>
    </row>
    <row r="8" spans="1:18" ht="8.25" customHeight="1" x14ac:dyDescent="0.15">
      <c r="A8" s="88"/>
      <c r="B8" s="89"/>
      <c r="C8" s="89"/>
      <c r="D8" s="89"/>
      <c r="E8" s="89"/>
      <c r="F8" s="89"/>
      <c r="G8" s="89"/>
      <c r="H8" s="90"/>
      <c r="I8" s="100"/>
      <c r="J8" s="98"/>
      <c r="K8" s="98"/>
      <c r="L8" s="98"/>
      <c r="M8" s="99"/>
      <c r="N8" s="81">
        <v>45177</v>
      </c>
      <c r="O8" s="82"/>
    </row>
    <row r="9" spans="1:18" ht="8.25" customHeight="1" x14ac:dyDescent="0.15">
      <c r="A9" s="91"/>
      <c r="B9" s="92"/>
      <c r="C9" s="92"/>
      <c r="D9" s="92"/>
      <c r="E9" s="92"/>
      <c r="F9" s="92"/>
      <c r="G9" s="92"/>
      <c r="H9" s="93"/>
      <c r="I9" s="101"/>
      <c r="J9" s="102"/>
      <c r="K9" s="102"/>
      <c r="L9" s="102"/>
      <c r="M9" s="103"/>
      <c r="N9" s="83"/>
      <c r="O9" s="84"/>
    </row>
    <row r="10" spans="1:18" x14ac:dyDescent="0.15">
      <c r="A10" s="75" t="s">
        <v>0</v>
      </c>
      <c r="B10" s="76"/>
      <c r="C10" s="76"/>
      <c r="D10" s="76"/>
      <c r="E10" s="76"/>
      <c r="F10" s="77"/>
      <c r="G10" s="43"/>
      <c r="H10" s="69" t="s">
        <v>3</v>
      </c>
      <c r="I10" s="70"/>
      <c r="J10" s="70"/>
      <c r="K10" s="70"/>
      <c r="L10" s="70"/>
      <c r="M10" s="70"/>
      <c r="N10" s="70"/>
      <c r="O10" s="71"/>
    </row>
    <row r="11" spans="1:18" x14ac:dyDescent="0.15">
      <c r="A11" s="78"/>
      <c r="B11" s="79"/>
      <c r="C11" s="79"/>
      <c r="D11" s="79"/>
      <c r="E11" s="79"/>
      <c r="F11" s="80"/>
      <c r="G11" s="43"/>
      <c r="H11" s="72"/>
      <c r="I11" s="73"/>
      <c r="J11" s="73"/>
      <c r="K11" s="73"/>
      <c r="L11" s="73"/>
      <c r="M11" s="73"/>
      <c r="N11" s="73"/>
      <c r="O11" s="74"/>
    </row>
    <row r="12" spans="1:18" x14ac:dyDescent="0.15">
      <c r="A12" s="12"/>
      <c r="F12" s="13"/>
      <c r="G12" s="43"/>
      <c r="H12" s="105" t="s">
        <v>4</v>
      </c>
      <c r="I12" s="106"/>
      <c r="J12" s="106"/>
      <c r="K12" s="106"/>
      <c r="L12" s="107"/>
      <c r="M12" s="104" t="s">
        <v>5</v>
      </c>
      <c r="N12" s="70"/>
      <c r="O12" s="71"/>
    </row>
    <row r="13" spans="1:18" x14ac:dyDescent="0.15">
      <c r="A13" s="14"/>
      <c r="F13" s="13"/>
      <c r="G13" s="43"/>
      <c r="H13" s="108"/>
      <c r="I13" s="109"/>
      <c r="J13" s="109"/>
      <c r="K13" s="109"/>
      <c r="L13" s="110"/>
      <c r="M13" s="72"/>
      <c r="N13" s="73"/>
      <c r="O13" s="74"/>
    </row>
    <row r="14" spans="1:18" x14ac:dyDescent="0.15">
      <c r="A14" s="14"/>
      <c r="F14" s="13"/>
      <c r="G14" s="44"/>
      <c r="H14" s="15"/>
      <c r="I14" s="12"/>
      <c r="J14" s="12"/>
      <c r="K14" s="12"/>
      <c r="L14" s="16"/>
      <c r="M14" s="12"/>
      <c r="N14" s="12"/>
      <c r="O14" s="53" t="s">
        <v>39</v>
      </c>
    </row>
    <row r="15" spans="1:18" x14ac:dyDescent="0.15">
      <c r="A15" s="14"/>
      <c r="F15" s="13"/>
      <c r="G15" s="45" t="s">
        <v>6</v>
      </c>
      <c r="H15" s="18" t="s">
        <v>16</v>
      </c>
      <c r="I15" s="17" t="s">
        <v>18</v>
      </c>
      <c r="J15" s="17" t="s">
        <v>22</v>
      </c>
      <c r="K15" s="17" t="s">
        <v>25</v>
      </c>
      <c r="L15" s="17" t="s">
        <v>27</v>
      </c>
      <c r="M15" s="17" t="s">
        <v>31</v>
      </c>
      <c r="N15" s="17" t="s">
        <v>35</v>
      </c>
      <c r="O15" s="53" t="s">
        <v>32</v>
      </c>
    </row>
    <row r="16" spans="1:18" x14ac:dyDescent="0.15">
      <c r="A16" s="17" t="s">
        <v>13</v>
      </c>
      <c r="B16" s="114" t="s">
        <v>12</v>
      </c>
      <c r="C16" s="115"/>
      <c r="D16" s="115"/>
      <c r="E16" s="115"/>
      <c r="F16" s="116"/>
      <c r="G16" s="45" t="s">
        <v>8</v>
      </c>
      <c r="H16" s="18" t="s">
        <v>17</v>
      </c>
      <c r="I16" s="17" t="s">
        <v>23</v>
      </c>
      <c r="J16" s="17" t="s">
        <v>23</v>
      </c>
      <c r="K16" s="17" t="s">
        <v>44</v>
      </c>
      <c r="L16" s="17" t="s">
        <v>25</v>
      </c>
      <c r="M16" s="17" t="s">
        <v>32</v>
      </c>
      <c r="N16" s="17" t="s">
        <v>36</v>
      </c>
      <c r="O16" s="53" t="s">
        <v>40</v>
      </c>
    </row>
    <row r="17" spans="1:256" ht="8.25" customHeight="1" x14ac:dyDescent="0.15">
      <c r="A17" s="17" t="s">
        <v>14</v>
      </c>
      <c r="F17" s="13"/>
      <c r="G17" s="45" t="s">
        <v>7</v>
      </c>
      <c r="H17" s="13"/>
      <c r="I17" s="17" t="s">
        <v>19</v>
      </c>
      <c r="J17" s="17" t="s">
        <v>29</v>
      </c>
      <c r="K17" s="17" t="s">
        <v>45</v>
      </c>
      <c r="L17" s="17" t="s">
        <v>28</v>
      </c>
      <c r="M17" s="17" t="s">
        <v>33</v>
      </c>
      <c r="N17" s="17" t="s">
        <v>32</v>
      </c>
      <c r="O17" s="54" t="s">
        <v>41</v>
      </c>
      <c r="V17" s="4"/>
    </row>
    <row r="18" spans="1:256" ht="12.75" customHeight="1" x14ac:dyDescent="0.15">
      <c r="A18" s="14"/>
      <c r="F18" s="13"/>
      <c r="G18" s="46"/>
      <c r="H18" s="13"/>
      <c r="I18" s="17" t="s">
        <v>20</v>
      </c>
      <c r="J18" s="17"/>
      <c r="K18" s="17"/>
      <c r="L18" s="17"/>
      <c r="M18" s="17"/>
      <c r="N18" s="17" t="s">
        <v>37</v>
      </c>
      <c r="O18" s="53"/>
      <c r="V18" s="4"/>
    </row>
    <row r="19" spans="1:256" ht="12.75" customHeight="1" x14ac:dyDescent="0.15">
      <c r="A19" s="19" t="s">
        <v>10</v>
      </c>
      <c r="B19" s="114" t="s">
        <v>11</v>
      </c>
      <c r="C19" s="115"/>
      <c r="D19" s="115"/>
      <c r="E19" s="115"/>
      <c r="F19" s="116"/>
      <c r="G19" s="47" t="s">
        <v>9</v>
      </c>
      <c r="H19" s="20" t="s">
        <v>15</v>
      </c>
      <c r="I19" s="19" t="s">
        <v>21</v>
      </c>
      <c r="J19" s="19" t="s">
        <v>24</v>
      </c>
      <c r="K19" s="19" t="s">
        <v>26</v>
      </c>
      <c r="L19" s="19" t="s">
        <v>30</v>
      </c>
      <c r="M19" s="19" t="s">
        <v>34</v>
      </c>
      <c r="N19" s="19" t="s">
        <v>42</v>
      </c>
      <c r="O19" s="55" t="s">
        <v>38</v>
      </c>
      <c r="V19" s="4"/>
    </row>
    <row r="20" spans="1:256" ht="27" customHeight="1" x14ac:dyDescent="0.15">
      <c r="A20" s="10" t="s">
        <v>58</v>
      </c>
      <c r="B20" s="120" t="s">
        <v>89</v>
      </c>
      <c r="C20" s="121"/>
      <c r="D20" s="121"/>
      <c r="E20" s="121"/>
      <c r="F20" s="122"/>
      <c r="G20" s="23" t="s">
        <v>86</v>
      </c>
      <c r="H20" s="6">
        <v>2</v>
      </c>
      <c r="I20" s="7">
        <v>0.33300000000000002</v>
      </c>
      <c r="J20" s="24">
        <f>SUM(H20*I20)</f>
        <v>0.66600000000000004</v>
      </c>
      <c r="K20" s="7">
        <v>8.3299999999999999E-2</v>
      </c>
      <c r="L20" s="24">
        <f>SUM(J20*K20)</f>
        <v>5.5477800000000001E-2</v>
      </c>
      <c r="M20" s="8"/>
      <c r="N20" s="9"/>
      <c r="O20" s="60">
        <v>0</v>
      </c>
      <c r="V20" s="4"/>
    </row>
    <row r="21" spans="1:256" ht="27" customHeight="1" x14ac:dyDescent="0.15">
      <c r="A21" s="10" t="s">
        <v>58</v>
      </c>
      <c r="B21" s="117" t="s">
        <v>88</v>
      </c>
      <c r="C21" s="118"/>
      <c r="D21" s="118"/>
      <c r="E21" s="118"/>
      <c r="F21" s="119"/>
      <c r="G21" s="23" t="s">
        <v>87</v>
      </c>
      <c r="H21" s="6">
        <v>34</v>
      </c>
      <c r="I21" s="7">
        <v>0.33300000000000002</v>
      </c>
      <c r="J21" s="24">
        <f>SUM(H21*I21)</f>
        <v>11.322000000000001</v>
      </c>
      <c r="K21" s="7">
        <v>8.3299999999999999E-2</v>
      </c>
      <c r="L21" s="24">
        <f>SUM(J21*K21)</f>
        <v>0.94312260000000003</v>
      </c>
      <c r="M21" s="8"/>
      <c r="N21" s="9"/>
      <c r="O21" s="60">
        <v>0</v>
      </c>
      <c r="V21" s="4"/>
    </row>
    <row r="22" spans="1:256" s="2" customFormat="1" ht="29.25" customHeight="1" x14ac:dyDescent="0.25">
      <c r="A22" s="10" t="s">
        <v>52</v>
      </c>
      <c r="B22" s="117" t="s">
        <v>53</v>
      </c>
      <c r="C22" s="118"/>
      <c r="D22" s="118"/>
      <c r="E22" s="118"/>
      <c r="F22" s="119"/>
      <c r="G22" s="23" t="s">
        <v>76</v>
      </c>
      <c r="H22" s="6">
        <v>600</v>
      </c>
      <c r="I22" s="7">
        <v>0.16666666666666666</v>
      </c>
      <c r="J22" s="24">
        <f>SUM(H22*I22)</f>
        <v>100</v>
      </c>
      <c r="K22" s="7">
        <v>0.33</v>
      </c>
      <c r="L22" s="3">
        <f>SUM(J22*K22)</f>
        <v>33</v>
      </c>
      <c r="M22" s="8"/>
      <c r="N22" s="9"/>
      <c r="O22" s="60">
        <f>SUM(M22*N22)</f>
        <v>0</v>
      </c>
      <c r="Q22" s="1"/>
      <c r="R22" s="1"/>
      <c r="S22" s="1"/>
      <c r="T22" s="1"/>
      <c r="U22" s="1"/>
      <c r="V22" s="4"/>
      <c r="W22" s="1"/>
      <c r="X22" s="1"/>
    </row>
    <row r="23" spans="1:256" s="2" customFormat="1" ht="29.25" customHeight="1" x14ac:dyDescent="0.25">
      <c r="A23" s="10" t="s">
        <v>54</v>
      </c>
      <c r="B23" s="117" t="s">
        <v>85</v>
      </c>
      <c r="C23" s="118"/>
      <c r="D23" s="118"/>
      <c r="E23" s="118"/>
      <c r="F23" s="119"/>
      <c r="G23" s="23" t="s">
        <v>77</v>
      </c>
      <c r="H23" s="6">
        <v>10</v>
      </c>
      <c r="I23" s="7">
        <v>0.16666666666666666</v>
      </c>
      <c r="J23" s="24">
        <f t="shared" ref="J23:J28" si="0">SUM(H23*I23)</f>
        <v>1.6666666666666665</v>
      </c>
      <c r="K23" s="7">
        <v>0.33</v>
      </c>
      <c r="L23" s="24">
        <f t="shared" ref="L23:L28" si="1">SUM(J23*K23)</f>
        <v>0.54999999999999993</v>
      </c>
      <c r="M23" s="8"/>
      <c r="N23" s="9"/>
      <c r="O23" s="60">
        <f t="shared" ref="O23:O28" si="2">SUM(M23*N23)</f>
        <v>0</v>
      </c>
      <c r="Q23" s="1"/>
      <c r="R23" s="1"/>
      <c r="S23" s="1"/>
      <c r="T23" s="1"/>
      <c r="U23" s="1"/>
      <c r="V23" s="4"/>
      <c r="W23" s="1"/>
      <c r="X23" s="1"/>
    </row>
    <row r="24" spans="1:256" s="2" customFormat="1" ht="29.25" customHeight="1" x14ac:dyDescent="0.25">
      <c r="A24" s="10" t="s">
        <v>52</v>
      </c>
      <c r="B24" s="117" t="s">
        <v>55</v>
      </c>
      <c r="C24" s="118"/>
      <c r="D24" s="118"/>
      <c r="E24" s="118"/>
      <c r="F24" s="119"/>
      <c r="G24" s="23" t="s">
        <v>78</v>
      </c>
      <c r="H24" s="6">
        <v>40</v>
      </c>
      <c r="I24" s="7">
        <v>0.16666666666666666</v>
      </c>
      <c r="J24" s="24">
        <f t="shared" si="0"/>
        <v>6.6666666666666661</v>
      </c>
      <c r="K24" s="7">
        <v>0.33</v>
      </c>
      <c r="L24" s="24">
        <f t="shared" si="1"/>
        <v>2.1999999999999997</v>
      </c>
      <c r="M24" s="8"/>
      <c r="N24" s="9"/>
      <c r="O24" s="60">
        <f t="shared" si="2"/>
        <v>0</v>
      </c>
      <c r="Q24" s="1"/>
      <c r="R24" s="1"/>
      <c r="S24" s="1"/>
      <c r="T24" s="1"/>
      <c r="U24" s="1"/>
    </row>
    <row r="25" spans="1:256" s="2" customFormat="1" ht="24" customHeight="1" x14ac:dyDescent="0.25">
      <c r="A25" s="10" t="s">
        <v>51</v>
      </c>
      <c r="B25" s="117" t="s">
        <v>56</v>
      </c>
      <c r="C25" s="118"/>
      <c r="D25" s="118"/>
      <c r="E25" s="118"/>
      <c r="F25" s="119"/>
      <c r="G25" s="23" t="s">
        <v>79</v>
      </c>
      <c r="H25" s="6">
        <v>40</v>
      </c>
      <c r="I25" s="7">
        <v>0.16666666666666666</v>
      </c>
      <c r="J25" s="24">
        <f t="shared" si="0"/>
        <v>6.6666666666666661</v>
      </c>
      <c r="K25" s="7">
        <v>0.13</v>
      </c>
      <c r="L25" s="24">
        <f t="shared" si="1"/>
        <v>0.86666666666666659</v>
      </c>
      <c r="M25" s="8"/>
      <c r="N25" s="9"/>
      <c r="O25" s="60">
        <f t="shared" si="2"/>
        <v>0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spans="1:256" s="2" customFormat="1" ht="24" customHeight="1" x14ac:dyDescent="0.25">
      <c r="A26" s="10" t="s">
        <v>51</v>
      </c>
      <c r="B26" s="117" t="s">
        <v>57</v>
      </c>
      <c r="C26" s="118"/>
      <c r="D26" s="118"/>
      <c r="E26" s="118"/>
      <c r="F26" s="119"/>
      <c r="G26" s="23" t="s">
        <v>80</v>
      </c>
      <c r="H26" s="6">
        <v>40</v>
      </c>
      <c r="I26" s="7">
        <v>0.16666666666666666</v>
      </c>
      <c r="J26" s="24">
        <f t="shared" si="0"/>
        <v>6.6666666666666661</v>
      </c>
      <c r="K26" s="7">
        <v>8.3000000000000004E-2</v>
      </c>
      <c r="L26" s="24">
        <f t="shared" si="1"/>
        <v>0.55333333333333334</v>
      </c>
      <c r="M26" s="8"/>
      <c r="N26" s="9"/>
      <c r="O26" s="60">
        <f t="shared" si="2"/>
        <v>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spans="1:256" s="2" customFormat="1" ht="24" customHeight="1" x14ac:dyDescent="0.25">
      <c r="A27" s="68" t="s">
        <v>59</v>
      </c>
      <c r="B27" s="117" t="s">
        <v>60</v>
      </c>
      <c r="C27" s="118"/>
      <c r="D27" s="118"/>
      <c r="E27" s="118"/>
      <c r="F27" s="119"/>
      <c r="G27" s="23" t="s">
        <v>81</v>
      </c>
      <c r="H27" s="6">
        <v>640</v>
      </c>
      <c r="I27" s="7">
        <v>0.33333333333333331</v>
      </c>
      <c r="J27" s="24">
        <f t="shared" si="0"/>
        <v>213.33333333333331</v>
      </c>
      <c r="K27" s="7">
        <v>0.33</v>
      </c>
      <c r="L27" s="24">
        <f t="shared" si="1"/>
        <v>70.399999999999991</v>
      </c>
      <c r="M27" s="8"/>
      <c r="N27" s="9"/>
      <c r="O27" s="60">
        <f t="shared" si="2"/>
        <v>0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spans="1:256" s="2" customFormat="1" ht="24" customHeight="1" x14ac:dyDescent="0.25">
      <c r="A28" s="10" t="s">
        <v>59</v>
      </c>
      <c r="B28" s="117" t="s">
        <v>61</v>
      </c>
      <c r="C28" s="118"/>
      <c r="D28" s="118"/>
      <c r="E28" s="118"/>
      <c r="F28" s="119"/>
      <c r="G28" s="23" t="s">
        <v>82</v>
      </c>
      <c r="H28" s="6">
        <v>640</v>
      </c>
      <c r="I28" s="7">
        <v>0.33333333333333331</v>
      </c>
      <c r="J28" s="24">
        <f t="shared" si="0"/>
        <v>213.33333333333331</v>
      </c>
      <c r="K28" s="7">
        <v>0.16700000000000001</v>
      </c>
      <c r="L28" s="24">
        <f t="shared" si="1"/>
        <v>35.626666666666665</v>
      </c>
      <c r="M28" s="8"/>
      <c r="N28" s="9"/>
      <c r="O28" s="60">
        <f t="shared" si="2"/>
        <v>0</v>
      </c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6" s="2" customFormat="1" ht="24" customHeight="1" x14ac:dyDescent="0.25">
      <c r="A29" s="10" t="s">
        <v>74</v>
      </c>
      <c r="B29" s="117" t="s">
        <v>65</v>
      </c>
      <c r="C29" s="118"/>
      <c r="D29" s="118"/>
      <c r="E29" s="118"/>
      <c r="F29" s="119"/>
      <c r="G29" s="23" t="s">
        <v>92</v>
      </c>
      <c r="H29" s="6">
        <v>40</v>
      </c>
      <c r="I29" s="7">
        <v>14</v>
      </c>
      <c r="J29" s="24">
        <f t="shared" ref="J29:J31" si="3">SUM(H29*I29)</f>
        <v>560</v>
      </c>
      <c r="K29" s="7">
        <v>0.25</v>
      </c>
      <c r="L29" s="24">
        <f t="shared" ref="L29:L31" si="4">SUM(J29*K29)</f>
        <v>140</v>
      </c>
      <c r="M29" s="8"/>
      <c r="N29" s="9"/>
      <c r="O29" s="60">
        <f t="shared" ref="O29:O31" si="5">SUM(M29*N29)</f>
        <v>0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6" s="2" customFormat="1" ht="24" customHeight="1" x14ac:dyDescent="0.25">
      <c r="A30" s="10" t="s">
        <v>74</v>
      </c>
      <c r="B30" s="117" t="s">
        <v>64</v>
      </c>
      <c r="C30" s="118"/>
      <c r="D30" s="118"/>
      <c r="E30" s="118"/>
      <c r="F30" s="119"/>
      <c r="G30" s="23" t="s">
        <v>93</v>
      </c>
      <c r="H30" s="6">
        <v>40</v>
      </c>
      <c r="I30" s="7">
        <v>1</v>
      </c>
      <c r="J30" s="24">
        <f t="shared" si="3"/>
        <v>40</v>
      </c>
      <c r="K30" s="7">
        <v>0.25</v>
      </c>
      <c r="L30" s="24">
        <f t="shared" si="4"/>
        <v>10</v>
      </c>
      <c r="M30" s="8"/>
      <c r="N30" s="9"/>
      <c r="O30" s="60">
        <f t="shared" si="5"/>
        <v>0</v>
      </c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6" s="2" customFormat="1" ht="24" customHeight="1" x14ac:dyDescent="0.25">
      <c r="A31" s="10" t="s">
        <v>74</v>
      </c>
      <c r="B31" s="117" t="s">
        <v>62</v>
      </c>
      <c r="C31" s="118"/>
      <c r="D31" s="118"/>
      <c r="E31" s="118"/>
      <c r="F31" s="119"/>
      <c r="G31" s="23" t="s">
        <v>94</v>
      </c>
      <c r="H31" s="6">
        <v>40</v>
      </c>
      <c r="I31" s="7">
        <v>4</v>
      </c>
      <c r="J31" s="24">
        <f t="shared" si="3"/>
        <v>160</v>
      </c>
      <c r="K31" s="7">
        <v>0.41599999999999998</v>
      </c>
      <c r="L31" s="24">
        <f t="shared" si="4"/>
        <v>66.56</v>
      </c>
      <c r="M31" s="8"/>
      <c r="N31" s="9"/>
      <c r="O31" s="60">
        <f t="shared" si="5"/>
        <v>0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spans="1:256" s="32" customFormat="1" ht="20.100000000000001" customHeight="1" thickBot="1" x14ac:dyDescent="0.3">
      <c r="A32" s="28"/>
      <c r="B32" s="111" t="s">
        <v>43</v>
      </c>
      <c r="C32" s="112"/>
      <c r="D32" s="112"/>
      <c r="E32" s="112"/>
      <c r="F32" s="113"/>
      <c r="G32" s="48"/>
      <c r="H32" s="29"/>
      <c r="I32" s="30"/>
      <c r="J32" s="25">
        <f>SUM(J20:J31)</f>
        <v>1320.3213333333333</v>
      </c>
      <c r="K32" s="66">
        <f>AVERAGE(K20:K31)</f>
        <v>0.23188333333333333</v>
      </c>
      <c r="L32" s="31">
        <f>SUM(L20:L31)</f>
        <v>360.75526706666665</v>
      </c>
      <c r="M32" s="25">
        <f>SUM(M22:M27)</f>
        <v>0</v>
      </c>
      <c r="N32" s="30"/>
      <c r="O32" s="27">
        <f>SUM(O22:O31)</f>
        <v>0</v>
      </c>
      <c r="P32" s="1"/>
      <c r="Q32" s="2"/>
      <c r="R32" s="2"/>
      <c r="S32" s="2"/>
      <c r="T32" s="2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spans="1:256" s="37" customFormat="1" ht="19.5" customHeight="1" thickBot="1" x14ac:dyDescent="0.2">
      <c r="A33" s="33"/>
      <c r="B33" s="123" t="s">
        <v>47</v>
      </c>
      <c r="C33" s="124"/>
      <c r="D33" s="124"/>
      <c r="E33" s="124"/>
      <c r="F33" s="125"/>
      <c r="G33" s="49"/>
      <c r="H33" s="34"/>
      <c r="I33" s="35"/>
      <c r="J33" s="26">
        <f>SUM(J32+J63)</f>
        <v>3270.3213333333333</v>
      </c>
      <c r="K33" s="65">
        <f>AVERAGE(K32,K63)</f>
        <v>0.21644166666666667</v>
      </c>
      <c r="L33" s="26">
        <f>SUM(L32+L63)</f>
        <v>740.66526706666673</v>
      </c>
      <c r="M33" s="26">
        <f>SUM(M32+M63)</f>
        <v>0</v>
      </c>
      <c r="N33" s="35"/>
      <c r="O33" s="26">
        <f>SUM(O32+O63)</f>
        <v>0</v>
      </c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spans="1:256" s="32" customFormat="1" ht="33.75" customHeight="1" thickBot="1" x14ac:dyDescent="0.3">
      <c r="A34" s="126" t="s">
        <v>48</v>
      </c>
      <c r="B34" s="127"/>
      <c r="C34" s="127"/>
      <c r="D34" s="127"/>
      <c r="E34" s="127"/>
      <c r="F34" s="128"/>
      <c r="G34" s="49"/>
      <c r="H34" s="34"/>
      <c r="I34" s="35"/>
      <c r="J34" s="62">
        <f>SUM(J33+M33)</f>
        <v>3270.3213333333333</v>
      </c>
      <c r="K34" s="65"/>
      <c r="L34" s="63">
        <f>SUM(L33+O33)</f>
        <v>740.66526706666673</v>
      </c>
      <c r="M34" s="26"/>
      <c r="N34" s="35"/>
      <c r="O34" s="56"/>
      <c r="P34" s="1"/>
      <c r="Q34" s="2"/>
      <c r="R34" s="2"/>
      <c r="S34" s="2"/>
      <c r="T34" s="2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spans="1:256" x14ac:dyDescent="0.15">
      <c r="G35" s="50"/>
      <c r="H35" s="1"/>
      <c r="I35" s="1"/>
      <c r="K35" s="1"/>
      <c r="M35" s="1"/>
      <c r="N35" s="1"/>
      <c r="O35" s="57"/>
    </row>
    <row r="36" spans="1:256" ht="15.75" customHeight="1" x14ac:dyDescent="0.25">
      <c r="A36" s="85" t="s">
        <v>91</v>
      </c>
      <c r="B36" s="86"/>
      <c r="C36" s="86"/>
      <c r="D36" s="86"/>
      <c r="E36" s="86"/>
      <c r="F36" s="86"/>
      <c r="G36" s="86"/>
      <c r="H36" s="87"/>
      <c r="I36" s="94" t="s">
        <v>46</v>
      </c>
      <c r="J36" s="95"/>
      <c r="K36" s="95"/>
      <c r="L36" s="95"/>
      <c r="M36" s="96"/>
      <c r="N36" s="59" t="s">
        <v>1</v>
      </c>
      <c r="O36" s="64"/>
    </row>
    <row r="37" spans="1:256" ht="8.25" customHeight="1" x14ac:dyDescent="0.15">
      <c r="A37" s="88"/>
      <c r="B37" s="89"/>
      <c r="C37" s="89"/>
      <c r="D37" s="89"/>
      <c r="E37" s="89"/>
      <c r="F37" s="89"/>
      <c r="G37" s="89"/>
      <c r="H37" s="90"/>
      <c r="I37" s="21"/>
      <c r="K37" s="1"/>
      <c r="M37" s="13"/>
      <c r="N37" s="1"/>
    </row>
    <row r="38" spans="1:256" ht="12.75" customHeight="1" x14ac:dyDescent="0.25">
      <c r="A38" s="88"/>
      <c r="B38" s="89"/>
      <c r="C38" s="89"/>
      <c r="D38" s="89"/>
      <c r="E38" s="89"/>
      <c r="F38" s="89"/>
      <c r="G38" s="89"/>
      <c r="H38" s="90"/>
      <c r="I38" s="97" t="s">
        <v>49</v>
      </c>
      <c r="J38" s="98"/>
      <c r="K38" s="98"/>
      <c r="L38" s="98"/>
      <c r="M38" s="99"/>
      <c r="N38" s="2" t="s">
        <v>50</v>
      </c>
      <c r="U38" s="2"/>
    </row>
    <row r="39" spans="1:256" ht="8.25" customHeight="1" x14ac:dyDescent="0.25">
      <c r="A39" s="88"/>
      <c r="B39" s="89"/>
      <c r="C39" s="89"/>
      <c r="D39" s="89"/>
      <c r="E39" s="89"/>
      <c r="F39" s="89"/>
      <c r="G39" s="89"/>
      <c r="H39" s="90"/>
      <c r="I39" s="100"/>
      <c r="J39" s="98"/>
      <c r="K39" s="98"/>
      <c r="L39" s="98"/>
      <c r="M39" s="99"/>
      <c r="N39" s="1"/>
      <c r="U39" s="2"/>
    </row>
    <row r="40" spans="1:256" ht="8.25" customHeight="1" x14ac:dyDescent="0.25">
      <c r="A40" s="88"/>
      <c r="B40" s="89"/>
      <c r="C40" s="89"/>
      <c r="D40" s="89"/>
      <c r="E40" s="89"/>
      <c r="F40" s="89"/>
      <c r="G40" s="89"/>
      <c r="H40" s="90"/>
      <c r="I40" s="100"/>
      <c r="J40" s="98"/>
      <c r="K40" s="98"/>
      <c r="L40" s="98"/>
      <c r="M40" s="99"/>
      <c r="N40" s="22"/>
      <c r="O40" s="58"/>
      <c r="U40" s="2"/>
    </row>
    <row r="41" spans="1:256" ht="9" customHeight="1" x14ac:dyDescent="0.25">
      <c r="A41" s="88"/>
      <c r="B41" s="89"/>
      <c r="C41" s="89"/>
      <c r="D41" s="89"/>
      <c r="E41" s="89"/>
      <c r="F41" s="89"/>
      <c r="G41" s="89"/>
      <c r="H41" s="90"/>
      <c r="I41" s="100"/>
      <c r="J41" s="98"/>
      <c r="K41" s="98"/>
      <c r="L41" s="98"/>
      <c r="M41" s="99"/>
      <c r="N41" s="11" t="s">
        <v>2</v>
      </c>
      <c r="U41" s="2"/>
    </row>
    <row r="42" spans="1:256" ht="8.25" customHeight="1" x14ac:dyDescent="0.25">
      <c r="A42" s="88"/>
      <c r="B42" s="89"/>
      <c r="C42" s="89"/>
      <c r="D42" s="89"/>
      <c r="E42" s="89"/>
      <c r="F42" s="89"/>
      <c r="G42" s="89"/>
      <c r="H42" s="90"/>
      <c r="I42" s="100"/>
      <c r="J42" s="98"/>
      <c r="K42" s="98"/>
      <c r="L42" s="98"/>
      <c r="M42" s="99"/>
      <c r="N42" s="1"/>
      <c r="U42" s="2"/>
    </row>
    <row r="43" spans="1:256" ht="8.25" customHeight="1" x14ac:dyDescent="0.25">
      <c r="A43" s="88"/>
      <c r="B43" s="89"/>
      <c r="C43" s="89"/>
      <c r="D43" s="89"/>
      <c r="E43" s="89"/>
      <c r="F43" s="89"/>
      <c r="G43" s="89"/>
      <c r="H43" s="90"/>
      <c r="I43" s="100"/>
      <c r="J43" s="98"/>
      <c r="K43" s="98"/>
      <c r="L43" s="98"/>
      <c r="M43" s="99"/>
      <c r="N43" s="81">
        <v>45177</v>
      </c>
      <c r="O43" s="82"/>
      <c r="U43" s="2"/>
      <c r="V43" s="2"/>
    </row>
    <row r="44" spans="1:256" ht="8.25" customHeight="1" x14ac:dyDescent="0.25">
      <c r="A44" s="91"/>
      <c r="B44" s="92"/>
      <c r="C44" s="92"/>
      <c r="D44" s="92"/>
      <c r="E44" s="92"/>
      <c r="F44" s="92"/>
      <c r="G44" s="92"/>
      <c r="H44" s="93"/>
      <c r="I44" s="101"/>
      <c r="J44" s="102"/>
      <c r="K44" s="102"/>
      <c r="L44" s="102"/>
      <c r="M44" s="103"/>
      <c r="N44" s="83"/>
      <c r="O44" s="84"/>
      <c r="U44" s="2"/>
      <c r="V44" s="2"/>
    </row>
    <row r="45" spans="1:256" ht="13.2" x14ac:dyDescent="0.25">
      <c r="A45" s="75" t="s">
        <v>0</v>
      </c>
      <c r="B45" s="76"/>
      <c r="C45" s="76"/>
      <c r="D45" s="76"/>
      <c r="E45" s="76"/>
      <c r="F45" s="77"/>
      <c r="G45" s="43"/>
      <c r="H45" s="69" t="s">
        <v>3</v>
      </c>
      <c r="I45" s="70"/>
      <c r="J45" s="70"/>
      <c r="K45" s="70"/>
      <c r="L45" s="70"/>
      <c r="M45" s="70"/>
      <c r="N45" s="70"/>
      <c r="O45" s="71"/>
      <c r="U45" s="2"/>
      <c r="V45" s="2"/>
    </row>
    <row r="46" spans="1:256" ht="13.2" x14ac:dyDescent="0.25">
      <c r="A46" s="78"/>
      <c r="B46" s="79"/>
      <c r="C46" s="79"/>
      <c r="D46" s="79"/>
      <c r="E46" s="79"/>
      <c r="F46" s="80"/>
      <c r="G46" s="43"/>
      <c r="H46" s="72"/>
      <c r="I46" s="73"/>
      <c r="J46" s="73"/>
      <c r="K46" s="73"/>
      <c r="L46" s="73"/>
      <c r="M46" s="73"/>
      <c r="N46" s="73"/>
      <c r="O46" s="74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</row>
    <row r="47" spans="1:256" ht="13.2" x14ac:dyDescent="0.25">
      <c r="A47" s="12"/>
      <c r="F47" s="13"/>
      <c r="G47" s="43"/>
      <c r="H47" s="105" t="s">
        <v>4</v>
      </c>
      <c r="I47" s="106"/>
      <c r="J47" s="106"/>
      <c r="K47" s="106"/>
      <c r="L47" s="107"/>
      <c r="M47" s="104" t="s">
        <v>5</v>
      </c>
      <c r="N47" s="70"/>
      <c r="O47" s="71"/>
      <c r="Q47" s="2"/>
      <c r="R47" s="2"/>
      <c r="S47" s="2"/>
      <c r="T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</row>
    <row r="48" spans="1:256" ht="13.2" x14ac:dyDescent="0.25">
      <c r="A48" s="14"/>
      <c r="F48" s="13"/>
      <c r="G48" s="43"/>
      <c r="H48" s="108"/>
      <c r="I48" s="109"/>
      <c r="J48" s="109"/>
      <c r="K48" s="109"/>
      <c r="L48" s="110"/>
      <c r="M48" s="72"/>
      <c r="N48" s="73"/>
      <c r="O48" s="74"/>
      <c r="Q48" s="2"/>
      <c r="R48" s="2"/>
      <c r="S48" s="2"/>
      <c r="T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</row>
    <row r="49" spans="1:252" ht="13.8" thickBot="1" x14ac:dyDescent="0.3">
      <c r="A49" s="14"/>
      <c r="F49" s="13"/>
      <c r="G49" s="44"/>
      <c r="H49" s="15"/>
      <c r="I49" s="12"/>
      <c r="J49" s="12"/>
      <c r="K49" s="12"/>
      <c r="L49" s="16"/>
      <c r="M49" s="12"/>
      <c r="N49" s="12"/>
      <c r="O49" s="53" t="s">
        <v>39</v>
      </c>
      <c r="Q49" s="2"/>
      <c r="R49" s="2"/>
      <c r="S49" s="2"/>
      <c r="T49" s="2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1:252" ht="13.2" x14ac:dyDescent="0.25">
      <c r="A50" s="14"/>
      <c r="F50" s="13"/>
      <c r="G50" s="45" t="s">
        <v>6</v>
      </c>
      <c r="H50" s="18" t="s">
        <v>16</v>
      </c>
      <c r="I50" s="17" t="s">
        <v>18</v>
      </c>
      <c r="J50" s="17" t="s">
        <v>22</v>
      </c>
      <c r="K50" s="17" t="s">
        <v>25</v>
      </c>
      <c r="L50" s="17" t="s">
        <v>27</v>
      </c>
      <c r="M50" s="17" t="s">
        <v>31</v>
      </c>
      <c r="N50" s="17" t="s">
        <v>35</v>
      </c>
      <c r="O50" s="53" t="s">
        <v>32</v>
      </c>
      <c r="Q50" s="2"/>
      <c r="R50" s="2"/>
      <c r="S50" s="2"/>
      <c r="T50" s="2"/>
    </row>
    <row r="51" spans="1:252" ht="13.2" x14ac:dyDescent="0.25">
      <c r="A51" s="17" t="s">
        <v>13</v>
      </c>
      <c r="B51" s="114" t="s">
        <v>12</v>
      </c>
      <c r="C51" s="115"/>
      <c r="D51" s="115"/>
      <c r="E51" s="115"/>
      <c r="F51" s="116"/>
      <c r="G51" s="45" t="s">
        <v>8</v>
      </c>
      <c r="H51" s="18" t="s">
        <v>17</v>
      </c>
      <c r="I51" s="17" t="s">
        <v>23</v>
      </c>
      <c r="J51" s="17" t="s">
        <v>23</v>
      </c>
      <c r="K51" s="17" t="s">
        <v>44</v>
      </c>
      <c r="L51" s="17" t="s">
        <v>25</v>
      </c>
      <c r="M51" s="17" t="s">
        <v>32</v>
      </c>
      <c r="N51" s="17" t="s">
        <v>36</v>
      </c>
      <c r="O51" s="53" t="s">
        <v>40</v>
      </c>
      <c r="P51" s="2"/>
      <c r="Q51" s="2"/>
      <c r="R51" s="2"/>
      <c r="S51" s="2"/>
      <c r="T51" s="2"/>
    </row>
    <row r="52" spans="1:252" ht="13.2" x14ac:dyDescent="0.25">
      <c r="A52" s="17" t="s">
        <v>14</v>
      </c>
      <c r="F52" s="13"/>
      <c r="G52" s="45" t="s">
        <v>7</v>
      </c>
      <c r="H52" s="13"/>
      <c r="I52" s="17" t="s">
        <v>19</v>
      </c>
      <c r="J52" s="17" t="s">
        <v>29</v>
      </c>
      <c r="K52" s="17" t="s">
        <v>45</v>
      </c>
      <c r="L52" s="17" t="s">
        <v>28</v>
      </c>
      <c r="M52" s="17" t="s">
        <v>33</v>
      </c>
      <c r="N52" s="17" t="s">
        <v>32</v>
      </c>
      <c r="O52" s="54" t="s">
        <v>41</v>
      </c>
      <c r="P52" s="2"/>
      <c r="Q52" s="2"/>
      <c r="R52" s="2"/>
      <c r="S52" s="2"/>
      <c r="T52" s="2"/>
    </row>
    <row r="53" spans="1:252" ht="13.2" x14ac:dyDescent="0.25">
      <c r="A53" s="14"/>
      <c r="F53" s="13"/>
      <c r="G53" s="46"/>
      <c r="H53" s="13"/>
      <c r="I53" s="17" t="s">
        <v>20</v>
      </c>
      <c r="J53" s="17"/>
      <c r="K53" s="17"/>
      <c r="L53" s="17"/>
      <c r="M53" s="17"/>
      <c r="N53" s="17" t="s">
        <v>37</v>
      </c>
      <c r="O53" s="53"/>
      <c r="P53" s="2"/>
      <c r="Q53" s="2"/>
      <c r="R53" s="2"/>
      <c r="S53" s="2"/>
      <c r="T53" s="2"/>
    </row>
    <row r="54" spans="1:252" ht="13.2" x14ac:dyDescent="0.25">
      <c r="A54" s="19" t="s">
        <v>10</v>
      </c>
      <c r="B54" s="114" t="s">
        <v>11</v>
      </c>
      <c r="C54" s="115"/>
      <c r="D54" s="115"/>
      <c r="E54" s="115"/>
      <c r="F54" s="116"/>
      <c r="G54" s="47" t="s">
        <v>9</v>
      </c>
      <c r="H54" s="20" t="s">
        <v>15</v>
      </c>
      <c r="I54" s="19" t="s">
        <v>21</v>
      </c>
      <c r="J54" s="19" t="s">
        <v>24</v>
      </c>
      <c r="K54" s="19" t="s">
        <v>26</v>
      </c>
      <c r="L54" s="19" t="s">
        <v>30</v>
      </c>
      <c r="M54" s="19" t="s">
        <v>34</v>
      </c>
      <c r="N54" s="19" t="s">
        <v>42</v>
      </c>
      <c r="O54" s="55" t="s">
        <v>38</v>
      </c>
      <c r="P54" s="2"/>
      <c r="Q54" s="2"/>
      <c r="R54" s="2"/>
      <c r="S54" s="2"/>
      <c r="T54" s="2"/>
    </row>
    <row r="55" spans="1:252" s="2" customFormat="1" ht="24" customHeight="1" x14ac:dyDescent="0.25">
      <c r="A55" s="10" t="s">
        <v>70</v>
      </c>
      <c r="B55" s="120" t="s">
        <v>71</v>
      </c>
      <c r="C55" s="121"/>
      <c r="D55" s="121"/>
      <c r="E55" s="121"/>
      <c r="F55" s="122"/>
      <c r="G55" s="23" t="s">
        <v>95</v>
      </c>
      <c r="H55" s="6">
        <v>40</v>
      </c>
      <c r="I55" s="7">
        <v>1</v>
      </c>
      <c r="J55" s="24">
        <f>SUM(H55*I55)</f>
        <v>40</v>
      </c>
      <c r="K55" s="7">
        <v>8.3000000000000004E-2</v>
      </c>
      <c r="L55" s="24">
        <f>SUM(J55*K55)</f>
        <v>3.3200000000000003</v>
      </c>
      <c r="M55" s="8"/>
      <c r="N55" s="9"/>
      <c r="O55" s="60">
        <f>SUM(M55*N55)</f>
        <v>0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</row>
    <row r="56" spans="1:252" s="2" customFormat="1" ht="24" customHeight="1" x14ac:dyDescent="0.25">
      <c r="A56" s="10" t="s">
        <v>74</v>
      </c>
      <c r="B56" s="117" t="s">
        <v>66</v>
      </c>
      <c r="C56" s="118"/>
      <c r="D56" s="118"/>
      <c r="E56" s="118"/>
      <c r="F56" s="119"/>
      <c r="G56" s="23" t="s">
        <v>96</v>
      </c>
      <c r="H56" s="6">
        <v>40</v>
      </c>
      <c r="I56" s="7">
        <v>1</v>
      </c>
      <c r="J56" s="24">
        <f t="shared" ref="J56" si="6">SUM(H56*I56)</f>
        <v>40</v>
      </c>
      <c r="K56" s="7">
        <v>0.25</v>
      </c>
      <c r="L56" s="24">
        <f t="shared" ref="L56" si="7">SUM(J56*K56)</f>
        <v>10</v>
      </c>
      <c r="M56" s="8"/>
      <c r="N56" s="9"/>
      <c r="O56" s="60">
        <f t="shared" ref="O56" si="8">SUM(M56*N56)</f>
        <v>0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</row>
    <row r="57" spans="1:252" s="2" customFormat="1" ht="24" customHeight="1" x14ac:dyDescent="0.25">
      <c r="A57" s="68" t="s">
        <v>74</v>
      </c>
      <c r="B57" s="117" t="s">
        <v>63</v>
      </c>
      <c r="C57" s="118"/>
      <c r="D57" s="118"/>
      <c r="E57" s="118"/>
      <c r="F57" s="119"/>
      <c r="G57" s="23" t="s">
        <v>97</v>
      </c>
      <c r="H57" s="6">
        <v>40</v>
      </c>
      <c r="I57" s="7">
        <v>14</v>
      </c>
      <c r="J57" s="24">
        <f t="shared" ref="J57" si="9">SUM(H57*I57)</f>
        <v>560</v>
      </c>
      <c r="K57" s="7">
        <v>0.25</v>
      </c>
      <c r="L57" s="24">
        <f t="shared" ref="L57" si="10">SUM(J57*K57)</f>
        <v>140</v>
      </c>
      <c r="M57" s="8"/>
      <c r="N57" s="9"/>
      <c r="O57" s="60">
        <f t="shared" ref="O57" si="11">SUM(M57*N57)</f>
        <v>0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</row>
    <row r="58" spans="1:252" s="2" customFormat="1" ht="24" customHeight="1" x14ac:dyDescent="0.25">
      <c r="A58" s="10" t="s">
        <v>70</v>
      </c>
      <c r="B58" s="117" t="s">
        <v>67</v>
      </c>
      <c r="C58" s="118"/>
      <c r="D58" s="118"/>
      <c r="E58" s="118"/>
      <c r="F58" s="119"/>
      <c r="G58" s="23" t="s">
        <v>98</v>
      </c>
      <c r="H58" s="6">
        <v>40</v>
      </c>
      <c r="I58" s="7">
        <v>15</v>
      </c>
      <c r="J58" s="24">
        <f>SUM(H58*I58)</f>
        <v>600</v>
      </c>
      <c r="K58" s="7">
        <v>0.16600000000000001</v>
      </c>
      <c r="L58" s="24">
        <f>SUM(J58*K58)</f>
        <v>99.600000000000009</v>
      </c>
      <c r="M58" s="8"/>
      <c r="N58" s="9"/>
      <c r="O58" s="60">
        <f>SUM(M58*N58)</f>
        <v>0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</row>
    <row r="59" spans="1:252" s="2" customFormat="1" ht="28.5" customHeight="1" x14ac:dyDescent="0.25">
      <c r="A59" s="10" t="s">
        <v>68</v>
      </c>
      <c r="B59" s="117" t="s">
        <v>73</v>
      </c>
      <c r="C59" s="118"/>
      <c r="D59" s="118"/>
      <c r="E59" s="118"/>
      <c r="F59" s="119"/>
      <c r="G59" s="23" t="s">
        <v>99</v>
      </c>
      <c r="H59" s="6">
        <v>600</v>
      </c>
      <c r="I59" s="7">
        <v>1</v>
      </c>
      <c r="J59" s="24">
        <f>SUM(H59*I59)</f>
        <v>600</v>
      </c>
      <c r="K59" s="7">
        <v>0.16600000000000001</v>
      </c>
      <c r="L59" s="24">
        <f>SUM(J59*K59)</f>
        <v>99.600000000000009</v>
      </c>
      <c r="M59" s="8"/>
      <c r="N59" s="9"/>
      <c r="O59" s="60">
        <f>SUM(M59*N59)</f>
        <v>0</v>
      </c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</row>
    <row r="60" spans="1:252" s="2" customFormat="1" ht="26.25" customHeight="1" x14ac:dyDescent="0.25">
      <c r="A60" s="10" t="s">
        <v>75</v>
      </c>
      <c r="B60" s="117" t="s">
        <v>83</v>
      </c>
      <c r="C60" s="118"/>
      <c r="D60" s="118"/>
      <c r="E60" s="118"/>
      <c r="F60" s="119"/>
      <c r="G60" s="23" t="s">
        <v>100</v>
      </c>
      <c r="H60" s="6">
        <v>40</v>
      </c>
      <c r="I60" s="7">
        <v>1</v>
      </c>
      <c r="J60" s="24">
        <f t="shared" ref="J60" si="12">SUM(H60*I60)</f>
        <v>40</v>
      </c>
      <c r="K60" s="7">
        <v>0.33</v>
      </c>
      <c r="L60" s="24">
        <f t="shared" ref="L60" si="13">SUM(J60*K60)</f>
        <v>13.200000000000001</v>
      </c>
      <c r="M60" s="8"/>
      <c r="N60" s="9"/>
      <c r="O60" s="60">
        <f t="shared" ref="O60" si="14">SUM(M60*N60)</f>
        <v>0</v>
      </c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</row>
    <row r="61" spans="1:252" s="2" customFormat="1" ht="26.25" customHeight="1" x14ac:dyDescent="0.25">
      <c r="A61" s="10" t="s">
        <v>70</v>
      </c>
      <c r="B61" s="117" t="s">
        <v>69</v>
      </c>
      <c r="C61" s="118"/>
      <c r="D61" s="118"/>
      <c r="E61" s="118"/>
      <c r="F61" s="119"/>
      <c r="G61" s="23" t="s">
        <v>72</v>
      </c>
      <c r="H61" s="6">
        <v>40</v>
      </c>
      <c r="I61" s="7">
        <v>1</v>
      </c>
      <c r="J61" s="24">
        <f>SUM(H61*I61)</f>
        <v>40</v>
      </c>
      <c r="K61" s="7">
        <v>0.33</v>
      </c>
      <c r="L61" s="24">
        <f>SUM(J61*K61)</f>
        <v>13.200000000000001</v>
      </c>
      <c r="M61" s="8"/>
      <c r="N61" s="9"/>
      <c r="O61" s="60">
        <f>SUM(M61*N61)</f>
        <v>0</v>
      </c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</row>
    <row r="62" spans="1:252" s="2" customFormat="1" ht="44.25" customHeight="1" x14ac:dyDescent="0.25">
      <c r="A62" s="10" t="s">
        <v>70</v>
      </c>
      <c r="B62" s="117" t="s">
        <v>90</v>
      </c>
      <c r="C62" s="118"/>
      <c r="D62" s="118"/>
      <c r="E62" s="118"/>
      <c r="F62" s="119"/>
      <c r="G62" s="23" t="s">
        <v>72</v>
      </c>
      <c r="H62" s="6">
        <v>10</v>
      </c>
      <c r="I62" s="7">
        <v>3</v>
      </c>
      <c r="J62" s="24">
        <f>SUM(H62*I62)</f>
        <v>30</v>
      </c>
      <c r="K62" s="7">
        <v>3.3000000000000002E-2</v>
      </c>
      <c r="L62" s="24">
        <f>SUM(J62*K62)</f>
        <v>0.99</v>
      </c>
      <c r="M62" s="8"/>
      <c r="N62" s="9"/>
      <c r="O62" s="60">
        <f>SUM(M62*N62)</f>
        <v>0</v>
      </c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</row>
    <row r="63" spans="1:252" s="36" customFormat="1" ht="20.100000000000001" customHeight="1" thickBot="1" x14ac:dyDescent="0.2">
      <c r="A63" s="38"/>
      <c r="B63" s="111" t="s">
        <v>43</v>
      </c>
      <c r="C63" s="112"/>
      <c r="D63" s="112"/>
      <c r="E63" s="112"/>
      <c r="F63" s="113"/>
      <c r="G63" s="51"/>
      <c r="H63" s="39"/>
      <c r="I63" s="40"/>
      <c r="J63" s="27">
        <f>SUM(J55:J62)</f>
        <v>1950</v>
      </c>
      <c r="K63" s="67">
        <f>AVERAGE(K55:K62)</f>
        <v>0.20100000000000001</v>
      </c>
      <c r="L63" s="41">
        <f>SUM(L55:L62)</f>
        <v>379.91</v>
      </c>
      <c r="M63" s="41">
        <f>SUM(M55:M62)</f>
        <v>0</v>
      </c>
      <c r="N63" s="61"/>
      <c r="O63" s="41">
        <f>SUM(O55:O62)</f>
        <v>0</v>
      </c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</row>
  </sheetData>
  <mergeCells count="44">
    <mergeCell ref="B23:F23"/>
    <mergeCell ref="B25:F25"/>
    <mergeCell ref="B57:F57"/>
    <mergeCell ref="B26:F26"/>
    <mergeCell ref="B33:F33"/>
    <mergeCell ref="B32:F32"/>
    <mergeCell ref="A34:F34"/>
    <mergeCell ref="B27:F27"/>
    <mergeCell ref="B28:F28"/>
    <mergeCell ref="B30:F30"/>
    <mergeCell ref="B31:F31"/>
    <mergeCell ref="B29:F29"/>
    <mergeCell ref="B20:F20"/>
    <mergeCell ref="B21:F21"/>
    <mergeCell ref="B55:F55"/>
    <mergeCell ref="B58:F58"/>
    <mergeCell ref="I1:M1"/>
    <mergeCell ref="A1:H9"/>
    <mergeCell ref="B22:F22"/>
    <mergeCell ref="B19:F19"/>
    <mergeCell ref="H12:L13"/>
    <mergeCell ref="M12:O13"/>
    <mergeCell ref="A10:F11"/>
    <mergeCell ref="N8:O9"/>
    <mergeCell ref="H10:O11"/>
    <mergeCell ref="I3:M9"/>
    <mergeCell ref="B16:F16"/>
    <mergeCell ref="B24:F24"/>
    <mergeCell ref="M47:O48"/>
    <mergeCell ref="H47:L48"/>
    <mergeCell ref="B63:F63"/>
    <mergeCell ref="B51:F51"/>
    <mergeCell ref="B54:F54"/>
    <mergeCell ref="B62:F62"/>
    <mergeCell ref="B56:F56"/>
    <mergeCell ref="B59:F59"/>
    <mergeCell ref="B60:F60"/>
    <mergeCell ref="B61:F61"/>
    <mergeCell ref="H45:O46"/>
    <mergeCell ref="A45:F46"/>
    <mergeCell ref="N43:O44"/>
    <mergeCell ref="A36:H44"/>
    <mergeCell ref="I36:M36"/>
    <mergeCell ref="I38:M44"/>
  </mergeCells>
  <phoneticPr fontId="0" type="noConversion"/>
  <printOptions horizontalCentered="1"/>
  <pageMargins left="0.25" right="0.25" top="0.4" bottom="0.75" header="0.5" footer="0.5"/>
  <pageSetup scale="86" orientation="landscape" horizontalDpi="300" verticalDpi="300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4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Hatch, Andrew - MRP-AMS</cp:lastModifiedBy>
  <cp:lastPrinted>2016-06-30T16:21:54Z</cp:lastPrinted>
  <dcterms:created xsi:type="dcterms:W3CDTF">2000-01-10T18:54:20Z</dcterms:created>
  <dcterms:modified xsi:type="dcterms:W3CDTF">2023-09-11T13:22:32Z</dcterms:modified>
</cp:coreProperties>
</file>