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BS - 0570/0570-0007 - Farmer Coop Survey/2024/0570-0007 Annual Survey of Farmers/Upload to ROCIS 2024/"/>
    </mc:Choice>
  </mc:AlternateContent>
  <xr:revisionPtr revIDLastSave="1" documentId="8_{1EED4130-EA17-44A1-9418-4B5BA0D4F4F4}" xr6:coauthVersionLast="47" xr6:coauthVersionMax="47" xr10:uidLastSave="{EE768230-FBEF-429A-B5A8-16DFFC457ECE}"/>
  <bookViews>
    <workbookView xWindow="-120" yWindow="-120" windowWidth="29040" windowHeight="15720" xr2:uid="{00000000-000D-0000-FFFF-FFFF00000000}"/>
  </bookViews>
  <sheets>
    <sheet name="Burden Hours" sheetId="4" r:id="rId1"/>
    <sheet name="Federal Cost" sheetId="3" r:id="rId2"/>
    <sheet name="formula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F13" i="4"/>
  <c r="H13" i="4" s="1"/>
  <c r="J13" i="4" s="1"/>
  <c r="F12" i="4"/>
  <c r="H12" i="4" s="1"/>
  <c r="J12" i="4" s="1"/>
  <c r="F11" i="4"/>
  <c r="H11" i="4" s="1"/>
  <c r="J11" i="4" s="1"/>
  <c r="F10" i="4"/>
  <c r="H10" i="4" s="1"/>
  <c r="J10" i="4" s="1"/>
  <c r="F9" i="4"/>
  <c r="F15" i="4" s="1"/>
  <c r="C8" i="3"/>
  <c r="C4" i="3"/>
  <c r="C12" i="3"/>
  <c r="C3" i="3" s="1"/>
  <c r="C13" i="3"/>
  <c r="C11" i="3"/>
  <c r="C2" i="3" s="1"/>
  <c r="H9" i="4" l="1"/>
  <c r="H15" i="4" l="1"/>
  <c r="J9" i="4"/>
  <c r="J15" i="4" s="1"/>
  <c r="D8" i="3"/>
  <c r="D2" i="3" s="1"/>
  <c r="D3" i="3" l="1"/>
  <c r="D4" i="3"/>
  <c r="D5" i="3" l="1"/>
  <c r="E4" i="3"/>
  <c r="E3" i="3"/>
  <c r="E2" i="3"/>
  <c r="C6" i="2"/>
  <c r="C3" i="2"/>
  <c r="E5" i="3" l="1"/>
</calcChain>
</file>

<file path=xl/sharedStrings.xml><?xml version="1.0" encoding="utf-8"?>
<sst xmlns="http://schemas.openxmlformats.org/spreadsheetml/2006/main" count="95" uniqueCount="86">
  <si>
    <t>Public Burden Table of USDA, Rural Development, RBCS (Cooperative Services Branch) Annual Survey of Farmer Cooperatives</t>
  </si>
  <si>
    <t xml:space="preserve">ANNUAL SURVEY OF FARMER COOPERATIVES </t>
  </si>
  <si>
    <t>(OMB No. 0570-0007)</t>
  </si>
  <si>
    <t xml:space="preserve">Regulation </t>
  </si>
  <si>
    <t>TITLE</t>
  </si>
  <si>
    <t>Form Number</t>
  </si>
  <si>
    <t xml:space="preserve">Estimated # of Respondents </t>
  </si>
  <si>
    <t># of Responses per Respondent</t>
  </si>
  <si>
    <t xml:space="preserve">Total Annual Responses (d) x (e) </t>
  </si>
  <si>
    <t>Hours per Response</t>
  </si>
  <si>
    <t>Total Hours         (f) x (g)</t>
  </si>
  <si>
    <t>Wages</t>
  </si>
  <si>
    <t xml:space="preserve">Cost to the Public     (h) x (i) </t>
  </si>
  <si>
    <t>(a)</t>
  </si>
  <si>
    <t>(b)</t>
  </si>
  <si>
    <t>(c)</t>
  </si>
  <si>
    <t>(d)</t>
  </si>
  <si>
    <t xml:space="preserve"> (e) </t>
  </si>
  <si>
    <t>(f)</t>
  </si>
  <si>
    <t xml:space="preserve"> (g) </t>
  </si>
  <si>
    <t>(h)</t>
  </si>
  <si>
    <t>(i)</t>
  </si>
  <si>
    <t>(j)</t>
  </si>
  <si>
    <t>N/A</t>
  </si>
  <si>
    <t>Cooperative Statistics, 20**</t>
  </si>
  <si>
    <t>RBCS-20**A</t>
  </si>
  <si>
    <t>RBCS-20**D</t>
  </si>
  <si>
    <t>RBCS-20**F</t>
  </si>
  <si>
    <t>RBCS-20**G</t>
  </si>
  <si>
    <t>RBCS-20**W</t>
  </si>
  <si>
    <t>TOTAL</t>
  </si>
  <si>
    <t>Average hours per response = total hours divided by total responses - 806/1035 = .78</t>
  </si>
  <si>
    <t>Forms F and W are brief, resulting in little time necessary to fill out.</t>
  </si>
  <si>
    <t xml:space="preserve">Wage rate from the May 2023 National Occupational Employment and Wage Estimates, https://www.bls.gov/oes/current/oes_nat.htm wage group 13-2072, loan officer.  $40.62/hour plus 36.25% for benefits for a total of $55.35/hr.    </t>
  </si>
  <si>
    <t xml:space="preserve">Job title </t>
  </si>
  <si>
    <t xml:space="preserve">Wage Category </t>
  </si>
  <si>
    <t>Hours*</t>
  </si>
  <si>
    <t>Cost of Burden</t>
  </si>
  <si>
    <t>% of surveys entered</t>
  </si>
  <si>
    <t>Business &amp; Cooperative Technician</t>
  </si>
  <si>
    <t>GS 7, Step 3</t>
  </si>
  <si>
    <t>Loan Technician</t>
  </si>
  <si>
    <t>GS 7, Step 4</t>
  </si>
  <si>
    <t>Loan &amp; Grant Analyst</t>
  </si>
  <si>
    <t>GS 13, Step 1</t>
  </si>
  <si>
    <t>Totals</t>
  </si>
  <si>
    <t>Surveys Returned</t>
  </si>
  <si>
    <t>Time per Survey</t>
  </si>
  <si>
    <t>Staff Hours</t>
  </si>
  <si>
    <t>Estimated hours for handling returned surveys</t>
  </si>
  <si>
    <t>approximately 40 minutes per survey</t>
  </si>
  <si>
    <t>2024 General Schedule DC</t>
  </si>
  <si>
    <t>Annual Salary</t>
  </si>
  <si>
    <t>Hourly Wage</t>
  </si>
  <si>
    <t>Wages GS 7 Step 3</t>
  </si>
  <si>
    <t>Wages GS 7 Step 4</t>
  </si>
  <si>
    <t>Wages GS 13 Step 1</t>
  </si>
  <si>
    <t>May 2023 National Occ Empl &amp; Wage Estimates*</t>
  </si>
  <si>
    <t>Occ Code</t>
  </si>
  <si>
    <t>Occupation Title</t>
  </si>
  <si>
    <t>Mean wage</t>
  </si>
  <si>
    <t>11-1000</t>
  </si>
  <si>
    <t>Top Executives (e.g. CFO, COO)</t>
  </si>
  <si>
    <t>A form co-ops some larger D form ones have their CFO, or accounting v.p. report</t>
  </si>
  <si>
    <t>13-0000</t>
  </si>
  <si>
    <t>Business &amp; Financial Operations</t>
  </si>
  <si>
    <t>13-2011</t>
  </si>
  <si>
    <t>Accountants &amp; Auditors</t>
  </si>
  <si>
    <t>Many D form co-ops</t>
  </si>
  <si>
    <t>13-2031</t>
  </si>
  <si>
    <t>Budget analysts</t>
  </si>
  <si>
    <t>13-2099</t>
  </si>
  <si>
    <t>Financial specialists</t>
  </si>
  <si>
    <t>Most of the F, G, and W co-ops</t>
  </si>
  <si>
    <t>calc average hours per response</t>
  </si>
  <si>
    <t>Formula Check for Information Collections</t>
  </si>
  <si>
    <t>A = Respondents (given)</t>
  </si>
  <si>
    <t>c ÷ b = a</t>
  </si>
  <si>
    <t>B = Responses Per Respondent (?)</t>
  </si>
  <si>
    <t>c ÷ a = b</t>
  </si>
  <si>
    <t>C = Annual Responses (given)</t>
  </si>
  <si>
    <t>a x b = c</t>
  </si>
  <si>
    <t>D = Total Burden (given)</t>
  </si>
  <si>
    <t>c x (.xxxx) = d</t>
  </si>
  <si>
    <t>Estimate of Burden</t>
  </si>
  <si>
    <t>d ÷ c = (.xxxx)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</si>
</sst>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&quot;$&quot;#,##0.00"/>
    <numFmt numFmtId="167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color theme="1"/>
      <name val="Arial"/>
      <family val="2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hidden="1"/>
    </xf>
    <xf numFmtId="0" fontId="5" fillId="3" borderId="2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/>
    <xf numFmtId="165" fontId="5" fillId="0" borderId="0" xfId="1" applyNumberFormat="1" applyFont="1"/>
    <xf numFmtId="166" fontId="3" fillId="0" borderId="0" xfId="2" applyNumberFormat="1" applyFont="1" applyAlignment="1">
      <alignment horizontal="right"/>
    </xf>
    <xf numFmtId="166" fontId="3" fillId="0" borderId="0" xfId="1" applyNumberFormat="1" applyFont="1"/>
    <xf numFmtId="166" fontId="5" fillId="0" borderId="0" xfId="1" applyNumberFormat="1" applyFont="1"/>
    <xf numFmtId="0" fontId="5" fillId="3" borderId="39" xfId="0" applyFont="1" applyFill="1" applyBorder="1" applyAlignment="1">
      <alignment horizontal="center" vertical="center" wrapText="1"/>
    </xf>
    <xf numFmtId="9" fontId="0" fillId="0" borderId="0" xfId="0" applyNumberFormat="1"/>
    <xf numFmtId="1" fontId="3" fillId="0" borderId="0" xfId="0" applyNumberFormat="1" applyFont="1"/>
    <xf numFmtId="166" fontId="0" fillId="0" borderId="0" xfId="0" applyNumberFormat="1"/>
    <xf numFmtId="0" fontId="5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7" fontId="0" fillId="0" borderId="0" xfId="0" applyNumberFormat="1"/>
    <xf numFmtId="0" fontId="2" fillId="4" borderId="0" xfId="0" applyFont="1" applyFill="1"/>
    <xf numFmtId="0" fontId="0" fillId="4" borderId="0" xfId="0" applyFill="1"/>
    <xf numFmtId="1" fontId="2" fillId="4" borderId="0" xfId="0" applyNumberFormat="1" applyFont="1" applyFill="1"/>
    <xf numFmtId="2" fontId="0" fillId="4" borderId="0" xfId="0" applyNumberFormat="1" applyFill="1"/>
    <xf numFmtId="2" fontId="2" fillId="4" borderId="0" xfId="0" applyNumberFormat="1" applyFont="1" applyFill="1"/>
    <xf numFmtId="0" fontId="0" fillId="4" borderId="0" xfId="0" applyFill="1" applyAlignment="1">
      <alignment horizontal="center"/>
    </xf>
    <xf numFmtId="166" fontId="0" fillId="4" borderId="0" xfId="0" applyNumberFormat="1" applyFill="1"/>
    <xf numFmtId="1" fontId="0" fillId="4" borderId="0" xfId="0" applyNumberFormat="1" applyFill="1" applyAlignment="1">
      <alignment horizontal="center"/>
    </xf>
    <xf numFmtId="1" fontId="0" fillId="4" borderId="0" xfId="0" applyNumberFormat="1" applyFill="1"/>
    <xf numFmtId="0" fontId="7" fillId="4" borderId="0" xfId="0" applyFont="1" applyFill="1" applyAlignment="1">
      <alignment horizontal="center"/>
    </xf>
    <xf numFmtId="4" fontId="0" fillId="0" borderId="0" xfId="0" applyNumberFormat="1"/>
    <xf numFmtId="0" fontId="8" fillId="0" borderId="0" xfId="0" applyFont="1"/>
    <xf numFmtId="166" fontId="0" fillId="2" borderId="0" xfId="0" applyNumberFormat="1" applyFill="1"/>
    <xf numFmtId="0" fontId="3" fillId="0" borderId="40" xfId="0" applyFont="1" applyBorder="1"/>
    <xf numFmtId="166" fontId="3" fillId="0" borderId="40" xfId="2" applyNumberFormat="1" applyFont="1" applyBorder="1" applyAlignment="1">
      <alignment horizontal="right"/>
    </xf>
    <xf numFmtId="1" fontId="3" fillId="0" borderId="40" xfId="0" applyNumberFormat="1" applyFont="1" applyBorder="1"/>
    <xf numFmtId="166" fontId="3" fillId="0" borderId="40" xfId="1" applyNumberFormat="1" applyFont="1" applyBorder="1"/>
    <xf numFmtId="0" fontId="6" fillId="0" borderId="0" xfId="0" applyFont="1"/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/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/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0" fillId="0" borderId="27" xfId="0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3" fillId="0" borderId="16" xfId="0" applyNumberFormat="1" applyFont="1" applyBorder="1" applyAlignment="1">
      <alignment horizontal="right" vertical="top" wrapText="1"/>
    </xf>
    <xf numFmtId="4" fontId="3" fillId="0" borderId="16" xfId="0" applyNumberFormat="1" applyFont="1" applyBorder="1" applyAlignment="1">
      <alignment horizontal="right" vertical="top" wrapText="1"/>
    </xf>
    <xf numFmtId="164" fontId="3" fillId="0" borderId="16" xfId="0" applyNumberFormat="1" applyFont="1" applyBorder="1" applyAlignment="1">
      <alignment horizontal="right" vertical="top" wrapText="1"/>
    </xf>
    <xf numFmtId="7" fontId="3" fillId="0" borderId="14" xfId="0" applyNumberFormat="1" applyFont="1" applyBorder="1" applyAlignment="1">
      <alignment horizontal="right" vertical="top" wrapText="1"/>
    </xf>
    <xf numFmtId="4" fontId="3" fillId="0" borderId="17" xfId="1" applyNumberFormat="1" applyFont="1" applyFill="1" applyBorder="1" applyAlignment="1">
      <alignment horizontal="right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3" fontId="3" fillId="0" borderId="18" xfId="0" applyNumberFormat="1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164" fontId="3" fillId="0" borderId="21" xfId="0" applyNumberFormat="1" applyFont="1" applyBorder="1" applyAlignment="1">
      <alignment horizontal="right" vertical="top" wrapText="1"/>
    </xf>
    <xf numFmtId="164" fontId="3" fillId="0" borderId="20" xfId="0" applyNumberFormat="1" applyFont="1" applyBorder="1" applyAlignment="1">
      <alignment horizontal="right" vertical="top" wrapText="1"/>
    </xf>
    <xf numFmtId="4" fontId="3" fillId="0" borderId="22" xfId="0" applyNumberFormat="1" applyFont="1" applyBorder="1" applyAlignment="1">
      <alignment horizontal="right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3" fontId="3" fillId="0" borderId="24" xfId="0" applyNumberFormat="1" applyFont="1" applyBorder="1" applyAlignment="1">
      <alignment horizontal="right" vertical="top" wrapText="1"/>
    </xf>
    <xf numFmtId="3" fontId="3" fillId="0" borderId="25" xfId="0" applyNumberFormat="1" applyFont="1" applyBorder="1" applyAlignment="1">
      <alignment horizontal="right" vertical="top" wrapText="1"/>
    </xf>
    <xf numFmtId="164" fontId="3" fillId="0" borderId="25" xfId="0" applyNumberFormat="1" applyFont="1" applyBorder="1" applyAlignment="1">
      <alignment horizontal="right" vertical="top" wrapText="1"/>
    </xf>
    <xf numFmtId="164" fontId="3" fillId="0" borderId="24" xfId="0" applyNumberFormat="1" applyFont="1" applyBorder="1" applyAlignment="1">
      <alignment horizontal="right" vertical="top" wrapText="1"/>
    </xf>
    <xf numFmtId="4" fontId="3" fillId="0" borderId="26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27" xfId="0" applyFont="1" applyBorder="1"/>
    <xf numFmtId="0" fontId="4" fillId="0" borderId="28" xfId="0" applyFont="1" applyBorder="1" applyAlignment="1">
      <alignment horizontal="left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0197-756A-4B24-8FA2-F1E6FA0B6E44}">
  <dimension ref="A1:J18"/>
  <sheetViews>
    <sheetView tabSelected="1" workbookViewId="0">
      <selection activeCell="A9" sqref="A9"/>
    </sheetView>
  </sheetViews>
  <sheetFormatPr defaultRowHeight="15" x14ac:dyDescent="0.25"/>
  <cols>
    <col min="2" max="2" width="26.5703125" customWidth="1"/>
    <col min="3" max="3" width="16.28515625" customWidth="1"/>
    <col min="4" max="4" width="14.7109375" customWidth="1"/>
    <col min="5" max="5" width="11.42578125" customWidth="1"/>
    <col min="6" max="6" width="11" customWidth="1"/>
    <col min="7" max="7" width="10.5703125" customWidth="1"/>
    <col min="8" max="8" width="10.28515625" customWidth="1"/>
    <col min="10" max="10" width="11" customWidth="1"/>
  </cols>
  <sheetData>
    <row r="1" spans="1:10" x14ac:dyDescent="0.25">
      <c r="A1" s="1" t="s">
        <v>0</v>
      </c>
    </row>
    <row r="2" spans="1:10" ht="15.75" thickBot="1" x14ac:dyDescent="0.3"/>
    <row r="3" spans="1:10" ht="15.75" thickTop="1" x14ac:dyDescent="0.25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75" thickBot="1" x14ac:dyDescent="0.3">
      <c r="A4" s="89" t="s">
        <v>2</v>
      </c>
      <c r="B4" s="90"/>
      <c r="C4" s="90"/>
      <c r="D4" s="90"/>
      <c r="E4" s="90"/>
      <c r="F4" s="90"/>
      <c r="G4" s="90"/>
      <c r="H4" s="90"/>
      <c r="I4" s="90"/>
      <c r="J4" s="91"/>
    </row>
    <row r="5" spans="1:10" ht="16.5" thickTop="1" thickBot="1" x14ac:dyDescent="0.3">
      <c r="A5" s="40"/>
      <c r="B5" s="41"/>
      <c r="C5" s="42"/>
      <c r="D5" s="43"/>
      <c r="E5" s="43"/>
      <c r="G5" s="44"/>
      <c r="H5" s="45"/>
      <c r="I5" s="43"/>
      <c r="J5" s="46"/>
    </row>
    <row r="6" spans="1:10" ht="60.75" thickTop="1" x14ac:dyDescent="0.25">
      <c r="A6" s="47" t="s">
        <v>3</v>
      </c>
      <c r="B6" s="48" t="s">
        <v>4</v>
      </c>
      <c r="C6" s="49" t="s">
        <v>5</v>
      </c>
      <c r="D6" s="48" t="s">
        <v>6</v>
      </c>
      <c r="E6" s="50" t="s">
        <v>7</v>
      </c>
      <c r="F6" s="51" t="s">
        <v>8</v>
      </c>
      <c r="G6" s="50" t="s">
        <v>9</v>
      </c>
      <c r="H6" s="50" t="s">
        <v>10</v>
      </c>
      <c r="I6" s="50" t="s">
        <v>11</v>
      </c>
      <c r="J6" s="52" t="s">
        <v>12</v>
      </c>
    </row>
    <row r="7" spans="1:10" x14ac:dyDescent="0.25">
      <c r="A7" s="53"/>
      <c r="B7" s="53"/>
      <c r="C7" s="54"/>
      <c r="D7" s="55"/>
      <c r="E7" s="56"/>
      <c r="F7" s="50"/>
      <c r="G7" s="50"/>
      <c r="H7" s="50"/>
      <c r="I7" s="50"/>
      <c r="J7" s="52"/>
    </row>
    <row r="8" spans="1:10" ht="15.75" thickBot="1" x14ac:dyDescent="0.3">
      <c r="A8" s="57" t="s">
        <v>13</v>
      </c>
      <c r="B8" s="58" t="s">
        <v>14</v>
      </c>
      <c r="C8" s="59" t="s">
        <v>15</v>
      </c>
      <c r="D8" s="58" t="s">
        <v>16</v>
      </c>
      <c r="E8" s="59" t="s">
        <v>17</v>
      </c>
      <c r="F8" s="58" t="s">
        <v>18</v>
      </c>
      <c r="G8" s="60" t="s">
        <v>19</v>
      </c>
      <c r="H8" s="58" t="s">
        <v>20</v>
      </c>
      <c r="I8" s="59" t="s">
        <v>21</v>
      </c>
      <c r="J8" s="61" t="s">
        <v>22</v>
      </c>
    </row>
    <row r="9" spans="1:10" ht="42.75" customHeight="1" thickBot="1" x14ac:dyDescent="0.3">
      <c r="A9" s="57" t="s">
        <v>23</v>
      </c>
      <c r="B9" s="62" t="s">
        <v>24</v>
      </c>
      <c r="C9" s="59" t="s">
        <v>25</v>
      </c>
      <c r="D9" s="63">
        <v>150</v>
      </c>
      <c r="E9" s="63">
        <v>1</v>
      </c>
      <c r="F9" s="64">
        <f>D9*E9</f>
        <v>150</v>
      </c>
      <c r="G9" s="65">
        <v>1</v>
      </c>
      <c r="H9" s="66">
        <f>+F9*G9</f>
        <v>150</v>
      </c>
      <c r="I9" s="67">
        <v>55.35</v>
      </c>
      <c r="J9" s="68">
        <f>+H9*I9</f>
        <v>8302.5</v>
      </c>
    </row>
    <row r="10" spans="1:10" ht="36" customHeight="1" thickBot="1" x14ac:dyDescent="0.3">
      <c r="A10" s="57" t="s">
        <v>23</v>
      </c>
      <c r="B10" s="62" t="s">
        <v>24</v>
      </c>
      <c r="C10" s="69" t="s">
        <v>26</v>
      </c>
      <c r="D10" s="63">
        <v>800</v>
      </c>
      <c r="E10" s="64">
        <v>1</v>
      </c>
      <c r="F10" s="64">
        <f t="shared" ref="F10:F13" si="0">D10*E10</f>
        <v>800</v>
      </c>
      <c r="G10" s="65">
        <v>0.75</v>
      </c>
      <c r="H10" s="66">
        <f>+F10*G10</f>
        <v>600</v>
      </c>
      <c r="I10" s="67">
        <v>55.35</v>
      </c>
      <c r="J10" s="68">
        <f>+H10*I10</f>
        <v>33210</v>
      </c>
    </row>
    <row r="11" spans="1:10" ht="36" customHeight="1" thickBot="1" x14ac:dyDescent="0.3">
      <c r="A11" s="57" t="s">
        <v>23</v>
      </c>
      <c r="B11" s="62" t="s">
        <v>24</v>
      </c>
      <c r="C11" s="59" t="s">
        <v>27</v>
      </c>
      <c r="D11" s="63">
        <v>20</v>
      </c>
      <c r="E11" s="64">
        <v>1</v>
      </c>
      <c r="F11" s="64">
        <f t="shared" si="0"/>
        <v>20</v>
      </c>
      <c r="G11" s="65">
        <v>0.5</v>
      </c>
      <c r="H11" s="66">
        <f>+F11*G11</f>
        <v>10</v>
      </c>
      <c r="I11" s="67">
        <v>55.35</v>
      </c>
      <c r="J11" s="68">
        <f>+H11*I11</f>
        <v>553.5</v>
      </c>
    </row>
    <row r="12" spans="1:10" ht="41.25" customHeight="1" thickBot="1" x14ac:dyDescent="0.3">
      <c r="A12" s="57" t="s">
        <v>23</v>
      </c>
      <c r="B12" s="62" t="s">
        <v>24</v>
      </c>
      <c r="C12" s="59" t="s">
        <v>28</v>
      </c>
      <c r="D12" s="63">
        <v>55</v>
      </c>
      <c r="E12" s="64">
        <v>1</v>
      </c>
      <c r="F12" s="64">
        <f t="shared" si="0"/>
        <v>55</v>
      </c>
      <c r="G12" s="65">
        <v>0.75</v>
      </c>
      <c r="H12" s="66">
        <f>+F12*G12</f>
        <v>41.25</v>
      </c>
      <c r="I12" s="67">
        <v>55.35</v>
      </c>
      <c r="J12" s="68">
        <f>+H12*I12</f>
        <v>2283.1875</v>
      </c>
    </row>
    <row r="13" spans="1:10" ht="36.75" customHeight="1" thickBot="1" x14ac:dyDescent="0.3">
      <c r="A13" s="57" t="s">
        <v>23</v>
      </c>
      <c r="B13" s="62" t="s">
        <v>24</v>
      </c>
      <c r="C13" s="59" t="s">
        <v>29</v>
      </c>
      <c r="D13" s="63">
        <v>10</v>
      </c>
      <c r="E13" s="64">
        <v>1</v>
      </c>
      <c r="F13" s="64">
        <f t="shared" si="0"/>
        <v>10</v>
      </c>
      <c r="G13" s="65">
        <v>0.5</v>
      </c>
      <c r="H13" s="66">
        <f>+F13*G13</f>
        <v>5</v>
      </c>
      <c r="I13" s="67">
        <v>55.35</v>
      </c>
      <c r="J13" s="68">
        <f>+H13*I13</f>
        <v>276.75</v>
      </c>
    </row>
    <row r="14" spans="1:10" x14ac:dyDescent="0.25">
      <c r="A14" s="70"/>
      <c r="B14" s="71"/>
      <c r="C14" s="72"/>
      <c r="D14" s="73"/>
      <c r="E14" s="74"/>
      <c r="F14" s="74"/>
      <c r="G14" s="75"/>
      <c r="H14" s="76"/>
      <c r="I14" s="73"/>
      <c r="J14" s="77"/>
    </row>
    <row r="15" spans="1:10" ht="15.75" thickBot="1" x14ac:dyDescent="0.3">
      <c r="A15" s="78" t="s">
        <v>30</v>
      </c>
      <c r="B15" s="79"/>
      <c r="C15" s="80"/>
      <c r="D15" s="81">
        <f>SUM(D9:D13)</f>
        <v>1035</v>
      </c>
      <c r="E15" s="82"/>
      <c r="F15" s="81">
        <f>SUM(F9:F13)</f>
        <v>1035</v>
      </c>
      <c r="G15" s="83"/>
      <c r="H15" s="84">
        <f>SUM(H9:H13)</f>
        <v>806.25</v>
      </c>
      <c r="I15" s="82"/>
      <c r="J15" s="85">
        <f>SUM(J9:J13)</f>
        <v>44625.9375</v>
      </c>
    </row>
    <row r="16" spans="1:10" ht="15.75" thickTop="1" x14ac:dyDescent="0.25">
      <c r="A16" s="92" t="s">
        <v>31</v>
      </c>
      <c r="B16" s="93"/>
      <c r="C16" s="93"/>
      <c r="D16" s="93"/>
      <c r="E16" s="93"/>
      <c r="F16" s="93"/>
      <c r="G16" s="93"/>
      <c r="H16" s="93"/>
      <c r="I16" s="93"/>
      <c r="J16" s="93"/>
    </row>
    <row r="17" spans="1:10" x14ac:dyDescent="0.25">
      <c r="A17" s="92" t="s">
        <v>32</v>
      </c>
      <c r="B17" s="93"/>
      <c r="C17" s="93"/>
      <c r="D17" s="93"/>
      <c r="E17" s="93"/>
      <c r="F17" s="93"/>
      <c r="G17" s="93"/>
      <c r="H17" s="93"/>
      <c r="I17" s="93"/>
      <c r="J17" s="93"/>
    </row>
    <row r="18" spans="1:10" x14ac:dyDescent="0.25">
      <c r="A18" s="94" t="s">
        <v>33</v>
      </c>
      <c r="B18" s="95"/>
      <c r="C18" s="95"/>
      <c r="D18" s="95"/>
      <c r="E18" s="95"/>
      <c r="F18" s="95"/>
      <c r="G18" s="95"/>
      <c r="H18" s="95"/>
      <c r="I18" s="95"/>
      <c r="J18" s="96"/>
    </row>
  </sheetData>
  <mergeCells count="5">
    <mergeCell ref="A3:J3"/>
    <mergeCell ref="A4:J4"/>
    <mergeCell ref="A16:J16"/>
    <mergeCell ref="A17:J17"/>
    <mergeCell ref="A18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5166-19F0-4DA7-8DD0-A61C4E3A6AB5}">
  <dimension ref="A1:H25"/>
  <sheetViews>
    <sheetView workbookViewId="0">
      <selection activeCell="A25" sqref="A25"/>
    </sheetView>
  </sheetViews>
  <sheetFormatPr defaultRowHeight="15" x14ac:dyDescent="0.25"/>
  <cols>
    <col min="1" max="1" width="41.42578125" customWidth="1"/>
    <col min="2" max="2" width="15.42578125" customWidth="1"/>
    <col min="3" max="3" width="15.140625" customWidth="1"/>
    <col min="4" max="4" width="13" customWidth="1"/>
    <col min="5" max="5" width="12.7109375" bestFit="1" customWidth="1"/>
  </cols>
  <sheetData>
    <row r="1" spans="1:8" ht="47.25" x14ac:dyDescent="0.25">
      <c r="A1" s="7" t="s">
        <v>34</v>
      </c>
      <c r="B1" s="7" t="s">
        <v>35</v>
      </c>
      <c r="C1" s="7" t="s">
        <v>11</v>
      </c>
      <c r="D1" s="7" t="s">
        <v>36</v>
      </c>
      <c r="E1" s="7" t="s">
        <v>37</v>
      </c>
      <c r="G1" s="15" t="s">
        <v>38</v>
      </c>
      <c r="H1" s="19"/>
    </row>
    <row r="2" spans="1:8" x14ac:dyDescent="0.25">
      <c r="A2" s="8" t="s">
        <v>39</v>
      </c>
      <c r="B2" s="8" t="s">
        <v>40</v>
      </c>
      <c r="C2" s="12">
        <f>C11</f>
        <v>28.679326923076921</v>
      </c>
      <c r="D2" s="17">
        <f>$D$8*G2</f>
        <v>241.49999999999997</v>
      </c>
      <c r="E2" s="13">
        <f>SUM(C2*D2)</f>
        <v>6926.0574519230759</v>
      </c>
      <c r="G2" s="16">
        <v>0.35</v>
      </c>
    </row>
    <row r="3" spans="1:8" x14ac:dyDescent="0.25">
      <c r="A3" s="9" t="s">
        <v>41</v>
      </c>
      <c r="B3" s="8" t="s">
        <v>42</v>
      </c>
      <c r="C3" s="12">
        <f t="shared" ref="C3:C4" si="0">C12</f>
        <v>29.575480769230769</v>
      </c>
      <c r="D3" s="17">
        <f>$D$8*G3</f>
        <v>241.49999999999997</v>
      </c>
      <c r="E3" s="13">
        <f>SUM(C3*D3)</f>
        <v>7142.4786057692299</v>
      </c>
      <c r="G3" s="16">
        <v>0.35</v>
      </c>
    </row>
    <row r="4" spans="1:8" x14ac:dyDescent="0.25">
      <c r="A4" s="8" t="s">
        <v>43</v>
      </c>
      <c r="B4" s="35" t="s">
        <v>44</v>
      </c>
      <c r="C4" s="36">
        <f t="shared" si="0"/>
        <v>56.712499999999999</v>
      </c>
      <c r="D4" s="37">
        <f>$D$8*G4</f>
        <v>207</v>
      </c>
      <c r="E4" s="38">
        <f>SUM(C4*D4)</f>
        <v>11739.487499999999</v>
      </c>
      <c r="G4" s="16">
        <v>0.3</v>
      </c>
    </row>
    <row r="5" spans="1:8" ht="15.75" x14ac:dyDescent="0.25">
      <c r="A5" s="10" t="s">
        <v>45</v>
      </c>
      <c r="B5" s="10"/>
      <c r="C5" s="10"/>
      <c r="D5" s="11">
        <f>SUM(D2:D4)</f>
        <v>690</v>
      </c>
      <c r="E5" s="14">
        <f>SUM(E2:E4)</f>
        <v>25808.023557692304</v>
      </c>
    </row>
    <row r="7" spans="1:8" x14ac:dyDescent="0.25">
      <c r="B7" s="20" t="s">
        <v>46</v>
      </c>
      <c r="C7" s="20" t="s">
        <v>47</v>
      </c>
      <c r="D7" s="20" t="s">
        <v>48</v>
      </c>
    </row>
    <row r="8" spans="1:8" x14ac:dyDescent="0.25">
      <c r="A8" s="1" t="s">
        <v>49</v>
      </c>
      <c r="B8" s="2">
        <v>1035</v>
      </c>
      <c r="C8" s="32">
        <f>40/60</f>
        <v>0.66666666666666663</v>
      </c>
      <c r="D8" s="2">
        <f>B8*C8</f>
        <v>690</v>
      </c>
      <c r="E8" s="33" t="s">
        <v>50</v>
      </c>
    </row>
    <row r="9" spans="1:8" x14ac:dyDescent="0.25">
      <c r="B9" s="2"/>
    </row>
    <row r="10" spans="1:8" x14ac:dyDescent="0.25">
      <c r="A10" s="1" t="s">
        <v>51</v>
      </c>
      <c r="B10" s="20" t="s">
        <v>52</v>
      </c>
      <c r="C10" s="20" t="s">
        <v>53</v>
      </c>
    </row>
    <row r="11" spans="1:8" x14ac:dyDescent="0.25">
      <c r="A11" t="s">
        <v>54</v>
      </c>
      <c r="B11" s="21">
        <v>59653</v>
      </c>
      <c r="C11" s="18">
        <f>(B11/52)/40</f>
        <v>28.679326923076921</v>
      </c>
    </row>
    <row r="12" spans="1:8" x14ac:dyDescent="0.25">
      <c r="A12" t="s">
        <v>55</v>
      </c>
      <c r="B12" s="21">
        <v>61517</v>
      </c>
      <c r="C12" s="18">
        <f t="shared" ref="C12:C13" si="1">(B12/52)/40</f>
        <v>29.575480769230769</v>
      </c>
    </row>
    <row r="13" spans="1:8" x14ac:dyDescent="0.25">
      <c r="A13" t="s">
        <v>56</v>
      </c>
      <c r="B13" s="21">
        <v>117962</v>
      </c>
      <c r="C13" s="18">
        <f t="shared" si="1"/>
        <v>56.712499999999999</v>
      </c>
    </row>
    <row r="16" spans="1:8" x14ac:dyDescent="0.25">
      <c r="A16" s="24" t="s">
        <v>57</v>
      </c>
      <c r="B16" s="25"/>
      <c r="C16" s="23"/>
    </row>
    <row r="17" spans="1:4" x14ac:dyDescent="0.25">
      <c r="A17" s="24" t="s">
        <v>58</v>
      </c>
      <c r="B17" s="26" t="s">
        <v>59</v>
      </c>
      <c r="C17" s="22" t="s">
        <v>60</v>
      </c>
    </row>
    <row r="18" spans="1:4" x14ac:dyDescent="0.25">
      <c r="A18" s="27" t="s">
        <v>61</v>
      </c>
      <c r="B18" s="23" t="s">
        <v>62</v>
      </c>
      <c r="C18" s="34">
        <v>65.430000000000007</v>
      </c>
      <c r="D18" t="s">
        <v>63</v>
      </c>
    </row>
    <row r="19" spans="1:4" x14ac:dyDescent="0.25">
      <c r="A19" s="29" t="s">
        <v>64</v>
      </c>
      <c r="B19" s="25" t="s">
        <v>65</v>
      </c>
      <c r="C19" s="28">
        <v>43.55</v>
      </c>
    </row>
    <row r="20" spans="1:4" x14ac:dyDescent="0.25">
      <c r="A20" s="27" t="s">
        <v>66</v>
      </c>
      <c r="B20" s="30" t="s">
        <v>67</v>
      </c>
      <c r="C20" s="34">
        <v>43.65</v>
      </c>
      <c r="D20" t="s">
        <v>68</v>
      </c>
    </row>
    <row r="21" spans="1:4" x14ac:dyDescent="0.25">
      <c r="A21" s="27" t="s">
        <v>69</v>
      </c>
      <c r="B21" s="23" t="s">
        <v>70</v>
      </c>
      <c r="C21" s="28">
        <v>43.69</v>
      </c>
    </row>
    <row r="22" spans="1:4" x14ac:dyDescent="0.25">
      <c r="A22" s="31" t="s">
        <v>71</v>
      </c>
      <c r="B22" s="25" t="s">
        <v>72</v>
      </c>
      <c r="C22" s="34">
        <v>43.1</v>
      </c>
      <c r="D22" t="s">
        <v>73</v>
      </c>
    </row>
    <row r="23" spans="1:4" x14ac:dyDescent="0.25">
      <c r="A23" s="23"/>
      <c r="B23" s="23"/>
      <c r="C23" s="23"/>
    </row>
    <row r="24" spans="1:4" x14ac:dyDescent="0.25">
      <c r="A24" s="23" t="s">
        <v>74</v>
      </c>
      <c r="B24" s="23"/>
      <c r="C24" s="23"/>
    </row>
    <row r="25" spans="1:4" x14ac:dyDescent="0.25">
      <c r="A25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71E-9A1F-4BDD-AECC-8565CC2C353F}">
  <dimension ref="A1:C6"/>
  <sheetViews>
    <sheetView workbookViewId="0">
      <selection activeCell="C6" sqref="C6"/>
    </sheetView>
  </sheetViews>
  <sheetFormatPr defaultRowHeight="15" x14ac:dyDescent="0.25"/>
  <cols>
    <col min="1" max="1" width="32.42578125" customWidth="1"/>
    <col min="2" max="2" width="19.140625" customWidth="1"/>
    <col min="3" max="3" width="15" customWidth="1"/>
  </cols>
  <sheetData>
    <row r="1" spans="1:3" ht="15.75" thickBot="1" x14ac:dyDescent="0.3">
      <c r="A1" s="97" t="s">
        <v>75</v>
      </c>
      <c r="B1" s="98"/>
      <c r="C1" s="99"/>
    </row>
    <row r="2" spans="1:3" ht="15.75" thickBot="1" x14ac:dyDescent="0.3">
      <c r="A2" s="3" t="s">
        <v>76</v>
      </c>
      <c r="B2" s="4" t="s">
        <v>77</v>
      </c>
      <c r="C2" s="5">
        <v>1035</v>
      </c>
    </row>
    <row r="3" spans="1:3" ht="15.75" thickBot="1" x14ac:dyDescent="0.3">
      <c r="A3" s="3" t="s">
        <v>78</v>
      </c>
      <c r="B3" s="4" t="s">
        <v>79</v>
      </c>
      <c r="C3" s="6">
        <f>C4/C2</f>
        <v>1</v>
      </c>
    </row>
    <row r="4" spans="1:3" ht="15.75" thickBot="1" x14ac:dyDescent="0.3">
      <c r="A4" s="3" t="s">
        <v>80</v>
      </c>
      <c r="B4" s="4" t="s">
        <v>81</v>
      </c>
      <c r="C4" s="5">
        <v>1035</v>
      </c>
    </row>
    <row r="5" spans="1:3" ht="15.75" thickBot="1" x14ac:dyDescent="0.3">
      <c r="A5" s="3" t="s">
        <v>82</v>
      </c>
      <c r="B5" s="4" t="s">
        <v>83</v>
      </c>
      <c r="C5" s="5">
        <v>806.3</v>
      </c>
    </row>
    <row r="6" spans="1:3" ht="15.75" thickBot="1" x14ac:dyDescent="0.3">
      <c r="A6" s="3" t="s">
        <v>84</v>
      </c>
      <c r="B6" s="4" t="s">
        <v>85</v>
      </c>
      <c r="C6" s="6">
        <f>C5/C4</f>
        <v>0.77903381642512071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529527-95AF-424E-BC22-21A18E1A60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EDD8C-6743-40E1-AA59-3ED2F2A499CA}"/>
</file>

<file path=customXml/itemProps3.xml><?xml version="1.0" encoding="utf-8"?>
<ds:datastoreItem xmlns:ds="http://schemas.openxmlformats.org/officeDocument/2006/customXml" ds:itemID="{F1DFAD01-F50C-4614-B502-2D92DB2DF5C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3fb875a-8af9-4255-b008-0995492d31cd"/>
    <ds:schemaRef ds:uri="http://purl.org/dc/dcmitype/"/>
    <ds:schemaRef ds:uri="a1b2674d-54f9-4586-a136-140e05e0fc28"/>
    <ds:schemaRef ds:uri="a19ae5d0-f236-4513-9fa4-77866879970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Burden Hours</vt:lpstr>
      <vt:lpstr>Federal Cost</vt:lpstr>
      <vt:lpstr>formula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Survey of Farmer Cooperatives</dc:title>
  <dc:subject/>
  <dc:creator>Eldon</dc:creator>
  <cp:keywords/>
  <dc:description/>
  <cp:lastModifiedBy>Cusick, Lauren - RD, VA</cp:lastModifiedBy>
  <cp:revision/>
  <dcterms:created xsi:type="dcterms:W3CDTF">2013-01-24T15:58:00Z</dcterms:created>
  <dcterms:modified xsi:type="dcterms:W3CDTF">2024-11-15T17:56:28Z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