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usepa-my.sharepoint.com/personal/bernales_barbara_epa_gov/Documents/ICR Program/2060-0759/2742.02/"/>
    </mc:Choice>
  </mc:AlternateContent>
  <xr:revisionPtr revIDLastSave="0" documentId="14_{986A727E-C07A-493B-AEF1-D4D716418D85}" xr6:coauthVersionLast="47" xr6:coauthVersionMax="47" xr10:uidLastSave="{00000000-0000-0000-0000-000000000000}"/>
  <bookViews>
    <workbookView xWindow="-110" yWindow="-110" windowWidth="19420" windowHeight="10300" xr2:uid="{DE770ACF-EC27-49F6-A9BF-373674D13F29}"/>
  </bookViews>
  <sheets>
    <sheet name="1. Background_and_Certification" sheetId="1" r:id="rId1"/>
    <sheet name="2a. RACHP" sheetId="3" r:id="rId2"/>
    <sheet name="2b. Foams" sheetId="4" r:id="rId3"/>
    <sheet name="2c. Aerosols" sheetId="5" r:id="rId4"/>
    <sheet name="3. Other HFCs +Custom Blends" sheetId="6" r:id="rId5"/>
    <sheet name="Lookup Tables and Dropdowns" sheetId="2" r:id="rId6"/>
  </sheets>
  <externalReferences>
    <externalReference r:id="rId7"/>
  </externalReferences>
  <definedNames>
    <definedName name="_xlnm._FilterDatabase" localSheetId="5" hidden="1">'Lookup Tables and Dropdowns'!$AC$3:$AC$10</definedName>
    <definedName name="_Hlk143178819" localSheetId="5">'Lookup Tables and Dropdowns'!$O$14</definedName>
    <definedName name="AerosolRange1">'Lookup Tables and Dropdowns'!$H$4:$H$18</definedName>
    <definedName name="AerosolRange2">'Lookup Tables and Dropdowns'!$I$4</definedName>
    <definedName name="Common_Name">[1]Lists!$B$2:$B$19</definedName>
    <definedName name="HFC_Blend">[1]Lists!$E$2:$E$116</definedName>
    <definedName name="kg_metrictons_conversion">Table5[Factor converting kg to metric tons]</definedName>
    <definedName name="lb_to_kg_conversion">Table514[Factor converting lb to kg]</definedName>
    <definedName name="MVAC">#REF!</definedName>
    <definedName name="oz_to_kg_conversion">Table12[Factor converting oz to kg]</definedName>
    <definedName name="RACHPRange1">'Lookup Tables and Dropdowns'!$AG$4:$AG$7</definedName>
    <definedName name="RACHPRange10">'Lookup Tables and Dropdowns'!$AP$4:$AP$6</definedName>
    <definedName name="RACHPRange11">'Lookup Tables and Dropdowns'!$AQ$4:$AQ$7</definedName>
    <definedName name="RACHPRange12">'Lookup Tables and Dropdowns'!$AR$4:$AR$6</definedName>
    <definedName name="RACHPRange13">'Lookup Tables and Dropdowns'!$AS$4:$AS$7</definedName>
    <definedName name="RACHPRange14">'Lookup Tables and Dropdowns'!#REF!</definedName>
    <definedName name="RACHPRange15">'Lookup Tables and Dropdowns'!$AT$4:$AT$7</definedName>
    <definedName name="RACHPRange16">'Lookup Tables and Dropdowns'!$AU$4</definedName>
    <definedName name="RACHPRange17">'Lookup Tables and Dropdowns'!$AV$4:$AV$6</definedName>
    <definedName name="RACHPRange18">'Lookup Tables and Dropdowns'!$AW$4:$AW$6</definedName>
    <definedName name="RACHPRange19">'Lookup Tables and Dropdowns'!$AX$4</definedName>
    <definedName name="RACHPRange2">'Lookup Tables and Dropdowns'!$AH$4</definedName>
    <definedName name="RACHPRange20">'Lookup Tables and Dropdowns'!$AY$4</definedName>
    <definedName name="RACHPRange3">'Lookup Tables and Dropdowns'!$AI$4</definedName>
    <definedName name="RACHPRange4">'Lookup Tables and Dropdowns'!$AJ$4</definedName>
    <definedName name="RACHPRange5">'Lookup Tables and Dropdowns'!$AK$4:$AK$6</definedName>
    <definedName name="RACHPRange6">'Lookup Tables and Dropdowns'!$AL$4:$AL$8</definedName>
    <definedName name="RACHPRange7">'Lookup Tables and Dropdowns'!$AM$4</definedName>
    <definedName name="RACHPRange8">'Lookup Tables and Dropdowns'!$AN$4:$AN$8</definedName>
    <definedName name="RACHPRange9">'Lookup Tables and Dropdowns'!$AO$4</definedName>
    <definedName name="Year">[1]Lists!$L$2:$L$9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1" i="3" l="1"/>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AC23" i="3" a="1"/>
  <c r="AC23" i="3" s="1"/>
  <c r="AD23" i="3" s="1"/>
  <c r="S8" i="2"/>
  <c r="S9" i="2"/>
  <c r="S10" i="2"/>
  <c r="S11"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Q13" i="2"/>
  <c r="Q14" i="2"/>
  <c r="Q15" i="2"/>
  <c r="Q16"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AD26" i="3"/>
  <c r="AE26" i="3"/>
  <c r="AF26" i="3"/>
  <c r="AD27" i="3"/>
  <c r="AE27" i="3"/>
  <c r="AF27" i="3"/>
  <c r="AD28" i="3"/>
  <c r="AE28" i="3"/>
  <c r="AF28" i="3"/>
  <c r="AD29" i="3"/>
  <c r="AE29" i="3"/>
  <c r="AF29" i="3"/>
  <c r="AD30" i="3"/>
  <c r="AE30" i="3"/>
  <c r="AF30" i="3"/>
  <c r="AD31" i="3"/>
  <c r="AE31" i="3"/>
  <c r="AF31" i="3"/>
  <c r="AD32" i="3"/>
  <c r="AE32" i="3"/>
  <c r="AF32" i="3"/>
  <c r="AD33" i="3"/>
  <c r="AE33" i="3"/>
  <c r="AF33" i="3"/>
  <c r="AD34" i="3"/>
  <c r="AE34" i="3"/>
  <c r="AF34" i="3"/>
  <c r="AD35" i="3"/>
  <c r="AE35" i="3"/>
  <c r="AF35" i="3"/>
  <c r="AD36" i="3"/>
  <c r="AE36" i="3"/>
  <c r="AF36" i="3"/>
  <c r="AD37" i="3"/>
  <c r="AE37" i="3"/>
  <c r="AF37" i="3"/>
  <c r="AD38" i="3"/>
  <c r="AE38" i="3"/>
  <c r="AF38" i="3"/>
  <c r="AD39" i="3"/>
  <c r="AE39" i="3"/>
  <c r="AF39" i="3"/>
  <c r="AD40" i="3"/>
  <c r="AE40" i="3"/>
  <c r="AF40" i="3"/>
  <c r="AD41" i="3"/>
  <c r="AE41" i="3"/>
  <c r="AF41" i="3"/>
  <c r="AD42" i="3"/>
  <c r="AE42" i="3"/>
  <c r="AF42" i="3"/>
  <c r="AD43" i="3"/>
  <c r="AE43" i="3"/>
  <c r="AF43" i="3"/>
  <c r="AD44" i="3"/>
  <c r="AE44" i="3"/>
  <c r="AF44" i="3"/>
  <c r="AD45" i="3"/>
  <c r="AE45" i="3"/>
  <c r="AF45" i="3"/>
  <c r="AD46" i="3"/>
  <c r="AE46" i="3"/>
  <c r="AF46" i="3"/>
  <c r="AD47" i="3"/>
  <c r="AE47" i="3"/>
  <c r="AF47" i="3"/>
  <c r="AD48" i="3"/>
  <c r="AE48" i="3"/>
  <c r="AF48" i="3"/>
  <c r="AD49" i="3"/>
  <c r="AE49" i="3"/>
  <c r="AF49" i="3"/>
  <c r="AD50" i="3"/>
  <c r="AE50" i="3"/>
  <c r="AF50" i="3"/>
  <c r="AD51" i="3"/>
  <c r="AE51" i="3"/>
  <c r="AF51" i="3"/>
  <c r="AD52" i="3"/>
  <c r="AE52" i="3"/>
  <c r="AF52" i="3"/>
  <c r="AD53" i="3"/>
  <c r="AE53" i="3"/>
  <c r="AF53" i="3"/>
  <c r="AD54" i="3"/>
  <c r="AE54" i="3"/>
  <c r="AF54" i="3"/>
  <c r="AD55" i="3"/>
  <c r="AE55" i="3"/>
  <c r="AF55" i="3"/>
  <c r="AD56" i="3"/>
  <c r="AE56" i="3"/>
  <c r="AF56" i="3"/>
  <c r="AD57" i="3"/>
  <c r="AE57" i="3"/>
  <c r="AF57" i="3"/>
  <c r="AD58" i="3"/>
  <c r="AE58" i="3"/>
  <c r="AF58" i="3"/>
  <c r="AD59" i="3"/>
  <c r="AE59" i="3"/>
  <c r="AF59" i="3"/>
  <c r="AD60" i="3"/>
  <c r="AE60" i="3"/>
  <c r="AF60" i="3"/>
  <c r="AD61" i="3"/>
  <c r="AE61" i="3"/>
  <c r="AF61" i="3"/>
  <c r="AD62" i="3"/>
  <c r="AE62" i="3"/>
  <c r="AF62" i="3"/>
  <c r="AD63" i="3"/>
  <c r="AE63" i="3"/>
  <c r="AF63" i="3"/>
  <c r="AD64" i="3"/>
  <c r="AE64" i="3"/>
  <c r="AF64" i="3"/>
  <c r="AD65" i="3"/>
  <c r="AE65" i="3"/>
  <c r="AF65" i="3"/>
  <c r="AD66" i="3"/>
  <c r="AE66" i="3"/>
  <c r="AF66" i="3"/>
  <c r="AD67" i="3"/>
  <c r="AE67" i="3"/>
  <c r="AF67" i="3"/>
  <c r="AD68" i="3"/>
  <c r="AE68" i="3"/>
  <c r="AF68" i="3"/>
  <c r="AD69" i="3"/>
  <c r="AE69" i="3"/>
  <c r="AF69" i="3"/>
  <c r="AD70" i="3"/>
  <c r="AE70" i="3"/>
  <c r="AF70" i="3"/>
  <c r="AD71" i="3"/>
  <c r="AE71" i="3"/>
  <c r="AF71" i="3"/>
  <c r="AD72" i="3"/>
  <c r="AE72" i="3"/>
  <c r="AF72" i="3"/>
  <c r="AD73" i="3"/>
  <c r="AE73" i="3"/>
  <c r="AF73" i="3"/>
  <c r="AD74" i="3"/>
  <c r="AE74" i="3"/>
  <c r="AF74" i="3"/>
  <c r="AD75" i="3"/>
  <c r="AE75" i="3"/>
  <c r="AF75" i="3"/>
  <c r="AD76" i="3"/>
  <c r="AE76" i="3"/>
  <c r="AF76" i="3"/>
  <c r="AD77" i="3"/>
  <c r="AE77" i="3"/>
  <c r="AF77" i="3"/>
  <c r="AD78" i="3"/>
  <c r="AE78" i="3"/>
  <c r="AF78" i="3"/>
  <c r="AD79" i="3"/>
  <c r="AE79" i="3"/>
  <c r="AF79" i="3"/>
  <c r="AD80" i="3"/>
  <c r="AE80" i="3"/>
  <c r="AF80" i="3"/>
  <c r="AD81" i="3"/>
  <c r="AE81" i="3"/>
  <c r="AF81" i="3"/>
  <c r="AD82" i="3"/>
  <c r="AE82" i="3"/>
  <c r="AF82" i="3"/>
  <c r="AD83" i="3"/>
  <c r="AE83" i="3"/>
  <c r="AF83" i="3"/>
  <c r="AD84" i="3"/>
  <c r="AE84" i="3"/>
  <c r="AF84" i="3"/>
  <c r="AD85" i="3"/>
  <c r="AE85" i="3"/>
  <c r="AF85" i="3"/>
  <c r="AD86" i="3"/>
  <c r="AE86" i="3"/>
  <c r="AF86" i="3"/>
  <c r="AD87" i="3"/>
  <c r="AE87" i="3"/>
  <c r="AF87" i="3"/>
  <c r="AD88" i="3"/>
  <c r="AE88" i="3"/>
  <c r="AF88" i="3"/>
  <c r="AD89" i="3"/>
  <c r="AE89" i="3"/>
  <c r="AF89" i="3"/>
  <c r="AD90" i="3"/>
  <c r="AE90" i="3"/>
  <c r="AF90" i="3"/>
  <c r="AD91" i="3"/>
  <c r="AE91" i="3"/>
  <c r="AF91" i="3"/>
  <c r="AD92" i="3"/>
  <c r="AE92" i="3"/>
  <c r="AF92" i="3"/>
  <c r="AD93" i="3"/>
  <c r="AE93" i="3"/>
  <c r="AF93" i="3"/>
  <c r="AD94" i="3"/>
  <c r="AE94" i="3"/>
  <c r="AF94" i="3"/>
  <c r="AD95" i="3"/>
  <c r="AE95" i="3"/>
  <c r="AF95" i="3"/>
  <c r="AD96" i="3"/>
  <c r="AE96" i="3"/>
  <c r="AF96" i="3"/>
  <c r="AD97" i="3"/>
  <c r="AE97" i="3"/>
  <c r="AF97" i="3"/>
  <c r="AD98" i="3"/>
  <c r="AE98" i="3"/>
  <c r="AF98" i="3"/>
  <c r="AD99" i="3"/>
  <c r="AE99" i="3"/>
  <c r="AF99" i="3"/>
  <c r="AD100" i="3"/>
  <c r="AE100" i="3"/>
  <c r="AF100" i="3"/>
  <c r="AD101" i="3"/>
  <c r="AE101" i="3"/>
  <c r="AF101" i="3"/>
  <c r="AD102" i="3"/>
  <c r="AE102" i="3"/>
  <c r="AF102" i="3"/>
  <c r="AD103" i="3"/>
  <c r="AE103" i="3"/>
  <c r="AF103" i="3"/>
  <c r="AD104" i="3"/>
  <c r="AE104" i="3"/>
  <c r="AF104" i="3"/>
  <c r="AD105" i="3"/>
  <c r="AE105" i="3"/>
  <c r="AF105" i="3"/>
  <c r="AD106" i="3"/>
  <c r="AE106" i="3"/>
  <c r="AF106" i="3"/>
  <c r="AD107" i="3"/>
  <c r="AE107" i="3"/>
  <c r="AF107" i="3"/>
  <c r="AD108" i="3"/>
  <c r="AE108" i="3"/>
  <c r="AF108" i="3"/>
  <c r="AD109" i="3"/>
  <c r="AE109" i="3"/>
  <c r="AF109" i="3"/>
  <c r="AD110" i="3"/>
  <c r="AE110" i="3"/>
  <c r="AF110" i="3"/>
  <c r="AD111" i="3"/>
  <c r="AE111" i="3"/>
  <c r="AF111" i="3"/>
  <c r="AD112" i="3"/>
  <c r="AE112" i="3"/>
  <c r="AF112" i="3"/>
  <c r="AD113" i="3"/>
  <c r="AE113" i="3"/>
  <c r="AF113" i="3"/>
  <c r="AD114" i="3"/>
  <c r="AE114" i="3"/>
  <c r="AF114" i="3"/>
  <c r="AD115" i="3"/>
  <c r="AE115" i="3"/>
  <c r="AF115" i="3"/>
  <c r="AD116" i="3"/>
  <c r="AE116" i="3"/>
  <c r="AF116" i="3"/>
  <c r="AD117" i="3"/>
  <c r="AE117" i="3"/>
  <c r="AF117" i="3"/>
  <c r="AD118" i="3"/>
  <c r="AE118" i="3"/>
  <c r="AF118" i="3"/>
  <c r="AD119" i="3"/>
  <c r="AE119" i="3"/>
  <c r="AF119" i="3"/>
  <c r="AD120" i="3"/>
  <c r="AE120" i="3"/>
  <c r="AF120" i="3"/>
  <c r="AD121" i="3"/>
  <c r="AE121" i="3"/>
  <c r="AF121" i="3"/>
  <c r="AD122" i="3"/>
  <c r="AE122" i="3"/>
  <c r="AF122" i="3"/>
  <c r="AD123" i="3"/>
  <c r="AE123" i="3"/>
  <c r="AF123" i="3"/>
  <c r="AD124" i="3"/>
  <c r="AE124" i="3"/>
  <c r="AF124" i="3"/>
  <c r="AD125" i="3"/>
  <c r="AE125" i="3"/>
  <c r="AF125" i="3"/>
  <c r="AD126" i="3"/>
  <c r="AE126" i="3"/>
  <c r="AF126" i="3"/>
  <c r="AD127" i="3"/>
  <c r="AE127" i="3"/>
  <c r="AF127" i="3"/>
  <c r="AD128" i="3"/>
  <c r="AE128" i="3"/>
  <c r="AF128" i="3"/>
  <c r="AD129" i="3"/>
  <c r="AE129" i="3"/>
  <c r="AF129" i="3"/>
  <c r="AD130" i="3"/>
  <c r="AE130" i="3"/>
  <c r="AF130" i="3"/>
  <c r="AD131" i="3"/>
  <c r="AE131" i="3"/>
  <c r="AF131" i="3"/>
  <c r="AD132" i="3"/>
  <c r="AE132" i="3"/>
  <c r="AF132" i="3"/>
  <c r="AD133" i="3"/>
  <c r="AE133" i="3"/>
  <c r="AF133" i="3"/>
  <c r="AD134" i="3"/>
  <c r="AE134" i="3"/>
  <c r="AF134" i="3"/>
  <c r="AD135" i="3"/>
  <c r="AE135" i="3"/>
  <c r="AF135" i="3"/>
  <c r="AD136" i="3"/>
  <c r="AE136" i="3"/>
  <c r="AF136" i="3"/>
  <c r="AD137" i="3"/>
  <c r="AE137" i="3"/>
  <c r="AF137" i="3"/>
  <c r="AD138" i="3"/>
  <c r="AE138" i="3"/>
  <c r="AF138" i="3"/>
  <c r="AD139" i="3"/>
  <c r="AE139" i="3"/>
  <c r="AF139" i="3"/>
  <c r="AD140" i="3"/>
  <c r="AE140" i="3"/>
  <c r="AF140" i="3"/>
  <c r="AD141" i="3"/>
  <c r="AE141" i="3"/>
  <c r="AF141" i="3"/>
  <c r="AD142" i="3"/>
  <c r="AE142" i="3"/>
  <c r="AF142" i="3"/>
  <c r="AD143" i="3"/>
  <c r="AE143" i="3"/>
  <c r="AF143" i="3"/>
  <c r="AD144" i="3"/>
  <c r="AE144" i="3"/>
  <c r="AF144" i="3"/>
  <c r="AD145" i="3"/>
  <c r="AE145" i="3"/>
  <c r="AF145" i="3"/>
  <c r="AD146" i="3"/>
  <c r="AE146" i="3"/>
  <c r="AF146" i="3"/>
  <c r="AD147" i="3"/>
  <c r="AE147" i="3"/>
  <c r="AF147" i="3"/>
  <c r="AD148" i="3"/>
  <c r="AE148" i="3"/>
  <c r="AF148" i="3"/>
  <c r="AD149" i="3"/>
  <c r="AE149" i="3"/>
  <c r="AF149" i="3"/>
  <c r="AD150" i="3"/>
  <c r="AE150" i="3"/>
  <c r="AF150" i="3"/>
  <c r="AD151" i="3"/>
  <c r="AE151" i="3"/>
  <c r="AF151" i="3"/>
  <c r="AD152" i="3"/>
  <c r="AE152" i="3"/>
  <c r="AF152" i="3"/>
  <c r="AD153" i="3"/>
  <c r="AE153" i="3"/>
  <c r="AF153" i="3"/>
  <c r="AD154" i="3"/>
  <c r="AE154" i="3"/>
  <c r="AF154" i="3"/>
  <c r="AD155" i="3"/>
  <c r="AE155" i="3"/>
  <c r="AF155" i="3"/>
  <c r="AD156" i="3"/>
  <c r="AE156" i="3"/>
  <c r="AF156" i="3"/>
  <c r="AD157" i="3"/>
  <c r="AE157" i="3"/>
  <c r="AF157" i="3"/>
  <c r="AD158" i="3"/>
  <c r="AE158" i="3"/>
  <c r="AF158" i="3"/>
  <c r="AD159" i="3"/>
  <c r="AE159" i="3"/>
  <c r="AF159" i="3"/>
  <c r="AD160" i="3"/>
  <c r="AE160" i="3"/>
  <c r="AF160" i="3"/>
  <c r="AD161" i="3"/>
  <c r="AE161" i="3"/>
  <c r="AF161" i="3"/>
  <c r="AD162" i="3"/>
  <c r="AE162" i="3"/>
  <c r="AF162" i="3"/>
  <c r="AD163" i="3"/>
  <c r="AE163" i="3"/>
  <c r="AF163" i="3"/>
  <c r="AD164" i="3"/>
  <c r="AE164" i="3"/>
  <c r="AF164" i="3"/>
  <c r="AD165" i="3"/>
  <c r="AE165" i="3"/>
  <c r="AF165" i="3"/>
  <c r="AD166" i="3"/>
  <c r="AE166" i="3"/>
  <c r="AF166" i="3"/>
  <c r="AD167" i="3"/>
  <c r="AE167" i="3"/>
  <c r="AF167" i="3"/>
  <c r="AD168" i="3"/>
  <c r="AE168" i="3"/>
  <c r="AF168" i="3"/>
  <c r="AD169" i="3"/>
  <c r="AE169" i="3"/>
  <c r="AF169" i="3"/>
  <c r="AD170" i="3"/>
  <c r="AE170" i="3"/>
  <c r="AF170" i="3"/>
  <c r="AD171" i="3"/>
  <c r="AE171" i="3"/>
  <c r="AF171" i="3"/>
  <c r="AD172" i="3"/>
  <c r="AE172" i="3"/>
  <c r="AF172" i="3"/>
  <c r="AD173" i="3"/>
  <c r="AE173" i="3"/>
  <c r="AF173" i="3"/>
  <c r="AD174" i="3"/>
  <c r="AE174" i="3"/>
  <c r="AF174" i="3"/>
  <c r="AD175" i="3"/>
  <c r="AE175" i="3"/>
  <c r="AF175" i="3"/>
  <c r="AD176" i="3"/>
  <c r="AE176" i="3"/>
  <c r="AF176" i="3"/>
  <c r="AD177" i="3"/>
  <c r="AE177" i="3"/>
  <c r="AF177" i="3"/>
  <c r="AD178" i="3"/>
  <c r="AE178" i="3"/>
  <c r="AF178" i="3"/>
  <c r="AD179" i="3"/>
  <c r="AE179" i="3"/>
  <c r="AF179" i="3"/>
  <c r="AD180" i="3"/>
  <c r="AE180" i="3"/>
  <c r="AF180" i="3"/>
  <c r="AD181" i="3"/>
  <c r="AE181" i="3"/>
  <c r="AF181" i="3"/>
  <c r="AD182" i="3"/>
  <c r="AE182" i="3"/>
  <c r="AF182" i="3"/>
  <c r="AD183" i="3"/>
  <c r="AE183" i="3"/>
  <c r="AF183" i="3"/>
  <c r="AD184" i="3"/>
  <c r="AE184" i="3"/>
  <c r="AF184" i="3"/>
  <c r="AD185" i="3"/>
  <c r="AE185" i="3"/>
  <c r="AF185" i="3"/>
  <c r="AD186" i="3"/>
  <c r="AE186" i="3"/>
  <c r="AF186" i="3"/>
  <c r="AD187" i="3"/>
  <c r="AE187" i="3"/>
  <c r="AF187" i="3"/>
  <c r="AD188" i="3"/>
  <c r="AE188" i="3"/>
  <c r="AF188" i="3"/>
  <c r="AD189" i="3"/>
  <c r="AE189" i="3"/>
  <c r="AF189" i="3"/>
  <c r="AD190" i="3"/>
  <c r="AE190" i="3"/>
  <c r="AF190" i="3"/>
  <c r="AD191" i="3"/>
  <c r="AE191" i="3"/>
  <c r="AF191" i="3"/>
  <c r="AD192" i="3"/>
  <c r="AE192" i="3"/>
  <c r="AF192" i="3"/>
  <c r="AD193" i="3"/>
  <c r="AE193" i="3"/>
  <c r="AF193" i="3"/>
  <c r="AD194" i="3"/>
  <c r="AE194" i="3"/>
  <c r="AF194" i="3"/>
  <c r="AD195" i="3"/>
  <c r="AE195" i="3"/>
  <c r="AF195" i="3"/>
  <c r="AD196" i="3"/>
  <c r="AE196" i="3"/>
  <c r="AF196" i="3"/>
  <c r="AD197" i="3"/>
  <c r="AE197" i="3"/>
  <c r="AF197" i="3"/>
  <c r="AD198" i="3"/>
  <c r="AE198" i="3"/>
  <c r="AF198" i="3"/>
  <c r="AD199" i="3"/>
  <c r="AE199" i="3"/>
  <c r="AF199" i="3"/>
  <c r="AD200" i="3"/>
  <c r="AE200" i="3"/>
  <c r="AF200" i="3"/>
  <c r="AD201" i="3"/>
  <c r="AE201" i="3"/>
  <c r="AF201" i="3"/>
  <c r="AD202" i="3"/>
  <c r="AE202" i="3"/>
  <c r="AF202" i="3"/>
  <c r="AD203" i="3"/>
  <c r="AE203" i="3"/>
  <c r="AF203" i="3"/>
  <c r="AD204" i="3"/>
  <c r="AE204" i="3"/>
  <c r="AF204" i="3"/>
  <c r="AD205" i="3"/>
  <c r="AE205" i="3"/>
  <c r="AF205" i="3"/>
  <c r="AD206" i="3"/>
  <c r="AE206" i="3"/>
  <c r="AF206" i="3"/>
  <c r="AD207" i="3"/>
  <c r="AE207" i="3"/>
  <c r="AF207" i="3"/>
  <c r="AD208" i="3"/>
  <c r="AE208" i="3"/>
  <c r="AF208" i="3"/>
  <c r="AD209" i="3"/>
  <c r="AE209" i="3"/>
  <c r="AF209" i="3"/>
  <c r="AD210" i="3"/>
  <c r="AE210" i="3"/>
  <c r="AF210" i="3"/>
  <c r="AD211" i="3"/>
  <c r="AE211" i="3"/>
  <c r="AF211" i="3"/>
  <c r="AD212" i="3"/>
  <c r="AE212" i="3"/>
  <c r="AF212" i="3"/>
  <c r="AD213" i="3"/>
  <c r="AE213" i="3"/>
  <c r="AF213" i="3"/>
  <c r="AD214" i="3"/>
  <c r="AE214" i="3"/>
  <c r="AF214" i="3"/>
  <c r="AD215" i="3"/>
  <c r="AE215" i="3"/>
  <c r="AF215" i="3"/>
  <c r="AD216" i="3"/>
  <c r="AE216" i="3"/>
  <c r="AF216" i="3"/>
  <c r="AD217" i="3"/>
  <c r="AE217" i="3"/>
  <c r="AF217" i="3"/>
  <c r="AD218" i="3"/>
  <c r="AE218" i="3"/>
  <c r="AF218" i="3"/>
  <c r="AC22" i="3" a="1"/>
  <c r="AC22" i="3" s="1"/>
  <c r="AD22" i="3" s="1"/>
  <c r="AC24" i="3" a="1"/>
  <c r="AC24" i="3" s="1"/>
  <c r="AC25" i="3" a="1"/>
  <c r="AC25" i="3" s="1"/>
  <c r="AD25" i="3" s="1"/>
  <c r="AC26" i="3" a="1"/>
  <c r="AC26" i="3" s="1"/>
  <c r="AC27" i="3" a="1"/>
  <c r="AC27" i="3" s="1"/>
  <c r="AC28" i="3" a="1"/>
  <c r="AC28" i="3" s="1"/>
  <c r="AC29" i="3" a="1"/>
  <c r="AC29" i="3" s="1"/>
  <c r="AC30" i="3" a="1"/>
  <c r="AC30" i="3" s="1"/>
  <c r="AC31" i="3" a="1"/>
  <c r="AC31" i="3" s="1"/>
  <c r="AC32" i="3" a="1"/>
  <c r="AC32" i="3" s="1"/>
  <c r="AC33" i="3" a="1"/>
  <c r="AC33" i="3" s="1"/>
  <c r="AC34" i="3" a="1"/>
  <c r="AC34" i="3" s="1"/>
  <c r="AC35" i="3" a="1"/>
  <c r="AC35" i="3" s="1"/>
  <c r="AC36" i="3" a="1"/>
  <c r="AC36" i="3" s="1"/>
  <c r="AC37" i="3" a="1"/>
  <c r="AC37" i="3" s="1"/>
  <c r="AC38" i="3" a="1"/>
  <c r="AC38" i="3" s="1"/>
  <c r="AC39" i="3" a="1"/>
  <c r="AC39" i="3" s="1"/>
  <c r="AC40" i="3" a="1"/>
  <c r="AC40" i="3" s="1"/>
  <c r="AC41" i="3" a="1"/>
  <c r="AC41" i="3" s="1"/>
  <c r="AC42" i="3" a="1"/>
  <c r="AC42" i="3" s="1"/>
  <c r="AC43" i="3" a="1"/>
  <c r="AC43" i="3" s="1"/>
  <c r="AC44" i="3" a="1"/>
  <c r="AC44" i="3" s="1"/>
  <c r="AC45" i="3" a="1"/>
  <c r="AC45" i="3" s="1"/>
  <c r="AC46" i="3" a="1"/>
  <c r="AC46" i="3" s="1"/>
  <c r="AC47" i="3" a="1"/>
  <c r="AC47" i="3" s="1"/>
  <c r="AC48" i="3" a="1"/>
  <c r="AC48" i="3" s="1"/>
  <c r="AC49" i="3" a="1"/>
  <c r="AC49" i="3" s="1"/>
  <c r="AC50" i="3" a="1"/>
  <c r="AC50" i="3" s="1"/>
  <c r="AC51" i="3" a="1"/>
  <c r="AC51" i="3" s="1"/>
  <c r="AC52" i="3" a="1"/>
  <c r="AC52" i="3" s="1"/>
  <c r="AC53" i="3" a="1"/>
  <c r="AC53" i="3" s="1"/>
  <c r="AC54" i="3" a="1"/>
  <c r="AC54" i="3" s="1"/>
  <c r="AC55" i="3" a="1"/>
  <c r="AC55" i="3" s="1"/>
  <c r="AC56" i="3" a="1"/>
  <c r="AC56" i="3" s="1"/>
  <c r="AC57" i="3" a="1"/>
  <c r="AC57" i="3" s="1"/>
  <c r="AC58" i="3" a="1"/>
  <c r="AC58" i="3" s="1"/>
  <c r="AC59" i="3" a="1"/>
  <c r="AC59" i="3" s="1"/>
  <c r="AC60" i="3" a="1"/>
  <c r="AC60" i="3" s="1"/>
  <c r="AC61" i="3" a="1"/>
  <c r="AC61" i="3" s="1"/>
  <c r="AC62" i="3" a="1"/>
  <c r="AC62" i="3" s="1"/>
  <c r="AC63" i="3" a="1"/>
  <c r="AC63" i="3" s="1"/>
  <c r="AC64" i="3" a="1"/>
  <c r="AC64" i="3" s="1"/>
  <c r="AC65" i="3" a="1"/>
  <c r="AC65" i="3" s="1"/>
  <c r="AC66" i="3" a="1"/>
  <c r="AC66" i="3" s="1"/>
  <c r="AC67" i="3" a="1"/>
  <c r="AC67" i="3" s="1"/>
  <c r="AC68" i="3" a="1"/>
  <c r="AC68" i="3" s="1"/>
  <c r="AC69" i="3" a="1"/>
  <c r="AC69" i="3" s="1"/>
  <c r="AC70" i="3" a="1"/>
  <c r="AC70" i="3" s="1"/>
  <c r="AC71" i="3" a="1"/>
  <c r="AC71" i="3" s="1"/>
  <c r="AC72" i="3" a="1"/>
  <c r="AC72" i="3" s="1"/>
  <c r="AC73" i="3" a="1"/>
  <c r="AC73" i="3" s="1"/>
  <c r="AC74" i="3" a="1"/>
  <c r="AC74" i="3" s="1"/>
  <c r="AC75" i="3" a="1"/>
  <c r="AC75" i="3" s="1"/>
  <c r="AC76" i="3" a="1"/>
  <c r="AC76" i="3" s="1"/>
  <c r="AC77" i="3" a="1"/>
  <c r="AC77" i="3" s="1"/>
  <c r="AC78" i="3" a="1"/>
  <c r="AC78" i="3" s="1"/>
  <c r="AC79" i="3" a="1"/>
  <c r="AC79" i="3" s="1"/>
  <c r="AC80" i="3" a="1"/>
  <c r="AC80" i="3" s="1"/>
  <c r="AC81" i="3" a="1"/>
  <c r="AC81" i="3" s="1"/>
  <c r="AC82" i="3" a="1"/>
  <c r="AC82" i="3" s="1"/>
  <c r="AC83" i="3" a="1"/>
  <c r="AC83" i="3" s="1"/>
  <c r="AC84" i="3" a="1"/>
  <c r="AC84" i="3" s="1"/>
  <c r="AC85" i="3" a="1"/>
  <c r="AC85" i="3" s="1"/>
  <c r="AC86" i="3" a="1"/>
  <c r="AC86" i="3" s="1"/>
  <c r="AC87" i="3" a="1"/>
  <c r="AC87" i="3" s="1"/>
  <c r="AC88" i="3" a="1"/>
  <c r="AC88" i="3" s="1"/>
  <c r="AC89" i="3" a="1"/>
  <c r="AC89" i="3" s="1"/>
  <c r="AC90" i="3" a="1"/>
  <c r="AC90" i="3" s="1"/>
  <c r="AC91" i="3" a="1"/>
  <c r="AC91" i="3" s="1"/>
  <c r="AC92" i="3" a="1"/>
  <c r="AC92" i="3" s="1"/>
  <c r="AC93" i="3" a="1"/>
  <c r="AC93" i="3" s="1"/>
  <c r="AC94" i="3" a="1"/>
  <c r="AC94" i="3" s="1"/>
  <c r="AC95" i="3" a="1"/>
  <c r="AC95" i="3" s="1"/>
  <c r="AC96" i="3" a="1"/>
  <c r="AC96" i="3" s="1"/>
  <c r="AC97" i="3" a="1"/>
  <c r="AC97" i="3" s="1"/>
  <c r="AC98" i="3" a="1"/>
  <c r="AC98" i="3" s="1"/>
  <c r="AC99" i="3" a="1"/>
  <c r="AC99" i="3" s="1"/>
  <c r="AC100" i="3" a="1"/>
  <c r="AC100" i="3" s="1"/>
  <c r="AC101" i="3" a="1"/>
  <c r="AC101" i="3" s="1"/>
  <c r="AC102" i="3" a="1"/>
  <c r="AC102" i="3" s="1"/>
  <c r="AC103" i="3" a="1"/>
  <c r="AC103" i="3" s="1"/>
  <c r="AC104" i="3" a="1"/>
  <c r="AC104" i="3" s="1"/>
  <c r="AC105" i="3" a="1"/>
  <c r="AC105" i="3" s="1"/>
  <c r="AC106" i="3" a="1"/>
  <c r="AC106" i="3" s="1"/>
  <c r="AC107" i="3" a="1"/>
  <c r="AC107" i="3" s="1"/>
  <c r="AC108" i="3" a="1"/>
  <c r="AC108" i="3" s="1"/>
  <c r="AC109" i="3" a="1"/>
  <c r="AC109" i="3" s="1"/>
  <c r="AC110" i="3" a="1"/>
  <c r="AC110" i="3" s="1"/>
  <c r="AC111" i="3" a="1"/>
  <c r="AC111" i="3" s="1"/>
  <c r="AC112" i="3" a="1"/>
  <c r="AC112" i="3" s="1"/>
  <c r="AC113" i="3" a="1"/>
  <c r="AC113" i="3" s="1"/>
  <c r="AC114" i="3" a="1"/>
  <c r="AC114" i="3" s="1"/>
  <c r="AC115" i="3" a="1"/>
  <c r="AC115" i="3" s="1"/>
  <c r="AC116" i="3" a="1"/>
  <c r="AC116" i="3" s="1"/>
  <c r="AC117" i="3" a="1"/>
  <c r="AC117" i="3" s="1"/>
  <c r="AC118" i="3" a="1"/>
  <c r="AC118" i="3" s="1"/>
  <c r="AC119" i="3" a="1"/>
  <c r="AC119" i="3" s="1"/>
  <c r="AC120" i="3" a="1"/>
  <c r="AC120" i="3" s="1"/>
  <c r="AC121" i="3" a="1"/>
  <c r="AC121" i="3" s="1"/>
  <c r="AC122" i="3" a="1"/>
  <c r="AC122" i="3" s="1"/>
  <c r="AC123" i="3" a="1"/>
  <c r="AC123" i="3" s="1"/>
  <c r="AC124" i="3" a="1"/>
  <c r="AC124" i="3" s="1"/>
  <c r="AC125" i="3" a="1"/>
  <c r="AC125" i="3" s="1"/>
  <c r="AC126" i="3" a="1"/>
  <c r="AC126" i="3" s="1"/>
  <c r="AC127" i="3" a="1"/>
  <c r="AC127" i="3" s="1"/>
  <c r="AC128" i="3" a="1"/>
  <c r="AC128" i="3" s="1"/>
  <c r="AC129" i="3" a="1"/>
  <c r="AC129" i="3" s="1"/>
  <c r="AC130" i="3" a="1"/>
  <c r="AC130" i="3" s="1"/>
  <c r="AC131" i="3" a="1"/>
  <c r="AC131" i="3" s="1"/>
  <c r="AC132" i="3" a="1"/>
  <c r="AC132" i="3" s="1"/>
  <c r="AC133" i="3" a="1"/>
  <c r="AC133" i="3" s="1"/>
  <c r="AC134" i="3" a="1"/>
  <c r="AC134" i="3" s="1"/>
  <c r="AC135" i="3" a="1"/>
  <c r="AC135" i="3" s="1"/>
  <c r="AC136" i="3" a="1"/>
  <c r="AC136" i="3" s="1"/>
  <c r="AC137" i="3" a="1"/>
  <c r="AC137" i="3" s="1"/>
  <c r="AC138" i="3" a="1"/>
  <c r="AC138" i="3" s="1"/>
  <c r="AC139" i="3" a="1"/>
  <c r="AC139" i="3" s="1"/>
  <c r="AC140" i="3" a="1"/>
  <c r="AC140" i="3" s="1"/>
  <c r="AC141" i="3" a="1"/>
  <c r="AC141" i="3" s="1"/>
  <c r="AC142" i="3" a="1"/>
  <c r="AC142" i="3" s="1"/>
  <c r="AC143" i="3" a="1"/>
  <c r="AC143" i="3" s="1"/>
  <c r="AC144" i="3" a="1"/>
  <c r="AC144" i="3" s="1"/>
  <c r="AC145" i="3" a="1"/>
  <c r="AC145" i="3" s="1"/>
  <c r="AC146" i="3" a="1"/>
  <c r="AC146" i="3" s="1"/>
  <c r="AC147" i="3" a="1"/>
  <c r="AC147" i="3" s="1"/>
  <c r="AC148" i="3" a="1"/>
  <c r="AC148" i="3" s="1"/>
  <c r="AC149" i="3" a="1"/>
  <c r="AC149" i="3" s="1"/>
  <c r="AC150" i="3" a="1"/>
  <c r="AC150" i="3" s="1"/>
  <c r="AC151" i="3" a="1"/>
  <c r="AC151" i="3" s="1"/>
  <c r="AC152" i="3" a="1"/>
  <c r="AC152" i="3" s="1"/>
  <c r="AC153" i="3" a="1"/>
  <c r="AC153" i="3" s="1"/>
  <c r="AC154" i="3" a="1"/>
  <c r="AC154" i="3" s="1"/>
  <c r="AC155" i="3" a="1"/>
  <c r="AC155" i="3" s="1"/>
  <c r="AC156" i="3" a="1"/>
  <c r="AC156" i="3" s="1"/>
  <c r="AC157" i="3" a="1"/>
  <c r="AC157" i="3" s="1"/>
  <c r="AC158" i="3" a="1"/>
  <c r="AC158" i="3" s="1"/>
  <c r="AC159" i="3" a="1"/>
  <c r="AC159" i="3" s="1"/>
  <c r="AC160" i="3" a="1"/>
  <c r="AC160" i="3" s="1"/>
  <c r="AC161" i="3" a="1"/>
  <c r="AC161" i="3" s="1"/>
  <c r="AC162" i="3" a="1"/>
  <c r="AC162" i="3" s="1"/>
  <c r="AC163" i="3" a="1"/>
  <c r="AC163" i="3" s="1"/>
  <c r="AC164" i="3" a="1"/>
  <c r="AC164" i="3" s="1"/>
  <c r="AC165" i="3" a="1"/>
  <c r="AC165" i="3" s="1"/>
  <c r="AC166" i="3" a="1"/>
  <c r="AC166" i="3" s="1"/>
  <c r="AC167" i="3" a="1"/>
  <c r="AC167" i="3" s="1"/>
  <c r="AC168" i="3" a="1"/>
  <c r="AC168" i="3" s="1"/>
  <c r="AC169" i="3" a="1"/>
  <c r="AC169" i="3" s="1"/>
  <c r="AC170" i="3" a="1"/>
  <c r="AC170" i="3" s="1"/>
  <c r="AC171" i="3" a="1"/>
  <c r="AC171" i="3" s="1"/>
  <c r="AC172" i="3" a="1"/>
  <c r="AC172" i="3" s="1"/>
  <c r="AC173" i="3" a="1"/>
  <c r="AC173" i="3" s="1"/>
  <c r="AC174" i="3" a="1"/>
  <c r="AC174" i="3" s="1"/>
  <c r="AC175" i="3" a="1"/>
  <c r="AC175" i="3" s="1"/>
  <c r="AC176" i="3" a="1"/>
  <c r="AC176" i="3" s="1"/>
  <c r="AC177" i="3" a="1"/>
  <c r="AC177" i="3" s="1"/>
  <c r="AC178" i="3" a="1"/>
  <c r="AC178" i="3" s="1"/>
  <c r="AC179" i="3" a="1"/>
  <c r="AC179" i="3" s="1"/>
  <c r="AC180" i="3" a="1"/>
  <c r="AC180" i="3" s="1"/>
  <c r="AC181" i="3" a="1"/>
  <c r="AC181" i="3" s="1"/>
  <c r="AC182" i="3" a="1"/>
  <c r="AC182" i="3" s="1"/>
  <c r="AC183" i="3" a="1"/>
  <c r="AC183" i="3" s="1"/>
  <c r="AC184" i="3" a="1"/>
  <c r="AC184" i="3" s="1"/>
  <c r="AC185" i="3" a="1"/>
  <c r="AC185" i="3" s="1"/>
  <c r="AC186" i="3" a="1"/>
  <c r="AC186" i="3" s="1"/>
  <c r="AC187" i="3" a="1"/>
  <c r="AC187" i="3" s="1"/>
  <c r="AC188" i="3" a="1"/>
  <c r="AC188" i="3" s="1"/>
  <c r="AC189" i="3" a="1"/>
  <c r="AC189" i="3" s="1"/>
  <c r="AC190" i="3" a="1"/>
  <c r="AC190" i="3" s="1"/>
  <c r="AC191" i="3" a="1"/>
  <c r="AC191" i="3" s="1"/>
  <c r="AC192" i="3" a="1"/>
  <c r="AC192" i="3" s="1"/>
  <c r="AC193" i="3" a="1"/>
  <c r="AC193" i="3" s="1"/>
  <c r="AC194" i="3" a="1"/>
  <c r="AC194" i="3" s="1"/>
  <c r="AC195" i="3" a="1"/>
  <c r="AC195" i="3" s="1"/>
  <c r="AC196" i="3" a="1"/>
  <c r="AC196" i="3" s="1"/>
  <c r="AC197" i="3" a="1"/>
  <c r="AC197" i="3" s="1"/>
  <c r="AC198" i="3" a="1"/>
  <c r="AC198" i="3" s="1"/>
  <c r="AC199" i="3" a="1"/>
  <c r="AC199" i="3" s="1"/>
  <c r="AC200" i="3" a="1"/>
  <c r="AC200" i="3" s="1"/>
  <c r="AC201" i="3" a="1"/>
  <c r="AC201" i="3" s="1"/>
  <c r="AC202" i="3" a="1"/>
  <c r="AC202" i="3" s="1"/>
  <c r="AC203" i="3" a="1"/>
  <c r="AC203" i="3" s="1"/>
  <c r="AC204" i="3" a="1"/>
  <c r="AC204" i="3" s="1"/>
  <c r="AC205" i="3" a="1"/>
  <c r="AC205" i="3" s="1"/>
  <c r="AC206" i="3" a="1"/>
  <c r="AC206" i="3" s="1"/>
  <c r="AC207" i="3" a="1"/>
  <c r="AC207" i="3" s="1"/>
  <c r="AC208" i="3" a="1"/>
  <c r="AC208" i="3" s="1"/>
  <c r="AC209" i="3" a="1"/>
  <c r="AC209" i="3" s="1"/>
  <c r="AC210" i="3" a="1"/>
  <c r="AC210" i="3" s="1"/>
  <c r="AC211" i="3" a="1"/>
  <c r="AC211" i="3" s="1"/>
  <c r="AC212" i="3" a="1"/>
  <c r="AC212" i="3" s="1"/>
  <c r="AC213" i="3" a="1"/>
  <c r="AC213" i="3" s="1"/>
  <c r="AC214" i="3" a="1"/>
  <c r="AC214" i="3" s="1"/>
  <c r="AC215" i="3" a="1"/>
  <c r="AC215" i="3" s="1"/>
  <c r="AC216" i="3" a="1"/>
  <c r="AC216" i="3" s="1"/>
  <c r="AC217" i="3" a="1"/>
  <c r="AC217" i="3" s="1"/>
  <c r="AC218" i="3" a="1"/>
  <c r="AC218" i="3" s="1"/>
  <c r="AC21" i="3" a="1"/>
  <c r="AC21" i="3" s="1"/>
  <c r="AF21" i="3" s="1"/>
  <c r="P33" i="4"/>
  <c r="Q33" i="4"/>
  <c r="R33" i="4"/>
  <c r="P34" i="4"/>
  <c r="Q34" i="4"/>
  <c r="R34" i="4"/>
  <c r="P35" i="4"/>
  <c r="Q35" i="4"/>
  <c r="R35" i="4"/>
  <c r="P36" i="4"/>
  <c r="Q36" i="4"/>
  <c r="R36" i="4"/>
  <c r="P37" i="4"/>
  <c r="Q37" i="4"/>
  <c r="R37" i="4"/>
  <c r="P38" i="4"/>
  <c r="Q38" i="4"/>
  <c r="R38" i="4"/>
  <c r="P39" i="4"/>
  <c r="Q39" i="4"/>
  <c r="R39" i="4"/>
  <c r="P40" i="4"/>
  <c r="Q40" i="4"/>
  <c r="R40" i="4"/>
  <c r="P41" i="4"/>
  <c r="Q41" i="4"/>
  <c r="R41" i="4"/>
  <c r="P42" i="4"/>
  <c r="Q42" i="4"/>
  <c r="R42" i="4"/>
  <c r="P43" i="4"/>
  <c r="Q43" i="4"/>
  <c r="R43" i="4"/>
  <c r="P44" i="4"/>
  <c r="Q44" i="4"/>
  <c r="R44" i="4"/>
  <c r="P45" i="4"/>
  <c r="Q45" i="4"/>
  <c r="R45" i="4"/>
  <c r="P46" i="4"/>
  <c r="Q46" i="4"/>
  <c r="R46" i="4"/>
  <c r="P47" i="4"/>
  <c r="Q47" i="4"/>
  <c r="R47" i="4"/>
  <c r="P48" i="4"/>
  <c r="Q48" i="4"/>
  <c r="R48" i="4"/>
  <c r="P49" i="4"/>
  <c r="Q49" i="4"/>
  <c r="R49" i="4"/>
  <c r="P50" i="4"/>
  <c r="Q50" i="4"/>
  <c r="R50" i="4"/>
  <c r="P51" i="4"/>
  <c r="Q51" i="4"/>
  <c r="R51" i="4"/>
  <c r="P52" i="4"/>
  <c r="Q52" i="4"/>
  <c r="R52" i="4"/>
  <c r="P53" i="4"/>
  <c r="Q53" i="4"/>
  <c r="R53" i="4"/>
  <c r="P54" i="4"/>
  <c r="Q54" i="4"/>
  <c r="R54" i="4"/>
  <c r="P55" i="4"/>
  <c r="Q55" i="4"/>
  <c r="R55" i="4"/>
  <c r="P56" i="4"/>
  <c r="Q56" i="4"/>
  <c r="R56" i="4"/>
  <c r="P57" i="4"/>
  <c r="Q57" i="4"/>
  <c r="R57" i="4"/>
  <c r="P58" i="4"/>
  <c r="Q58" i="4"/>
  <c r="R58" i="4"/>
  <c r="P59" i="4"/>
  <c r="Q59" i="4"/>
  <c r="R59" i="4"/>
  <c r="P60" i="4"/>
  <c r="Q60" i="4"/>
  <c r="R60" i="4"/>
  <c r="P61" i="4"/>
  <c r="Q61" i="4"/>
  <c r="R61" i="4"/>
  <c r="P62" i="4"/>
  <c r="Q62" i="4"/>
  <c r="R62" i="4"/>
  <c r="P63" i="4"/>
  <c r="Q63" i="4"/>
  <c r="R63" i="4"/>
  <c r="P64" i="4"/>
  <c r="Q64" i="4"/>
  <c r="R64" i="4"/>
  <c r="P65" i="4"/>
  <c r="Q65" i="4"/>
  <c r="R65" i="4"/>
  <c r="P66" i="4"/>
  <c r="Q66" i="4"/>
  <c r="R66" i="4"/>
  <c r="P67" i="4"/>
  <c r="Q67" i="4"/>
  <c r="R67" i="4"/>
  <c r="P68" i="4"/>
  <c r="Q68" i="4"/>
  <c r="R68" i="4"/>
  <c r="P69" i="4"/>
  <c r="Q69" i="4"/>
  <c r="R69" i="4"/>
  <c r="P70" i="4"/>
  <c r="Q70" i="4"/>
  <c r="R70" i="4"/>
  <c r="P71" i="4"/>
  <c r="Q71" i="4"/>
  <c r="R71" i="4"/>
  <c r="P72" i="4"/>
  <c r="Q72" i="4"/>
  <c r="R72" i="4"/>
  <c r="P73" i="4"/>
  <c r="Q73" i="4"/>
  <c r="R73" i="4"/>
  <c r="P74" i="4"/>
  <c r="Q74" i="4"/>
  <c r="R74" i="4"/>
  <c r="P75" i="4"/>
  <c r="Q75" i="4"/>
  <c r="R75" i="4"/>
  <c r="P76" i="4"/>
  <c r="Q76" i="4"/>
  <c r="R76" i="4"/>
  <c r="P77" i="4"/>
  <c r="Q77" i="4"/>
  <c r="R77" i="4"/>
  <c r="P78" i="4"/>
  <c r="Q78" i="4"/>
  <c r="R78" i="4"/>
  <c r="P79" i="4"/>
  <c r="Q79" i="4"/>
  <c r="R79" i="4"/>
  <c r="P80" i="4"/>
  <c r="Q80" i="4"/>
  <c r="R80" i="4"/>
  <c r="P81" i="4"/>
  <c r="Q81" i="4"/>
  <c r="R81" i="4"/>
  <c r="P82" i="4"/>
  <c r="Q82" i="4"/>
  <c r="R82" i="4"/>
  <c r="P83" i="4"/>
  <c r="Q83" i="4"/>
  <c r="R83" i="4"/>
  <c r="P84" i="4"/>
  <c r="Q84" i="4"/>
  <c r="R84" i="4"/>
  <c r="P85" i="4"/>
  <c r="Q85" i="4"/>
  <c r="R85" i="4"/>
  <c r="P86" i="4"/>
  <c r="Q86" i="4"/>
  <c r="R86" i="4"/>
  <c r="P87" i="4"/>
  <c r="Q87" i="4"/>
  <c r="R87" i="4"/>
  <c r="P88" i="4"/>
  <c r="Q88" i="4"/>
  <c r="R88" i="4"/>
  <c r="P89" i="4"/>
  <c r="Q89" i="4"/>
  <c r="R89" i="4"/>
  <c r="P90" i="4"/>
  <c r="Q90" i="4"/>
  <c r="R90" i="4"/>
  <c r="P91" i="4"/>
  <c r="Q91" i="4"/>
  <c r="R91" i="4"/>
  <c r="P92" i="4"/>
  <c r="Q92" i="4"/>
  <c r="R92" i="4"/>
  <c r="P93" i="4"/>
  <c r="Q93" i="4"/>
  <c r="R93" i="4"/>
  <c r="P94" i="4"/>
  <c r="Q94" i="4"/>
  <c r="R94" i="4"/>
  <c r="P95" i="4"/>
  <c r="Q95" i="4"/>
  <c r="R95" i="4"/>
  <c r="P96" i="4"/>
  <c r="Q96" i="4"/>
  <c r="R96" i="4"/>
  <c r="P97" i="4"/>
  <c r="Q97" i="4"/>
  <c r="R97" i="4"/>
  <c r="P98" i="4"/>
  <c r="Q98" i="4"/>
  <c r="R98" i="4"/>
  <c r="P99" i="4"/>
  <c r="Q99" i="4"/>
  <c r="R99" i="4"/>
  <c r="P100" i="4"/>
  <c r="Q100" i="4"/>
  <c r="R100" i="4"/>
  <c r="P101" i="4"/>
  <c r="Q101" i="4"/>
  <c r="R101" i="4"/>
  <c r="P102" i="4"/>
  <c r="Q102" i="4"/>
  <c r="R102" i="4"/>
  <c r="P103" i="4"/>
  <c r="Q103" i="4"/>
  <c r="R103" i="4"/>
  <c r="P104" i="4"/>
  <c r="Q104" i="4"/>
  <c r="R104" i="4"/>
  <c r="P105" i="4"/>
  <c r="Q105" i="4"/>
  <c r="R105" i="4"/>
  <c r="P106" i="4"/>
  <c r="Q106" i="4"/>
  <c r="R106" i="4"/>
  <c r="P107" i="4"/>
  <c r="Q107" i="4"/>
  <c r="R107" i="4"/>
  <c r="P108" i="4"/>
  <c r="Q108" i="4"/>
  <c r="R108" i="4"/>
  <c r="P109" i="4"/>
  <c r="Q109" i="4"/>
  <c r="R109" i="4"/>
  <c r="P110" i="4"/>
  <c r="Q110" i="4"/>
  <c r="R110" i="4"/>
  <c r="P111" i="4"/>
  <c r="Q111" i="4"/>
  <c r="R111" i="4"/>
  <c r="P112" i="4"/>
  <c r="Q112" i="4"/>
  <c r="R112" i="4"/>
  <c r="P113" i="4"/>
  <c r="Q113" i="4"/>
  <c r="R113" i="4"/>
  <c r="P114" i="4"/>
  <c r="Q114" i="4"/>
  <c r="R114" i="4"/>
  <c r="P115" i="4"/>
  <c r="Q115" i="4"/>
  <c r="R115" i="4"/>
  <c r="P116" i="4"/>
  <c r="Q116" i="4"/>
  <c r="R116" i="4"/>
  <c r="P117" i="4"/>
  <c r="Q117" i="4"/>
  <c r="R117" i="4"/>
  <c r="P118" i="4"/>
  <c r="Q118" i="4"/>
  <c r="R118" i="4"/>
  <c r="P119" i="4"/>
  <c r="Q119" i="4"/>
  <c r="R119" i="4"/>
  <c r="P120" i="4"/>
  <c r="Q120" i="4"/>
  <c r="R120" i="4"/>
  <c r="P121" i="4"/>
  <c r="Q121" i="4"/>
  <c r="R121" i="4"/>
  <c r="P122" i="4"/>
  <c r="Q122" i="4"/>
  <c r="R122" i="4"/>
  <c r="P123" i="4"/>
  <c r="Q123" i="4"/>
  <c r="R123" i="4"/>
  <c r="P124" i="4"/>
  <c r="Q124" i="4"/>
  <c r="R124" i="4"/>
  <c r="P125" i="4"/>
  <c r="Q125" i="4"/>
  <c r="R125" i="4"/>
  <c r="P126" i="4"/>
  <c r="Q126" i="4"/>
  <c r="R126" i="4"/>
  <c r="P127" i="4"/>
  <c r="Q127" i="4"/>
  <c r="R127" i="4"/>
  <c r="P128" i="4"/>
  <c r="Q128" i="4"/>
  <c r="R128" i="4"/>
  <c r="P129" i="4"/>
  <c r="Q129" i="4"/>
  <c r="R129" i="4"/>
  <c r="P130" i="4"/>
  <c r="Q130" i="4"/>
  <c r="R130" i="4"/>
  <c r="P131" i="4"/>
  <c r="Q131" i="4"/>
  <c r="R131" i="4"/>
  <c r="P132" i="4"/>
  <c r="Q132" i="4"/>
  <c r="R132" i="4"/>
  <c r="P133" i="4"/>
  <c r="Q133" i="4"/>
  <c r="R133" i="4"/>
  <c r="P134" i="4"/>
  <c r="Q134" i="4"/>
  <c r="R134" i="4"/>
  <c r="P135" i="4"/>
  <c r="Q135" i="4"/>
  <c r="R135" i="4"/>
  <c r="P136" i="4"/>
  <c r="Q136" i="4"/>
  <c r="R136" i="4"/>
  <c r="P137" i="4"/>
  <c r="Q137" i="4"/>
  <c r="R137" i="4"/>
  <c r="P138" i="4"/>
  <c r="Q138" i="4"/>
  <c r="R138" i="4"/>
  <c r="P139" i="4"/>
  <c r="Q139" i="4"/>
  <c r="R139" i="4"/>
  <c r="P140" i="4"/>
  <c r="Q140" i="4"/>
  <c r="R140" i="4"/>
  <c r="P141" i="4"/>
  <c r="Q141" i="4"/>
  <c r="R141" i="4"/>
  <c r="P142" i="4"/>
  <c r="Q142" i="4"/>
  <c r="R142" i="4"/>
  <c r="P143" i="4"/>
  <c r="Q143" i="4"/>
  <c r="R143" i="4"/>
  <c r="P144" i="4"/>
  <c r="Q144" i="4"/>
  <c r="R144" i="4"/>
  <c r="P145" i="4"/>
  <c r="Q145" i="4"/>
  <c r="R145" i="4"/>
  <c r="P146" i="4"/>
  <c r="Q146" i="4"/>
  <c r="R146" i="4"/>
  <c r="P147" i="4"/>
  <c r="Q147" i="4"/>
  <c r="R147" i="4"/>
  <c r="P148" i="4"/>
  <c r="Q148" i="4"/>
  <c r="R148" i="4"/>
  <c r="P149" i="4"/>
  <c r="Q149" i="4"/>
  <c r="R149" i="4"/>
  <c r="P150" i="4"/>
  <c r="Q150" i="4"/>
  <c r="R150" i="4"/>
  <c r="P151" i="4"/>
  <c r="Q151" i="4"/>
  <c r="R151" i="4"/>
  <c r="P152" i="4"/>
  <c r="Q152" i="4"/>
  <c r="R152" i="4"/>
  <c r="P153" i="4"/>
  <c r="Q153" i="4"/>
  <c r="R153" i="4"/>
  <c r="P154" i="4"/>
  <c r="Q154" i="4"/>
  <c r="R154" i="4"/>
  <c r="P155" i="4"/>
  <c r="Q155" i="4"/>
  <c r="R155" i="4"/>
  <c r="P156" i="4"/>
  <c r="Q156" i="4"/>
  <c r="R156" i="4"/>
  <c r="P157" i="4"/>
  <c r="Q157" i="4"/>
  <c r="R157" i="4"/>
  <c r="P158" i="4"/>
  <c r="Q158" i="4"/>
  <c r="R158" i="4"/>
  <c r="P159" i="4"/>
  <c r="Q159" i="4"/>
  <c r="R159" i="4"/>
  <c r="P160" i="4"/>
  <c r="Q160" i="4"/>
  <c r="R160" i="4"/>
  <c r="P161" i="4"/>
  <c r="Q161" i="4"/>
  <c r="R161" i="4"/>
  <c r="P162" i="4"/>
  <c r="Q162" i="4"/>
  <c r="R162" i="4"/>
  <c r="P163" i="4"/>
  <c r="Q163" i="4"/>
  <c r="R163" i="4"/>
  <c r="P164" i="4"/>
  <c r="Q164" i="4"/>
  <c r="R164" i="4"/>
  <c r="P165" i="4"/>
  <c r="Q165" i="4"/>
  <c r="R165" i="4"/>
  <c r="P166" i="4"/>
  <c r="Q166" i="4"/>
  <c r="R166" i="4"/>
  <c r="P167" i="4"/>
  <c r="Q167" i="4"/>
  <c r="R167" i="4"/>
  <c r="P168" i="4"/>
  <c r="Q168" i="4"/>
  <c r="R168" i="4"/>
  <c r="P169" i="4"/>
  <c r="Q169" i="4"/>
  <c r="R169" i="4"/>
  <c r="P170" i="4"/>
  <c r="Q170" i="4"/>
  <c r="R170" i="4"/>
  <c r="P171" i="4"/>
  <c r="Q171" i="4"/>
  <c r="R171" i="4"/>
  <c r="P172" i="4"/>
  <c r="Q172" i="4"/>
  <c r="R172" i="4"/>
  <c r="P173" i="4"/>
  <c r="Q173" i="4"/>
  <c r="R173" i="4"/>
  <c r="P174" i="4"/>
  <c r="Q174" i="4"/>
  <c r="R174" i="4"/>
  <c r="P175" i="4"/>
  <c r="Q175" i="4"/>
  <c r="R175" i="4"/>
  <c r="P176" i="4"/>
  <c r="Q176" i="4"/>
  <c r="R176" i="4"/>
  <c r="P177" i="4"/>
  <c r="Q177" i="4"/>
  <c r="R177" i="4"/>
  <c r="P178" i="4"/>
  <c r="Q178" i="4"/>
  <c r="R178" i="4"/>
  <c r="P179" i="4"/>
  <c r="Q179" i="4"/>
  <c r="R179" i="4"/>
  <c r="P180" i="4"/>
  <c r="Q180" i="4"/>
  <c r="R180" i="4"/>
  <c r="P181" i="4"/>
  <c r="Q181" i="4"/>
  <c r="R181" i="4"/>
  <c r="P182" i="4"/>
  <c r="Q182" i="4"/>
  <c r="R182" i="4"/>
  <c r="P183" i="4"/>
  <c r="Q183" i="4"/>
  <c r="R183" i="4"/>
  <c r="P184" i="4"/>
  <c r="Q184" i="4"/>
  <c r="R184" i="4"/>
  <c r="P185" i="4"/>
  <c r="Q185" i="4"/>
  <c r="R185" i="4"/>
  <c r="P186" i="4"/>
  <c r="Q186" i="4"/>
  <c r="R186" i="4"/>
  <c r="P187" i="4"/>
  <c r="Q187" i="4"/>
  <c r="R187" i="4"/>
  <c r="P188" i="4"/>
  <c r="Q188" i="4"/>
  <c r="R188" i="4"/>
  <c r="P189" i="4"/>
  <c r="Q189" i="4"/>
  <c r="R189" i="4"/>
  <c r="P190" i="4"/>
  <c r="Q190" i="4"/>
  <c r="R190" i="4"/>
  <c r="P191" i="4"/>
  <c r="Q191" i="4"/>
  <c r="R191" i="4"/>
  <c r="P192" i="4"/>
  <c r="Q192" i="4"/>
  <c r="R192" i="4"/>
  <c r="P193" i="4"/>
  <c r="Q193" i="4"/>
  <c r="R193" i="4"/>
  <c r="P194" i="4"/>
  <c r="Q194" i="4"/>
  <c r="R194" i="4"/>
  <c r="P195" i="4"/>
  <c r="Q195" i="4"/>
  <c r="R195" i="4"/>
  <c r="P196" i="4"/>
  <c r="Q196" i="4"/>
  <c r="R196" i="4"/>
  <c r="P197" i="4"/>
  <c r="Q197" i="4"/>
  <c r="R197" i="4"/>
  <c r="P198" i="4"/>
  <c r="Q198" i="4"/>
  <c r="R198" i="4"/>
  <c r="P199" i="4"/>
  <c r="Q199" i="4"/>
  <c r="R199" i="4"/>
  <c r="P200" i="4"/>
  <c r="Q200" i="4"/>
  <c r="R200" i="4"/>
  <c r="P201" i="4"/>
  <c r="Q201" i="4"/>
  <c r="R201" i="4"/>
  <c r="P202" i="4"/>
  <c r="Q202" i="4"/>
  <c r="R202" i="4"/>
  <c r="P203" i="4"/>
  <c r="Q203" i="4"/>
  <c r="R203" i="4"/>
  <c r="P204" i="4"/>
  <c r="Q204" i="4"/>
  <c r="R204" i="4"/>
  <c r="P205" i="4"/>
  <c r="Q205" i="4"/>
  <c r="R205" i="4"/>
  <c r="P206" i="4"/>
  <c r="Q206" i="4"/>
  <c r="R206" i="4"/>
  <c r="P207" i="4"/>
  <c r="Q207" i="4"/>
  <c r="R207" i="4"/>
  <c r="P208" i="4"/>
  <c r="Q208" i="4"/>
  <c r="R208" i="4"/>
  <c r="P209" i="4"/>
  <c r="Q209" i="4"/>
  <c r="R209" i="4"/>
  <c r="P210" i="4"/>
  <c r="Q210" i="4"/>
  <c r="R210" i="4"/>
  <c r="P211" i="4"/>
  <c r="Q211" i="4"/>
  <c r="R211" i="4"/>
  <c r="P212" i="4"/>
  <c r="Q212" i="4"/>
  <c r="R212" i="4"/>
  <c r="P213" i="4"/>
  <c r="Q213" i="4"/>
  <c r="R213" i="4"/>
  <c r="P214" i="4"/>
  <c r="Q214" i="4"/>
  <c r="R214" i="4"/>
  <c r="P215" i="4"/>
  <c r="Q215" i="4"/>
  <c r="R215" i="4"/>
  <c r="P216" i="4"/>
  <c r="Q216" i="4"/>
  <c r="R216" i="4"/>
  <c r="P217" i="4"/>
  <c r="Q217" i="4"/>
  <c r="R217" i="4"/>
  <c r="P218" i="4"/>
  <c r="Q218" i="4"/>
  <c r="R218" i="4"/>
  <c r="P219" i="4"/>
  <c r="Q219" i="4"/>
  <c r="R219" i="4"/>
  <c r="P220" i="4"/>
  <c r="Q220" i="4"/>
  <c r="R220" i="4"/>
  <c r="O33" i="4" a="1"/>
  <c r="O33" i="4" s="1"/>
  <c r="O34" i="4" a="1"/>
  <c r="O34" i="4" s="1"/>
  <c r="O35" i="4" a="1"/>
  <c r="O35" i="4" s="1"/>
  <c r="O36" i="4" a="1"/>
  <c r="O36" i="4" s="1"/>
  <c r="O37" i="4" a="1"/>
  <c r="O37" i="4" s="1"/>
  <c r="O38" i="4" a="1"/>
  <c r="O38" i="4" s="1"/>
  <c r="O39" i="4" a="1"/>
  <c r="O39" i="4" s="1"/>
  <c r="O40" i="4" a="1"/>
  <c r="O40" i="4" s="1"/>
  <c r="O41" i="4" a="1"/>
  <c r="O41" i="4" s="1"/>
  <c r="O42" i="4" a="1"/>
  <c r="O42" i="4" s="1"/>
  <c r="O43" i="4" a="1"/>
  <c r="O43" i="4" s="1"/>
  <c r="O44" i="4" a="1"/>
  <c r="O44" i="4" s="1"/>
  <c r="O45" i="4" a="1"/>
  <c r="O45" i="4" s="1"/>
  <c r="O46" i="4" a="1"/>
  <c r="O46" i="4" s="1"/>
  <c r="O47" i="4" a="1"/>
  <c r="O47" i="4" s="1"/>
  <c r="O48" i="4" a="1"/>
  <c r="O48" i="4" s="1"/>
  <c r="O49" i="4" a="1"/>
  <c r="O49" i="4" s="1"/>
  <c r="O50" i="4" a="1"/>
  <c r="O50" i="4" s="1"/>
  <c r="O51" i="4" a="1"/>
  <c r="O51" i="4" s="1"/>
  <c r="O52" i="4" a="1"/>
  <c r="O52" i="4" s="1"/>
  <c r="O53" i="4" a="1"/>
  <c r="O53" i="4" s="1"/>
  <c r="O54" i="4" a="1"/>
  <c r="O54" i="4" s="1"/>
  <c r="O55" i="4" a="1"/>
  <c r="O55" i="4" s="1"/>
  <c r="O56" i="4" a="1"/>
  <c r="O56" i="4" s="1"/>
  <c r="O57" i="4" a="1"/>
  <c r="O57" i="4" s="1"/>
  <c r="O58" i="4" a="1"/>
  <c r="O58" i="4" s="1"/>
  <c r="O59" i="4" a="1"/>
  <c r="O59" i="4" s="1"/>
  <c r="O60" i="4" a="1"/>
  <c r="O60" i="4" s="1"/>
  <c r="O61" i="4" a="1"/>
  <c r="O61" i="4" s="1"/>
  <c r="O62" i="4" a="1"/>
  <c r="O62" i="4" s="1"/>
  <c r="O63" i="4" a="1"/>
  <c r="O63" i="4" s="1"/>
  <c r="O64" i="4" a="1"/>
  <c r="O64" i="4" s="1"/>
  <c r="O65" i="4" a="1"/>
  <c r="O65" i="4" s="1"/>
  <c r="O66" i="4" a="1"/>
  <c r="O66" i="4" s="1"/>
  <c r="O67" i="4" a="1"/>
  <c r="O67" i="4" s="1"/>
  <c r="O68" i="4" a="1"/>
  <c r="O68" i="4" s="1"/>
  <c r="O69" i="4" a="1"/>
  <c r="O69" i="4" s="1"/>
  <c r="O70" i="4" a="1"/>
  <c r="O70" i="4" s="1"/>
  <c r="O71" i="4" a="1"/>
  <c r="O71" i="4" s="1"/>
  <c r="O72" i="4" a="1"/>
  <c r="O72" i="4" s="1"/>
  <c r="O73" i="4" a="1"/>
  <c r="O73" i="4" s="1"/>
  <c r="O74" i="4" a="1"/>
  <c r="O74" i="4" s="1"/>
  <c r="O75" i="4" a="1"/>
  <c r="O75" i="4" s="1"/>
  <c r="O76" i="4" a="1"/>
  <c r="O76" i="4" s="1"/>
  <c r="O77" i="4" a="1"/>
  <c r="O77" i="4" s="1"/>
  <c r="O78" i="4" a="1"/>
  <c r="O78" i="4" s="1"/>
  <c r="O79" i="4" a="1"/>
  <c r="O79" i="4" s="1"/>
  <c r="O80" i="4" a="1"/>
  <c r="O80" i="4" s="1"/>
  <c r="O81" i="4" a="1"/>
  <c r="O81" i="4" s="1"/>
  <c r="O82" i="4" a="1"/>
  <c r="O82" i="4" s="1"/>
  <c r="O83" i="4" a="1"/>
  <c r="O83" i="4" s="1"/>
  <c r="O84" i="4" a="1"/>
  <c r="O84" i="4" s="1"/>
  <c r="O85" i="4" a="1"/>
  <c r="O85" i="4" s="1"/>
  <c r="O86" i="4" a="1"/>
  <c r="O86" i="4" s="1"/>
  <c r="O87" i="4" a="1"/>
  <c r="O87" i="4" s="1"/>
  <c r="O88" i="4" a="1"/>
  <c r="O88" i="4" s="1"/>
  <c r="O89" i="4" a="1"/>
  <c r="O89" i="4" s="1"/>
  <c r="O90" i="4" a="1"/>
  <c r="O90" i="4" s="1"/>
  <c r="O91" i="4" a="1"/>
  <c r="O91" i="4" s="1"/>
  <c r="O92" i="4" a="1"/>
  <c r="O92" i="4" s="1"/>
  <c r="O93" i="4" a="1"/>
  <c r="O93" i="4" s="1"/>
  <c r="O94" i="4" a="1"/>
  <c r="O94" i="4" s="1"/>
  <c r="O95" i="4" a="1"/>
  <c r="O95" i="4" s="1"/>
  <c r="O96" i="4" a="1"/>
  <c r="O96" i="4" s="1"/>
  <c r="O97" i="4" a="1"/>
  <c r="O97" i="4" s="1"/>
  <c r="O98" i="4" a="1"/>
  <c r="O98" i="4" s="1"/>
  <c r="O99" i="4" a="1"/>
  <c r="O99" i="4" s="1"/>
  <c r="O100" i="4" a="1"/>
  <c r="O100" i="4" s="1"/>
  <c r="O101" i="4" a="1"/>
  <c r="O101" i="4" s="1"/>
  <c r="O102" i="4" a="1"/>
  <c r="O102" i="4" s="1"/>
  <c r="O103" i="4" a="1"/>
  <c r="O103" i="4" s="1"/>
  <c r="O104" i="4" a="1"/>
  <c r="O104" i="4" s="1"/>
  <c r="O105" i="4" a="1"/>
  <c r="O105" i="4" s="1"/>
  <c r="O106" i="4" a="1"/>
  <c r="O106" i="4" s="1"/>
  <c r="O107" i="4" a="1"/>
  <c r="O107" i="4" s="1"/>
  <c r="O108" i="4" a="1"/>
  <c r="O108" i="4" s="1"/>
  <c r="O109" i="4" a="1"/>
  <c r="O109" i="4" s="1"/>
  <c r="O110" i="4" a="1"/>
  <c r="O110" i="4" s="1"/>
  <c r="O111" i="4" a="1"/>
  <c r="O111" i="4" s="1"/>
  <c r="O112" i="4" a="1"/>
  <c r="O112" i="4" s="1"/>
  <c r="O113" i="4" a="1"/>
  <c r="O113" i="4" s="1"/>
  <c r="O114" i="4" a="1"/>
  <c r="O114" i="4" s="1"/>
  <c r="O115" i="4" a="1"/>
  <c r="O115" i="4" s="1"/>
  <c r="O116" i="4" a="1"/>
  <c r="O116" i="4" s="1"/>
  <c r="O117" i="4" a="1"/>
  <c r="O117" i="4" s="1"/>
  <c r="O118" i="4" a="1"/>
  <c r="O118" i="4" s="1"/>
  <c r="O119" i="4" a="1"/>
  <c r="O119" i="4" s="1"/>
  <c r="O120" i="4" a="1"/>
  <c r="O120" i="4" s="1"/>
  <c r="O121" i="4" a="1"/>
  <c r="O121" i="4" s="1"/>
  <c r="O122" i="4" a="1"/>
  <c r="O122" i="4" s="1"/>
  <c r="O123" i="4" a="1"/>
  <c r="O123" i="4" s="1"/>
  <c r="O124" i="4" a="1"/>
  <c r="O124" i="4" s="1"/>
  <c r="O125" i="4" a="1"/>
  <c r="O125" i="4" s="1"/>
  <c r="O126" i="4" a="1"/>
  <c r="O126" i="4" s="1"/>
  <c r="O127" i="4" a="1"/>
  <c r="O127" i="4" s="1"/>
  <c r="O128" i="4" a="1"/>
  <c r="O128" i="4" s="1"/>
  <c r="O129" i="4" a="1"/>
  <c r="O129" i="4" s="1"/>
  <c r="O130" i="4" a="1"/>
  <c r="O130" i="4" s="1"/>
  <c r="O131" i="4" a="1"/>
  <c r="O131" i="4" s="1"/>
  <c r="O132" i="4" a="1"/>
  <c r="O132" i="4" s="1"/>
  <c r="O133" i="4" a="1"/>
  <c r="O133" i="4" s="1"/>
  <c r="O134" i="4" a="1"/>
  <c r="O134" i="4" s="1"/>
  <c r="O135" i="4" a="1"/>
  <c r="O135" i="4" s="1"/>
  <c r="O136" i="4" a="1"/>
  <c r="O136" i="4" s="1"/>
  <c r="O137" i="4" a="1"/>
  <c r="O137" i="4" s="1"/>
  <c r="O138" i="4" a="1"/>
  <c r="O138" i="4" s="1"/>
  <c r="O139" i="4" a="1"/>
  <c r="O139" i="4" s="1"/>
  <c r="O140" i="4" a="1"/>
  <c r="O140" i="4" s="1"/>
  <c r="O141" i="4" a="1"/>
  <c r="O141" i="4" s="1"/>
  <c r="O142" i="4" a="1"/>
  <c r="O142" i="4" s="1"/>
  <c r="O143" i="4" a="1"/>
  <c r="O143" i="4" s="1"/>
  <c r="O144" i="4" a="1"/>
  <c r="O144" i="4" s="1"/>
  <c r="O145" i="4" a="1"/>
  <c r="O145" i="4" s="1"/>
  <c r="O146" i="4" a="1"/>
  <c r="O146" i="4" s="1"/>
  <c r="O147" i="4" a="1"/>
  <c r="O147" i="4" s="1"/>
  <c r="O148" i="4" a="1"/>
  <c r="O148" i="4" s="1"/>
  <c r="O149" i="4" a="1"/>
  <c r="O149" i="4" s="1"/>
  <c r="O150" i="4" a="1"/>
  <c r="O150" i="4" s="1"/>
  <c r="O151" i="4" a="1"/>
  <c r="O151" i="4" s="1"/>
  <c r="O152" i="4" a="1"/>
  <c r="O152" i="4" s="1"/>
  <c r="O153" i="4" a="1"/>
  <c r="O153" i="4" s="1"/>
  <c r="O154" i="4" a="1"/>
  <c r="O154" i="4" s="1"/>
  <c r="O155" i="4" a="1"/>
  <c r="O155" i="4" s="1"/>
  <c r="O156" i="4" a="1"/>
  <c r="O156" i="4" s="1"/>
  <c r="O157" i="4" a="1"/>
  <c r="O157" i="4" s="1"/>
  <c r="O158" i="4" a="1"/>
  <c r="O158" i="4" s="1"/>
  <c r="O159" i="4" a="1"/>
  <c r="O159" i="4" s="1"/>
  <c r="O160" i="4" a="1"/>
  <c r="O160" i="4" s="1"/>
  <c r="O161" i="4" a="1"/>
  <c r="O161" i="4" s="1"/>
  <c r="O162" i="4" a="1"/>
  <c r="O162" i="4" s="1"/>
  <c r="O163" i="4" a="1"/>
  <c r="O163" i="4" s="1"/>
  <c r="O164" i="4" a="1"/>
  <c r="O164" i="4" s="1"/>
  <c r="O165" i="4" a="1"/>
  <c r="O165" i="4" s="1"/>
  <c r="O166" i="4" a="1"/>
  <c r="O166" i="4" s="1"/>
  <c r="O167" i="4" a="1"/>
  <c r="O167" i="4" s="1"/>
  <c r="O168" i="4" a="1"/>
  <c r="O168" i="4" s="1"/>
  <c r="O169" i="4" a="1"/>
  <c r="O169" i="4" s="1"/>
  <c r="O170" i="4" a="1"/>
  <c r="O170" i="4" s="1"/>
  <c r="O171" i="4" a="1"/>
  <c r="O171" i="4" s="1"/>
  <c r="O172" i="4" a="1"/>
  <c r="O172" i="4" s="1"/>
  <c r="O173" i="4" a="1"/>
  <c r="O173" i="4" s="1"/>
  <c r="O174" i="4" a="1"/>
  <c r="O174" i="4" s="1"/>
  <c r="O175" i="4" a="1"/>
  <c r="O175" i="4" s="1"/>
  <c r="O176" i="4" a="1"/>
  <c r="O176" i="4" s="1"/>
  <c r="O177" i="4" a="1"/>
  <c r="O177" i="4" s="1"/>
  <c r="O178" i="4" a="1"/>
  <c r="O178" i="4" s="1"/>
  <c r="O179" i="4" a="1"/>
  <c r="O179" i="4" s="1"/>
  <c r="O180" i="4" a="1"/>
  <c r="O180" i="4" s="1"/>
  <c r="O181" i="4" a="1"/>
  <c r="O181" i="4" s="1"/>
  <c r="O182" i="4" a="1"/>
  <c r="O182" i="4" s="1"/>
  <c r="O183" i="4" a="1"/>
  <c r="O183" i="4" s="1"/>
  <c r="O184" i="4" a="1"/>
  <c r="O184" i="4" s="1"/>
  <c r="O185" i="4" a="1"/>
  <c r="O185" i="4" s="1"/>
  <c r="O186" i="4" a="1"/>
  <c r="O186" i="4" s="1"/>
  <c r="O187" i="4" a="1"/>
  <c r="O187" i="4" s="1"/>
  <c r="O188" i="4" a="1"/>
  <c r="O188" i="4" s="1"/>
  <c r="O189" i="4" a="1"/>
  <c r="O189" i="4" s="1"/>
  <c r="O190" i="4" a="1"/>
  <c r="O190" i="4" s="1"/>
  <c r="O191" i="4" a="1"/>
  <c r="O191" i="4" s="1"/>
  <c r="O192" i="4" a="1"/>
  <c r="O192" i="4" s="1"/>
  <c r="O193" i="4" a="1"/>
  <c r="O193" i="4" s="1"/>
  <c r="O194" i="4" a="1"/>
  <c r="O194" i="4" s="1"/>
  <c r="O195" i="4" a="1"/>
  <c r="O195" i="4" s="1"/>
  <c r="O196" i="4" a="1"/>
  <c r="O196" i="4" s="1"/>
  <c r="O197" i="4" a="1"/>
  <c r="O197" i="4" s="1"/>
  <c r="O198" i="4" a="1"/>
  <c r="O198" i="4" s="1"/>
  <c r="O199" i="4" a="1"/>
  <c r="O199" i="4" s="1"/>
  <c r="O200" i="4" a="1"/>
  <c r="O200" i="4" s="1"/>
  <c r="O201" i="4" a="1"/>
  <c r="O201" i="4" s="1"/>
  <c r="O202" i="4" a="1"/>
  <c r="O202" i="4" s="1"/>
  <c r="O203" i="4" a="1"/>
  <c r="O203" i="4" s="1"/>
  <c r="O204" i="4" a="1"/>
  <c r="O204" i="4" s="1"/>
  <c r="O205" i="4" a="1"/>
  <c r="O205" i="4" s="1"/>
  <c r="O206" i="4" a="1"/>
  <c r="O206" i="4" s="1"/>
  <c r="O207" i="4" a="1"/>
  <c r="O207" i="4" s="1"/>
  <c r="O208" i="4" a="1"/>
  <c r="O208" i="4" s="1"/>
  <c r="O209" i="4" a="1"/>
  <c r="O209" i="4" s="1"/>
  <c r="O210" i="4" a="1"/>
  <c r="O210" i="4" s="1"/>
  <c r="O211" i="4" a="1"/>
  <c r="O211" i="4" s="1"/>
  <c r="O212" i="4" a="1"/>
  <c r="O212" i="4" s="1"/>
  <c r="O213" i="4" a="1"/>
  <c r="O213" i="4" s="1"/>
  <c r="O214" i="4" a="1"/>
  <c r="O214" i="4" s="1"/>
  <c r="O215" i="4" a="1"/>
  <c r="O215" i="4" s="1"/>
  <c r="O216" i="4" a="1"/>
  <c r="O216" i="4" s="1"/>
  <c r="O217" i="4" a="1"/>
  <c r="O217" i="4" s="1"/>
  <c r="O218" i="4" a="1"/>
  <c r="O218" i="4" s="1"/>
  <c r="O219" i="4" a="1"/>
  <c r="O219" i="4" s="1"/>
  <c r="O220" i="4" a="1"/>
  <c r="O220" i="4" s="1"/>
  <c r="AE21" i="3" l="1"/>
  <c r="AF24" i="3"/>
  <c r="AE24" i="3"/>
  <c r="AD24" i="3"/>
  <c r="AF23" i="3"/>
  <c r="AE23" i="3"/>
  <c r="AF25" i="3"/>
  <c r="AE25" i="3"/>
  <c r="AF22" i="3"/>
  <c r="AE22" i="3"/>
  <c r="M27" i="5" l="1"/>
  <c r="N27" i="5"/>
  <c r="O27" i="5"/>
  <c r="M28" i="5"/>
  <c r="N28" i="5"/>
  <c r="O28" i="5"/>
  <c r="M29" i="5"/>
  <c r="N29" i="5"/>
  <c r="O29" i="5"/>
  <c r="M30" i="5"/>
  <c r="N30" i="5"/>
  <c r="O30" i="5"/>
  <c r="M31" i="5"/>
  <c r="N31" i="5"/>
  <c r="O31" i="5"/>
  <c r="M32" i="5"/>
  <c r="N32" i="5"/>
  <c r="O32" i="5"/>
  <c r="M33" i="5"/>
  <c r="N33" i="5"/>
  <c r="O33" i="5"/>
  <c r="M34" i="5"/>
  <c r="N34" i="5"/>
  <c r="O34" i="5"/>
  <c r="M35" i="5"/>
  <c r="N35" i="5"/>
  <c r="O35" i="5"/>
  <c r="M36" i="5"/>
  <c r="N36" i="5"/>
  <c r="O36" i="5"/>
  <c r="M37" i="5"/>
  <c r="N37" i="5"/>
  <c r="O37" i="5"/>
  <c r="M38" i="5"/>
  <c r="N38" i="5"/>
  <c r="O38" i="5"/>
  <c r="M39" i="5"/>
  <c r="N39" i="5"/>
  <c r="O39" i="5"/>
  <c r="M40" i="5"/>
  <c r="N40" i="5"/>
  <c r="O40" i="5"/>
  <c r="M41" i="5"/>
  <c r="N41" i="5"/>
  <c r="O41" i="5"/>
  <c r="M42" i="5"/>
  <c r="N42" i="5"/>
  <c r="O42" i="5"/>
  <c r="M43" i="5"/>
  <c r="N43" i="5"/>
  <c r="O43" i="5"/>
  <c r="M44" i="5"/>
  <c r="N44" i="5"/>
  <c r="O44" i="5"/>
  <c r="M45" i="5"/>
  <c r="N45" i="5"/>
  <c r="O45" i="5"/>
  <c r="M46" i="5"/>
  <c r="N46" i="5"/>
  <c r="O46" i="5"/>
  <c r="M47" i="5"/>
  <c r="N47" i="5"/>
  <c r="O47" i="5"/>
  <c r="M48" i="5"/>
  <c r="N48" i="5"/>
  <c r="O48" i="5"/>
  <c r="M49" i="5"/>
  <c r="N49" i="5"/>
  <c r="O49" i="5"/>
  <c r="M50" i="5"/>
  <c r="N50" i="5"/>
  <c r="O50" i="5"/>
  <c r="M51" i="5"/>
  <c r="N51" i="5"/>
  <c r="O51" i="5"/>
  <c r="M52" i="5"/>
  <c r="N52" i="5"/>
  <c r="O52" i="5"/>
  <c r="M53" i="5"/>
  <c r="N53" i="5"/>
  <c r="O53" i="5"/>
  <c r="M54" i="5"/>
  <c r="N54" i="5"/>
  <c r="O54" i="5"/>
  <c r="M55" i="5"/>
  <c r="N55" i="5"/>
  <c r="O55" i="5"/>
  <c r="M56" i="5"/>
  <c r="N56" i="5"/>
  <c r="O56" i="5"/>
  <c r="M57" i="5"/>
  <c r="N57" i="5"/>
  <c r="O57" i="5"/>
  <c r="M58" i="5"/>
  <c r="N58" i="5"/>
  <c r="O58" i="5"/>
  <c r="M59" i="5"/>
  <c r="N59" i="5"/>
  <c r="O59" i="5"/>
  <c r="M60" i="5"/>
  <c r="N60" i="5"/>
  <c r="O60" i="5"/>
  <c r="M61" i="5"/>
  <c r="N61" i="5"/>
  <c r="O61" i="5"/>
  <c r="M62" i="5"/>
  <c r="N62" i="5"/>
  <c r="O62" i="5"/>
  <c r="M63" i="5"/>
  <c r="N63" i="5"/>
  <c r="O63" i="5"/>
  <c r="M64" i="5"/>
  <c r="N64" i="5"/>
  <c r="O64" i="5"/>
  <c r="M65" i="5"/>
  <c r="N65" i="5"/>
  <c r="O65" i="5"/>
  <c r="M66" i="5"/>
  <c r="N66" i="5"/>
  <c r="O66" i="5"/>
  <c r="M67" i="5"/>
  <c r="N67" i="5"/>
  <c r="O67" i="5"/>
  <c r="M68" i="5"/>
  <c r="N68" i="5"/>
  <c r="O68" i="5"/>
  <c r="M69" i="5"/>
  <c r="N69" i="5"/>
  <c r="O69" i="5"/>
  <c r="M70" i="5"/>
  <c r="N70" i="5"/>
  <c r="O70" i="5"/>
  <c r="M71" i="5"/>
  <c r="N71" i="5"/>
  <c r="O71" i="5"/>
  <c r="M72" i="5"/>
  <c r="N72" i="5"/>
  <c r="O72" i="5"/>
  <c r="M73" i="5"/>
  <c r="N73" i="5"/>
  <c r="O73" i="5"/>
  <c r="M74" i="5"/>
  <c r="N74" i="5"/>
  <c r="O74" i="5"/>
  <c r="M75" i="5"/>
  <c r="N75" i="5"/>
  <c r="O75" i="5"/>
  <c r="M76" i="5"/>
  <c r="N76" i="5"/>
  <c r="O76" i="5"/>
  <c r="M77" i="5"/>
  <c r="N77" i="5"/>
  <c r="O77" i="5"/>
  <c r="M78" i="5"/>
  <c r="N78" i="5"/>
  <c r="O78" i="5"/>
  <c r="M79" i="5"/>
  <c r="N79" i="5"/>
  <c r="O79" i="5"/>
  <c r="M80" i="5"/>
  <c r="N80" i="5"/>
  <c r="O80" i="5"/>
  <c r="M81" i="5"/>
  <c r="N81" i="5"/>
  <c r="O81" i="5"/>
  <c r="M82" i="5"/>
  <c r="N82" i="5"/>
  <c r="O82" i="5"/>
  <c r="M83" i="5"/>
  <c r="N83" i="5"/>
  <c r="O83" i="5"/>
  <c r="M84" i="5"/>
  <c r="N84" i="5"/>
  <c r="O84" i="5"/>
  <c r="M85" i="5"/>
  <c r="N85" i="5"/>
  <c r="O85" i="5"/>
  <c r="M86" i="5"/>
  <c r="N86" i="5"/>
  <c r="O86" i="5"/>
  <c r="M87" i="5"/>
  <c r="N87" i="5"/>
  <c r="O87" i="5"/>
  <c r="M88" i="5"/>
  <c r="N88" i="5"/>
  <c r="O88" i="5"/>
  <c r="M89" i="5"/>
  <c r="N89" i="5"/>
  <c r="O89" i="5"/>
  <c r="M90" i="5"/>
  <c r="N90" i="5"/>
  <c r="O90" i="5"/>
  <c r="M91" i="5"/>
  <c r="N91" i="5"/>
  <c r="O91" i="5"/>
  <c r="M92" i="5"/>
  <c r="N92" i="5"/>
  <c r="O92" i="5"/>
  <c r="M93" i="5"/>
  <c r="N93" i="5"/>
  <c r="O93" i="5"/>
  <c r="M94" i="5"/>
  <c r="N94" i="5"/>
  <c r="O94" i="5"/>
  <c r="M95" i="5"/>
  <c r="N95" i="5"/>
  <c r="O95" i="5"/>
  <c r="M96" i="5"/>
  <c r="N96" i="5"/>
  <c r="O96" i="5"/>
  <c r="M97" i="5"/>
  <c r="N97" i="5"/>
  <c r="O97" i="5"/>
  <c r="M98" i="5"/>
  <c r="N98" i="5"/>
  <c r="O98" i="5"/>
  <c r="M99" i="5"/>
  <c r="N99" i="5"/>
  <c r="O99" i="5"/>
  <c r="M100" i="5"/>
  <c r="N100" i="5"/>
  <c r="O100" i="5"/>
  <c r="M101" i="5"/>
  <c r="N101" i="5"/>
  <c r="O101" i="5"/>
  <c r="M102" i="5"/>
  <c r="N102" i="5"/>
  <c r="O102" i="5"/>
  <c r="M103" i="5"/>
  <c r="N103" i="5"/>
  <c r="O103" i="5"/>
  <c r="M104" i="5"/>
  <c r="N104" i="5"/>
  <c r="O104" i="5"/>
  <c r="M105" i="5"/>
  <c r="N105" i="5"/>
  <c r="O105" i="5"/>
  <c r="M106" i="5"/>
  <c r="N106" i="5"/>
  <c r="O106" i="5"/>
  <c r="M107" i="5"/>
  <c r="N107" i="5"/>
  <c r="O107" i="5"/>
  <c r="M108" i="5"/>
  <c r="N108" i="5"/>
  <c r="O108" i="5"/>
  <c r="M109" i="5"/>
  <c r="N109" i="5"/>
  <c r="O109" i="5"/>
  <c r="M110" i="5"/>
  <c r="N110" i="5"/>
  <c r="O110" i="5"/>
  <c r="M111" i="5"/>
  <c r="N111" i="5"/>
  <c r="O111" i="5"/>
  <c r="M112" i="5"/>
  <c r="N112" i="5"/>
  <c r="O112" i="5"/>
  <c r="M113" i="5"/>
  <c r="N113" i="5"/>
  <c r="O113" i="5"/>
  <c r="M114" i="5"/>
  <c r="N114" i="5"/>
  <c r="O114" i="5"/>
  <c r="M115" i="5"/>
  <c r="N115" i="5"/>
  <c r="O115" i="5"/>
  <c r="M116" i="5"/>
  <c r="N116" i="5"/>
  <c r="O116" i="5"/>
  <c r="M117" i="5"/>
  <c r="N117" i="5"/>
  <c r="O117" i="5"/>
  <c r="M118" i="5"/>
  <c r="N118" i="5"/>
  <c r="O118" i="5"/>
  <c r="M119" i="5"/>
  <c r="N119" i="5"/>
  <c r="O119" i="5"/>
  <c r="M120" i="5"/>
  <c r="N120" i="5"/>
  <c r="O120" i="5"/>
  <c r="M121" i="5"/>
  <c r="N121" i="5"/>
  <c r="O121" i="5"/>
  <c r="M122" i="5"/>
  <c r="N122" i="5"/>
  <c r="O122" i="5"/>
  <c r="M123" i="5"/>
  <c r="N123" i="5"/>
  <c r="O123" i="5"/>
  <c r="M124" i="5"/>
  <c r="N124" i="5"/>
  <c r="O124" i="5"/>
  <c r="M125" i="5"/>
  <c r="N125" i="5"/>
  <c r="O125" i="5"/>
  <c r="M126" i="5"/>
  <c r="N126" i="5"/>
  <c r="O126" i="5"/>
  <c r="M127" i="5"/>
  <c r="N127" i="5"/>
  <c r="O127" i="5"/>
  <c r="M128" i="5"/>
  <c r="N128" i="5"/>
  <c r="O128" i="5"/>
  <c r="M129" i="5"/>
  <c r="N129" i="5"/>
  <c r="O129" i="5"/>
  <c r="M130" i="5"/>
  <c r="N130" i="5"/>
  <c r="O130" i="5"/>
  <c r="M131" i="5"/>
  <c r="N131" i="5"/>
  <c r="O131" i="5"/>
  <c r="M132" i="5"/>
  <c r="N132" i="5"/>
  <c r="O132" i="5"/>
  <c r="M133" i="5"/>
  <c r="N133" i="5"/>
  <c r="O133" i="5"/>
  <c r="M134" i="5"/>
  <c r="N134" i="5"/>
  <c r="O134" i="5"/>
  <c r="M135" i="5"/>
  <c r="N135" i="5"/>
  <c r="O135" i="5"/>
  <c r="M136" i="5"/>
  <c r="N136" i="5"/>
  <c r="O136" i="5"/>
  <c r="M137" i="5"/>
  <c r="N137" i="5"/>
  <c r="O137" i="5"/>
  <c r="M138" i="5"/>
  <c r="N138" i="5"/>
  <c r="O138" i="5"/>
  <c r="M139" i="5"/>
  <c r="N139" i="5"/>
  <c r="O139" i="5"/>
  <c r="M140" i="5"/>
  <c r="N140" i="5"/>
  <c r="O140" i="5"/>
  <c r="M141" i="5"/>
  <c r="N141" i="5"/>
  <c r="O141" i="5"/>
  <c r="M142" i="5"/>
  <c r="N142" i="5"/>
  <c r="O142" i="5"/>
  <c r="M143" i="5"/>
  <c r="N143" i="5"/>
  <c r="O143" i="5"/>
  <c r="M144" i="5"/>
  <c r="N144" i="5"/>
  <c r="O144" i="5"/>
  <c r="M145" i="5"/>
  <c r="N145" i="5"/>
  <c r="O145" i="5"/>
  <c r="M146" i="5"/>
  <c r="N146" i="5"/>
  <c r="O146" i="5"/>
  <c r="M147" i="5"/>
  <c r="N147" i="5"/>
  <c r="O147" i="5"/>
  <c r="M148" i="5"/>
  <c r="N148" i="5"/>
  <c r="O148" i="5"/>
  <c r="M149" i="5"/>
  <c r="N149" i="5"/>
  <c r="O149" i="5"/>
  <c r="M150" i="5"/>
  <c r="N150" i="5"/>
  <c r="O150" i="5"/>
  <c r="M151" i="5"/>
  <c r="N151" i="5"/>
  <c r="O151" i="5"/>
  <c r="M152" i="5"/>
  <c r="N152" i="5"/>
  <c r="O152" i="5"/>
  <c r="M153" i="5"/>
  <c r="N153" i="5"/>
  <c r="O153" i="5"/>
  <c r="M154" i="5"/>
  <c r="N154" i="5"/>
  <c r="O154" i="5"/>
  <c r="M155" i="5"/>
  <c r="N155" i="5"/>
  <c r="O155" i="5"/>
  <c r="M156" i="5"/>
  <c r="N156" i="5"/>
  <c r="O156" i="5"/>
  <c r="M157" i="5"/>
  <c r="N157" i="5"/>
  <c r="O157" i="5"/>
  <c r="M158" i="5"/>
  <c r="N158" i="5"/>
  <c r="O158" i="5"/>
  <c r="M159" i="5"/>
  <c r="N159" i="5"/>
  <c r="O159" i="5"/>
  <c r="M160" i="5"/>
  <c r="N160" i="5"/>
  <c r="O160" i="5"/>
  <c r="M161" i="5"/>
  <c r="N161" i="5"/>
  <c r="O161" i="5"/>
  <c r="M162" i="5"/>
  <c r="N162" i="5"/>
  <c r="O162" i="5"/>
  <c r="M163" i="5"/>
  <c r="N163" i="5"/>
  <c r="O163" i="5"/>
  <c r="M164" i="5"/>
  <c r="N164" i="5"/>
  <c r="O164" i="5"/>
  <c r="M165" i="5"/>
  <c r="N165" i="5"/>
  <c r="O165" i="5"/>
  <c r="M166" i="5"/>
  <c r="N166" i="5"/>
  <c r="O166" i="5"/>
  <c r="M167" i="5"/>
  <c r="N167" i="5"/>
  <c r="O167" i="5"/>
  <c r="M168" i="5"/>
  <c r="N168" i="5"/>
  <c r="O168" i="5"/>
  <c r="M169" i="5"/>
  <c r="N169" i="5"/>
  <c r="O169" i="5"/>
  <c r="M170" i="5"/>
  <c r="N170" i="5"/>
  <c r="O170" i="5"/>
  <c r="M171" i="5"/>
  <c r="N171" i="5"/>
  <c r="O171" i="5"/>
  <c r="M172" i="5"/>
  <c r="N172" i="5"/>
  <c r="O172" i="5"/>
  <c r="M173" i="5"/>
  <c r="N173" i="5"/>
  <c r="O173" i="5"/>
  <c r="M174" i="5"/>
  <c r="N174" i="5"/>
  <c r="O174" i="5"/>
  <c r="M175" i="5"/>
  <c r="N175" i="5"/>
  <c r="O175" i="5"/>
  <c r="M176" i="5"/>
  <c r="N176" i="5"/>
  <c r="O176" i="5"/>
  <c r="M177" i="5"/>
  <c r="N177" i="5"/>
  <c r="O177" i="5"/>
  <c r="M178" i="5"/>
  <c r="N178" i="5"/>
  <c r="O178" i="5"/>
  <c r="M179" i="5"/>
  <c r="N179" i="5"/>
  <c r="O179" i="5"/>
  <c r="M180" i="5"/>
  <c r="N180" i="5"/>
  <c r="O180" i="5"/>
  <c r="M181" i="5"/>
  <c r="N181" i="5"/>
  <c r="O181" i="5"/>
  <c r="M182" i="5"/>
  <c r="N182" i="5"/>
  <c r="O182" i="5"/>
  <c r="M183" i="5"/>
  <c r="N183" i="5"/>
  <c r="O183" i="5"/>
  <c r="M184" i="5"/>
  <c r="N184" i="5"/>
  <c r="O184" i="5"/>
  <c r="M185" i="5"/>
  <c r="N185" i="5"/>
  <c r="O185" i="5"/>
  <c r="M186" i="5"/>
  <c r="N186" i="5"/>
  <c r="O186" i="5"/>
  <c r="M187" i="5"/>
  <c r="N187" i="5"/>
  <c r="O187" i="5"/>
  <c r="M188" i="5"/>
  <c r="N188" i="5"/>
  <c r="O188" i="5"/>
  <c r="M189" i="5"/>
  <c r="N189" i="5"/>
  <c r="O189" i="5"/>
  <c r="M190" i="5"/>
  <c r="N190" i="5"/>
  <c r="O190" i="5"/>
  <c r="M191" i="5"/>
  <c r="N191" i="5"/>
  <c r="O191" i="5"/>
  <c r="M192" i="5"/>
  <c r="N192" i="5"/>
  <c r="O192" i="5"/>
  <c r="M193" i="5"/>
  <c r="N193" i="5"/>
  <c r="O193" i="5"/>
  <c r="M194" i="5"/>
  <c r="N194" i="5"/>
  <c r="O194" i="5"/>
  <c r="M195" i="5"/>
  <c r="N195" i="5"/>
  <c r="O195" i="5"/>
  <c r="M196" i="5"/>
  <c r="N196" i="5"/>
  <c r="O196" i="5"/>
  <c r="M197" i="5"/>
  <c r="N197" i="5"/>
  <c r="O197" i="5"/>
  <c r="M198" i="5"/>
  <c r="N198" i="5"/>
  <c r="O198" i="5"/>
  <c r="M199" i="5"/>
  <c r="N199" i="5"/>
  <c r="O199" i="5"/>
  <c r="M200" i="5"/>
  <c r="N200" i="5"/>
  <c r="O200" i="5"/>
  <c r="M201" i="5"/>
  <c r="N201" i="5"/>
  <c r="O201" i="5"/>
  <c r="M202" i="5"/>
  <c r="N202" i="5"/>
  <c r="O202" i="5"/>
  <c r="M203" i="5"/>
  <c r="N203" i="5"/>
  <c r="O203" i="5"/>
  <c r="M204" i="5"/>
  <c r="N204" i="5"/>
  <c r="O204" i="5"/>
  <c r="M205" i="5"/>
  <c r="N205" i="5"/>
  <c r="O205" i="5"/>
  <c r="M206" i="5"/>
  <c r="N206" i="5"/>
  <c r="O206" i="5"/>
  <c r="M207" i="5"/>
  <c r="N207" i="5"/>
  <c r="O207" i="5"/>
  <c r="M208" i="5"/>
  <c r="N208" i="5"/>
  <c r="O208" i="5"/>
  <c r="M209" i="5"/>
  <c r="N209" i="5"/>
  <c r="O209" i="5"/>
  <c r="M210" i="5"/>
  <c r="N210" i="5"/>
  <c r="O210" i="5"/>
  <c r="M211" i="5"/>
  <c r="N211" i="5"/>
  <c r="O211" i="5"/>
  <c r="M212" i="5"/>
  <c r="N212" i="5"/>
  <c r="O212" i="5"/>
  <c r="M213" i="5"/>
  <c r="N213" i="5"/>
  <c r="O213" i="5"/>
  <c r="M214" i="5"/>
  <c r="N214" i="5"/>
  <c r="O214" i="5"/>
  <c r="M215" i="5"/>
  <c r="N215" i="5"/>
  <c r="O215" i="5"/>
  <c r="M216" i="5"/>
  <c r="N216" i="5"/>
  <c r="O216" i="5"/>
  <c r="M217" i="5"/>
  <c r="N217" i="5"/>
  <c r="O217" i="5"/>
  <c r="M218" i="5"/>
  <c r="N218" i="5"/>
  <c r="O218" i="5"/>
  <c r="M219" i="5"/>
  <c r="N219" i="5"/>
  <c r="O219" i="5"/>
  <c r="M220" i="5"/>
  <c r="N220" i="5"/>
  <c r="O220" i="5"/>
  <c r="I27" i="5" a="1"/>
  <c r="I27" i="5" s="1"/>
  <c r="I28" i="5" a="1"/>
  <c r="I28" i="5" s="1"/>
  <c r="I29" i="5" a="1"/>
  <c r="I29" i="5" s="1"/>
  <c r="I30" i="5" a="1"/>
  <c r="I30" i="5" s="1"/>
  <c r="I31" i="5" a="1"/>
  <c r="I31" i="5" s="1"/>
  <c r="I32" i="5" a="1"/>
  <c r="I32" i="5" s="1"/>
  <c r="I33" i="5" a="1"/>
  <c r="I33" i="5" s="1"/>
  <c r="I34" i="5" a="1"/>
  <c r="I34" i="5" s="1"/>
  <c r="I35" i="5" a="1"/>
  <c r="I35" i="5" s="1"/>
  <c r="I36" i="5" a="1"/>
  <c r="I36" i="5" s="1"/>
  <c r="I37" i="5" a="1"/>
  <c r="I37" i="5" s="1"/>
  <c r="I38" i="5" a="1"/>
  <c r="I38" i="5" s="1"/>
  <c r="I39" i="5" a="1"/>
  <c r="I39" i="5" s="1"/>
  <c r="I40" i="5" a="1"/>
  <c r="I40" i="5" s="1"/>
  <c r="I41" i="5" a="1"/>
  <c r="I41" i="5" s="1"/>
  <c r="I42" i="5" a="1"/>
  <c r="I42" i="5" s="1"/>
  <c r="I43" i="5" a="1"/>
  <c r="I43" i="5" s="1"/>
  <c r="I44" i="5" a="1"/>
  <c r="I44" i="5" s="1"/>
  <c r="I45" i="5" a="1"/>
  <c r="I45" i="5" s="1"/>
  <c r="I46" i="5" a="1"/>
  <c r="I46" i="5" s="1"/>
  <c r="I47" i="5" a="1"/>
  <c r="I47" i="5" s="1"/>
  <c r="I48" i="5" a="1"/>
  <c r="I48" i="5" s="1"/>
  <c r="I49" i="5" a="1"/>
  <c r="I49" i="5" s="1"/>
  <c r="I50" i="5" a="1"/>
  <c r="I50" i="5" s="1"/>
  <c r="I51" i="5" a="1"/>
  <c r="I51" i="5" s="1"/>
  <c r="I52" i="5" a="1"/>
  <c r="I52" i="5" s="1"/>
  <c r="I53" i="5" a="1"/>
  <c r="I53" i="5" s="1"/>
  <c r="I54" i="5" a="1"/>
  <c r="I54" i="5" s="1"/>
  <c r="I55" i="5" a="1"/>
  <c r="I55" i="5" s="1"/>
  <c r="I56" i="5" a="1"/>
  <c r="I56" i="5" s="1"/>
  <c r="I57" i="5" a="1"/>
  <c r="I57" i="5" s="1"/>
  <c r="I58" i="5" a="1"/>
  <c r="I58" i="5" s="1"/>
  <c r="I59" i="5" a="1"/>
  <c r="I59" i="5" s="1"/>
  <c r="I60" i="5" a="1"/>
  <c r="I60" i="5" s="1"/>
  <c r="I61" i="5" a="1"/>
  <c r="I61" i="5" s="1"/>
  <c r="I62" i="5" a="1"/>
  <c r="I62" i="5" s="1"/>
  <c r="I63" i="5" a="1"/>
  <c r="I63" i="5" s="1"/>
  <c r="I64" i="5" a="1"/>
  <c r="I64" i="5" s="1"/>
  <c r="I65" i="5" a="1"/>
  <c r="I65" i="5" s="1"/>
  <c r="I66" i="5" a="1"/>
  <c r="I66" i="5" s="1"/>
  <c r="I67" i="5" a="1"/>
  <c r="I67" i="5" s="1"/>
  <c r="I68" i="5" a="1"/>
  <c r="I68" i="5" s="1"/>
  <c r="I69" i="5" a="1"/>
  <c r="I69" i="5" s="1"/>
  <c r="I70" i="5" a="1"/>
  <c r="I70" i="5" s="1"/>
  <c r="I71" i="5" a="1"/>
  <c r="I71" i="5" s="1"/>
  <c r="I72" i="5" a="1"/>
  <c r="I72" i="5" s="1"/>
  <c r="I73" i="5" a="1"/>
  <c r="I73" i="5" s="1"/>
  <c r="I74" i="5" a="1"/>
  <c r="I74" i="5" s="1"/>
  <c r="I75" i="5" a="1"/>
  <c r="I75" i="5" s="1"/>
  <c r="I76" i="5" a="1"/>
  <c r="I76" i="5" s="1"/>
  <c r="I77" i="5" a="1"/>
  <c r="I77" i="5" s="1"/>
  <c r="I78" i="5" a="1"/>
  <c r="I78" i="5" s="1"/>
  <c r="I79" i="5" a="1"/>
  <c r="I79" i="5" s="1"/>
  <c r="I80" i="5" a="1"/>
  <c r="I80" i="5" s="1"/>
  <c r="I81" i="5" a="1"/>
  <c r="I81" i="5" s="1"/>
  <c r="I82" i="5" a="1"/>
  <c r="I82" i="5" s="1"/>
  <c r="I83" i="5" a="1"/>
  <c r="I83" i="5" s="1"/>
  <c r="I84" i="5" a="1"/>
  <c r="I84" i="5" s="1"/>
  <c r="I85" i="5" a="1"/>
  <c r="I85" i="5" s="1"/>
  <c r="I86" i="5" a="1"/>
  <c r="I86" i="5" s="1"/>
  <c r="I87" i="5" a="1"/>
  <c r="I87" i="5" s="1"/>
  <c r="I88" i="5" a="1"/>
  <c r="I88" i="5" s="1"/>
  <c r="I89" i="5" a="1"/>
  <c r="I89" i="5" s="1"/>
  <c r="I90" i="5" a="1"/>
  <c r="I90" i="5" s="1"/>
  <c r="I91" i="5" a="1"/>
  <c r="I91" i="5" s="1"/>
  <c r="I92" i="5" a="1"/>
  <c r="I92" i="5" s="1"/>
  <c r="I93" i="5" a="1"/>
  <c r="I93" i="5" s="1"/>
  <c r="I94" i="5" a="1"/>
  <c r="I94" i="5" s="1"/>
  <c r="I95" i="5" a="1"/>
  <c r="I95" i="5" s="1"/>
  <c r="I96" i="5" a="1"/>
  <c r="I96" i="5" s="1"/>
  <c r="I97" i="5" a="1"/>
  <c r="I97" i="5" s="1"/>
  <c r="I98" i="5" a="1"/>
  <c r="I98" i="5" s="1"/>
  <c r="I99" i="5" a="1"/>
  <c r="I99" i="5" s="1"/>
  <c r="I100" i="5" a="1"/>
  <c r="I100" i="5" s="1"/>
  <c r="I101" i="5" a="1"/>
  <c r="I101" i="5" s="1"/>
  <c r="I102" i="5" a="1"/>
  <c r="I102" i="5" s="1"/>
  <c r="I103" i="5" a="1"/>
  <c r="I103" i="5" s="1"/>
  <c r="I104" i="5" a="1"/>
  <c r="I104" i="5" s="1"/>
  <c r="I105" i="5" a="1"/>
  <c r="I105" i="5" s="1"/>
  <c r="I106" i="5" a="1"/>
  <c r="I106" i="5" s="1"/>
  <c r="I107" i="5" a="1"/>
  <c r="I107" i="5" s="1"/>
  <c r="I108" i="5" a="1"/>
  <c r="I108" i="5" s="1"/>
  <c r="I109" i="5" a="1"/>
  <c r="I109" i="5" s="1"/>
  <c r="I110" i="5" a="1"/>
  <c r="I110" i="5" s="1"/>
  <c r="I111" i="5" a="1"/>
  <c r="I111" i="5" s="1"/>
  <c r="I112" i="5" a="1"/>
  <c r="I112" i="5" s="1"/>
  <c r="I113" i="5" a="1"/>
  <c r="I113" i="5" s="1"/>
  <c r="I114" i="5" a="1"/>
  <c r="I114" i="5" s="1"/>
  <c r="I115" i="5" a="1"/>
  <c r="I115" i="5" s="1"/>
  <c r="I116" i="5" a="1"/>
  <c r="I116" i="5" s="1"/>
  <c r="I117" i="5" a="1"/>
  <c r="I117" i="5" s="1"/>
  <c r="I118" i="5" a="1"/>
  <c r="I118" i="5" s="1"/>
  <c r="I119" i="5" a="1"/>
  <c r="I119" i="5" s="1"/>
  <c r="I120" i="5" a="1"/>
  <c r="I120" i="5" s="1"/>
  <c r="I121" i="5" a="1"/>
  <c r="I121" i="5" s="1"/>
  <c r="I122" i="5" a="1"/>
  <c r="I122" i="5" s="1"/>
  <c r="I123" i="5" a="1"/>
  <c r="I123" i="5" s="1"/>
  <c r="I124" i="5" a="1"/>
  <c r="I124" i="5" s="1"/>
  <c r="I125" i="5" a="1"/>
  <c r="I125" i="5" s="1"/>
  <c r="I126" i="5" a="1"/>
  <c r="I126" i="5" s="1"/>
  <c r="I127" i="5" a="1"/>
  <c r="I127" i="5" s="1"/>
  <c r="I128" i="5" a="1"/>
  <c r="I128" i="5" s="1"/>
  <c r="I129" i="5" a="1"/>
  <c r="I129" i="5" s="1"/>
  <c r="I130" i="5" a="1"/>
  <c r="I130" i="5" s="1"/>
  <c r="I131" i="5" a="1"/>
  <c r="I131" i="5" s="1"/>
  <c r="I132" i="5" a="1"/>
  <c r="I132" i="5" s="1"/>
  <c r="I133" i="5" a="1"/>
  <c r="I133" i="5" s="1"/>
  <c r="I134" i="5" a="1"/>
  <c r="I134" i="5" s="1"/>
  <c r="I135" i="5" a="1"/>
  <c r="I135" i="5" s="1"/>
  <c r="I136" i="5" a="1"/>
  <c r="I136" i="5" s="1"/>
  <c r="I137" i="5" a="1"/>
  <c r="I137" i="5" s="1"/>
  <c r="I138" i="5" a="1"/>
  <c r="I138" i="5" s="1"/>
  <c r="I139" i="5" a="1"/>
  <c r="I139" i="5" s="1"/>
  <c r="I140" i="5" a="1"/>
  <c r="I140" i="5" s="1"/>
  <c r="I141" i="5" a="1"/>
  <c r="I141" i="5" s="1"/>
  <c r="I142" i="5" a="1"/>
  <c r="I142" i="5" s="1"/>
  <c r="I143" i="5" a="1"/>
  <c r="I143" i="5" s="1"/>
  <c r="I144" i="5" a="1"/>
  <c r="I144" i="5" s="1"/>
  <c r="I145" i="5" a="1"/>
  <c r="I145" i="5" s="1"/>
  <c r="I146" i="5" a="1"/>
  <c r="I146" i="5" s="1"/>
  <c r="I147" i="5" a="1"/>
  <c r="I147" i="5" s="1"/>
  <c r="I148" i="5" a="1"/>
  <c r="I148" i="5" s="1"/>
  <c r="I149" i="5" a="1"/>
  <c r="I149" i="5" s="1"/>
  <c r="I150" i="5" a="1"/>
  <c r="I150" i="5" s="1"/>
  <c r="I151" i="5" a="1"/>
  <c r="I151" i="5" s="1"/>
  <c r="I152" i="5" a="1"/>
  <c r="I152" i="5" s="1"/>
  <c r="I153" i="5" a="1"/>
  <c r="I153" i="5" s="1"/>
  <c r="I154" i="5" a="1"/>
  <c r="I154" i="5" s="1"/>
  <c r="I155" i="5" a="1"/>
  <c r="I155" i="5" s="1"/>
  <c r="I156" i="5" a="1"/>
  <c r="I156" i="5" s="1"/>
  <c r="I157" i="5" a="1"/>
  <c r="I157" i="5" s="1"/>
  <c r="I158" i="5" a="1"/>
  <c r="I158" i="5" s="1"/>
  <c r="I159" i="5" a="1"/>
  <c r="I159" i="5" s="1"/>
  <c r="I160" i="5" a="1"/>
  <c r="I160" i="5" s="1"/>
  <c r="I161" i="5" a="1"/>
  <c r="I161" i="5" s="1"/>
  <c r="I162" i="5" a="1"/>
  <c r="I162" i="5" s="1"/>
  <c r="I163" i="5" a="1"/>
  <c r="I163" i="5" s="1"/>
  <c r="I164" i="5" a="1"/>
  <c r="I164" i="5" s="1"/>
  <c r="I165" i="5" a="1"/>
  <c r="I165" i="5" s="1"/>
  <c r="I166" i="5" a="1"/>
  <c r="I166" i="5" s="1"/>
  <c r="I167" i="5" a="1"/>
  <c r="I167" i="5" s="1"/>
  <c r="I168" i="5" a="1"/>
  <c r="I168" i="5" s="1"/>
  <c r="I169" i="5" a="1"/>
  <c r="I169" i="5" s="1"/>
  <c r="I170" i="5" a="1"/>
  <c r="I170" i="5" s="1"/>
  <c r="I171" i="5" a="1"/>
  <c r="I171" i="5" s="1"/>
  <c r="I172" i="5" a="1"/>
  <c r="I172" i="5" s="1"/>
  <c r="I173" i="5" a="1"/>
  <c r="I173" i="5" s="1"/>
  <c r="I174" i="5" a="1"/>
  <c r="I174" i="5" s="1"/>
  <c r="I175" i="5" a="1"/>
  <c r="I175" i="5" s="1"/>
  <c r="I176" i="5" a="1"/>
  <c r="I176" i="5" s="1"/>
  <c r="I177" i="5" a="1"/>
  <c r="I177" i="5" s="1"/>
  <c r="I178" i="5" a="1"/>
  <c r="I178" i="5" s="1"/>
  <c r="I179" i="5" a="1"/>
  <c r="I179" i="5" s="1"/>
  <c r="I180" i="5" a="1"/>
  <c r="I180" i="5" s="1"/>
  <c r="I181" i="5" a="1"/>
  <c r="I181" i="5" s="1"/>
  <c r="I182" i="5" a="1"/>
  <c r="I182" i="5" s="1"/>
  <c r="I183" i="5" a="1"/>
  <c r="I183" i="5" s="1"/>
  <c r="I184" i="5" a="1"/>
  <c r="I184" i="5" s="1"/>
  <c r="I185" i="5" a="1"/>
  <c r="I185" i="5" s="1"/>
  <c r="I186" i="5" a="1"/>
  <c r="I186" i="5" s="1"/>
  <c r="I187" i="5" a="1"/>
  <c r="I187" i="5" s="1"/>
  <c r="I188" i="5" a="1"/>
  <c r="I188" i="5" s="1"/>
  <c r="I189" i="5" a="1"/>
  <c r="I189" i="5" s="1"/>
  <c r="I190" i="5" a="1"/>
  <c r="I190" i="5" s="1"/>
  <c r="I191" i="5" a="1"/>
  <c r="I191" i="5" s="1"/>
  <c r="I192" i="5" a="1"/>
  <c r="I192" i="5" s="1"/>
  <c r="I193" i="5" a="1"/>
  <c r="I193" i="5" s="1"/>
  <c r="I194" i="5" a="1"/>
  <c r="I194" i="5" s="1"/>
  <c r="I195" i="5" a="1"/>
  <c r="I195" i="5" s="1"/>
  <c r="I196" i="5" a="1"/>
  <c r="I196" i="5" s="1"/>
  <c r="I197" i="5" a="1"/>
  <c r="I197" i="5" s="1"/>
  <c r="I198" i="5" a="1"/>
  <c r="I198" i="5" s="1"/>
  <c r="I199" i="5" a="1"/>
  <c r="I199" i="5" s="1"/>
  <c r="I200" i="5" a="1"/>
  <c r="I200" i="5" s="1"/>
  <c r="I201" i="5" a="1"/>
  <c r="I201" i="5" s="1"/>
  <c r="I202" i="5" a="1"/>
  <c r="I202" i="5" s="1"/>
  <c r="I203" i="5" a="1"/>
  <c r="I203" i="5" s="1"/>
  <c r="I204" i="5" a="1"/>
  <c r="I204" i="5" s="1"/>
  <c r="I205" i="5" a="1"/>
  <c r="I205" i="5" s="1"/>
  <c r="I206" i="5" a="1"/>
  <c r="I206" i="5" s="1"/>
  <c r="I207" i="5" a="1"/>
  <c r="I207" i="5" s="1"/>
  <c r="I208" i="5" a="1"/>
  <c r="I208" i="5" s="1"/>
  <c r="I209" i="5" a="1"/>
  <c r="I209" i="5" s="1"/>
  <c r="I210" i="5" a="1"/>
  <c r="I210" i="5" s="1"/>
  <c r="I211" i="5" a="1"/>
  <c r="I211" i="5" s="1"/>
  <c r="I212" i="5" a="1"/>
  <c r="I212" i="5" s="1"/>
  <c r="I213" i="5" a="1"/>
  <c r="I213" i="5" s="1"/>
  <c r="I214" i="5" a="1"/>
  <c r="I214" i="5" s="1"/>
  <c r="I215" i="5" a="1"/>
  <c r="I215" i="5" s="1"/>
  <c r="I216" i="5" a="1"/>
  <c r="I216" i="5" s="1"/>
  <c r="I217" i="5" a="1"/>
  <c r="I217" i="5" s="1"/>
  <c r="I218" i="5" a="1"/>
  <c r="I218" i="5" s="1"/>
  <c r="I219" i="5" a="1"/>
  <c r="I219" i="5" s="1"/>
  <c r="I220" i="5" a="1"/>
  <c r="I220" i="5" s="1"/>
  <c r="AG22" i="3"/>
  <c r="AH23" i="3"/>
  <c r="AG24" i="3"/>
  <c r="AI25" i="3"/>
  <c r="AG26" i="3"/>
  <c r="AG27" i="3"/>
  <c r="N28" i="3" a="1"/>
  <c r="N28" i="3" s="1"/>
  <c r="AI28" i="3" s="1"/>
  <c r="N29" i="3" a="1"/>
  <c r="N29" i="3" s="1"/>
  <c r="AG29" i="3" s="1"/>
  <c r="N30" i="3" a="1"/>
  <c r="N30" i="3" s="1"/>
  <c r="AG30" i="3" s="1"/>
  <c r="N31" i="3" a="1"/>
  <c r="N31" i="3" s="1"/>
  <c r="AH31" i="3" s="1"/>
  <c r="N32" i="3" a="1"/>
  <c r="N32" i="3" s="1"/>
  <c r="AG32" i="3" s="1"/>
  <c r="N33" i="3" a="1"/>
  <c r="N33" i="3" s="1"/>
  <c r="AG33" i="3" s="1"/>
  <c r="N34" i="3" a="1"/>
  <c r="N34" i="3" s="1"/>
  <c r="AG34" i="3" s="1"/>
  <c r="N35" i="3" a="1"/>
  <c r="N35" i="3" s="1"/>
  <c r="AG35" i="3" s="1"/>
  <c r="N36" i="3" a="1"/>
  <c r="N36" i="3" s="1"/>
  <c r="AI36" i="3" s="1"/>
  <c r="N37" i="3" a="1"/>
  <c r="N37" i="3" s="1"/>
  <c r="AG37" i="3" s="1"/>
  <c r="N38" i="3" a="1"/>
  <c r="N38" i="3" s="1"/>
  <c r="AG38" i="3" s="1"/>
  <c r="N39" i="3" a="1"/>
  <c r="N39" i="3" s="1"/>
  <c r="AH39" i="3" s="1"/>
  <c r="N40" i="3" a="1"/>
  <c r="N40" i="3" s="1"/>
  <c r="AG40" i="3" s="1"/>
  <c r="N41" i="3" a="1"/>
  <c r="N41" i="3" s="1"/>
  <c r="AI41" i="3" s="1"/>
  <c r="N42" i="3" a="1"/>
  <c r="N42" i="3" s="1"/>
  <c r="AG42" i="3" s="1"/>
  <c r="N43" i="3" a="1"/>
  <c r="N43" i="3" s="1"/>
  <c r="AG43" i="3" s="1"/>
  <c r="N44" i="3" a="1"/>
  <c r="N44" i="3" s="1"/>
  <c r="AI44" i="3" s="1"/>
  <c r="N45" i="3" a="1"/>
  <c r="N45" i="3" s="1"/>
  <c r="AG45" i="3" s="1"/>
  <c r="N46" i="3" a="1"/>
  <c r="N46" i="3" s="1"/>
  <c r="AG46" i="3" s="1"/>
  <c r="N47" i="3" a="1"/>
  <c r="N47" i="3" s="1"/>
  <c r="AH47" i="3" s="1"/>
  <c r="N48" i="3" a="1"/>
  <c r="N48" i="3" s="1"/>
  <c r="AG48" i="3" s="1"/>
  <c r="N49" i="3" a="1"/>
  <c r="N49" i="3" s="1"/>
  <c r="AI49" i="3" s="1"/>
  <c r="N50" i="3" a="1"/>
  <c r="N50" i="3" s="1"/>
  <c r="AG50" i="3" s="1"/>
  <c r="N51" i="3" a="1"/>
  <c r="N51" i="3" s="1"/>
  <c r="AG51" i="3" s="1"/>
  <c r="N52" i="3" a="1"/>
  <c r="N52" i="3" s="1"/>
  <c r="AI52" i="3" s="1"/>
  <c r="N53" i="3" a="1"/>
  <c r="N53" i="3" s="1"/>
  <c r="AG53" i="3" s="1"/>
  <c r="N54" i="3" a="1"/>
  <c r="N54" i="3" s="1"/>
  <c r="AG54" i="3" s="1"/>
  <c r="N55" i="3" a="1"/>
  <c r="N55" i="3" s="1"/>
  <c r="N56" i="3" a="1"/>
  <c r="N56" i="3" s="1"/>
  <c r="AG56" i="3" s="1"/>
  <c r="N57" i="3" a="1"/>
  <c r="N57" i="3" s="1"/>
  <c r="AG57" i="3" s="1"/>
  <c r="N58" i="3" a="1"/>
  <c r="N58" i="3" s="1"/>
  <c r="AG58" i="3" s="1"/>
  <c r="N59" i="3" a="1"/>
  <c r="N59" i="3" s="1"/>
  <c r="AG59" i="3" s="1"/>
  <c r="N60" i="3" a="1"/>
  <c r="N60" i="3" s="1"/>
  <c r="AI60" i="3" s="1"/>
  <c r="N61" i="3" a="1"/>
  <c r="N61" i="3" s="1"/>
  <c r="AG61" i="3" s="1"/>
  <c r="N62" i="3" a="1"/>
  <c r="N62" i="3" s="1"/>
  <c r="AG62" i="3" s="1"/>
  <c r="N63" i="3" a="1"/>
  <c r="N63" i="3" s="1"/>
  <c r="AH63" i="3" s="1"/>
  <c r="N64" i="3" a="1"/>
  <c r="N64" i="3" s="1"/>
  <c r="AG64" i="3" s="1"/>
  <c r="N65" i="3" a="1"/>
  <c r="N65" i="3" s="1"/>
  <c r="AG65" i="3" s="1"/>
  <c r="N66" i="3" a="1"/>
  <c r="N66" i="3" s="1"/>
  <c r="AG66" i="3" s="1"/>
  <c r="N67" i="3" a="1"/>
  <c r="N67" i="3" s="1"/>
  <c r="AG67" i="3" s="1"/>
  <c r="N68" i="3" a="1"/>
  <c r="N68" i="3" s="1"/>
  <c r="AI68" i="3" s="1"/>
  <c r="N69" i="3" a="1"/>
  <c r="N69" i="3" s="1"/>
  <c r="AG69" i="3" s="1"/>
  <c r="N70" i="3" a="1"/>
  <c r="N70" i="3" s="1"/>
  <c r="AG70" i="3" s="1"/>
  <c r="N71" i="3" a="1"/>
  <c r="N71" i="3" s="1"/>
  <c r="AH71" i="3" s="1"/>
  <c r="N72" i="3" a="1"/>
  <c r="N72" i="3" s="1"/>
  <c r="AG72" i="3" s="1"/>
  <c r="N73" i="3" a="1"/>
  <c r="N73" i="3" s="1"/>
  <c r="AG73" i="3" s="1"/>
  <c r="N74" i="3" a="1"/>
  <c r="N74" i="3" s="1"/>
  <c r="AG74" i="3" s="1"/>
  <c r="N75" i="3" a="1"/>
  <c r="N75" i="3" s="1"/>
  <c r="N76" i="3" a="1"/>
  <c r="N76" i="3" s="1"/>
  <c r="AI76" i="3" s="1"/>
  <c r="N77" i="3" a="1"/>
  <c r="N77" i="3" s="1"/>
  <c r="AG77" i="3" s="1"/>
  <c r="N78" i="3" a="1"/>
  <c r="N78" i="3" s="1"/>
  <c r="AG78" i="3" s="1"/>
  <c r="N79" i="3" a="1"/>
  <c r="N79" i="3" s="1"/>
  <c r="AH79" i="3" s="1"/>
  <c r="N80" i="3" a="1"/>
  <c r="N80" i="3" s="1"/>
  <c r="AG80" i="3" s="1"/>
  <c r="N81" i="3" a="1"/>
  <c r="N81" i="3" s="1"/>
  <c r="AG81" i="3" s="1"/>
  <c r="N82" i="3" a="1"/>
  <c r="N82" i="3" s="1"/>
  <c r="AG82" i="3" s="1"/>
  <c r="N83" i="3" a="1"/>
  <c r="N83" i="3" s="1"/>
  <c r="AG83" i="3" s="1"/>
  <c r="N84" i="3" a="1"/>
  <c r="N84" i="3" s="1"/>
  <c r="AI84" i="3" s="1"/>
  <c r="N85" i="3" a="1"/>
  <c r="N85" i="3" s="1"/>
  <c r="AG85" i="3" s="1"/>
  <c r="N86" i="3" a="1"/>
  <c r="N86" i="3" s="1"/>
  <c r="AG86" i="3" s="1"/>
  <c r="N87" i="3" a="1"/>
  <c r="N87" i="3" s="1"/>
  <c r="AH87" i="3" s="1"/>
  <c r="N88" i="3" a="1"/>
  <c r="N88" i="3" s="1"/>
  <c r="AG88" i="3" s="1"/>
  <c r="N89" i="3" a="1"/>
  <c r="N89" i="3" s="1"/>
  <c r="N90" i="3" a="1"/>
  <c r="N90" i="3" s="1"/>
  <c r="AG90" i="3" s="1"/>
  <c r="N91" i="3" a="1"/>
  <c r="N91" i="3" s="1"/>
  <c r="AG91" i="3" s="1"/>
  <c r="N92" i="3" a="1"/>
  <c r="N92" i="3" s="1"/>
  <c r="AI92" i="3" s="1"/>
  <c r="N93" i="3" a="1"/>
  <c r="N93" i="3" s="1"/>
  <c r="AG93" i="3" s="1"/>
  <c r="N94" i="3" a="1"/>
  <c r="N94" i="3" s="1"/>
  <c r="AG94" i="3" s="1"/>
  <c r="N95" i="3" a="1"/>
  <c r="N95" i="3" s="1"/>
  <c r="AH95" i="3" s="1"/>
  <c r="N96" i="3" a="1"/>
  <c r="N96" i="3" s="1"/>
  <c r="N97" i="3" a="1"/>
  <c r="N97" i="3" s="1"/>
  <c r="AG97" i="3" s="1"/>
  <c r="N98" i="3" a="1"/>
  <c r="N98" i="3" s="1"/>
  <c r="AG98" i="3" s="1"/>
  <c r="N99" i="3" a="1"/>
  <c r="N99" i="3" s="1"/>
  <c r="AG99" i="3" s="1"/>
  <c r="N100" i="3" a="1"/>
  <c r="N100" i="3" s="1"/>
  <c r="AI100" i="3" s="1"/>
  <c r="N101" i="3" a="1"/>
  <c r="N101" i="3" s="1"/>
  <c r="AG101" i="3" s="1"/>
  <c r="N102" i="3" a="1"/>
  <c r="N102" i="3" s="1"/>
  <c r="AG102" i="3" s="1"/>
  <c r="N103" i="3" a="1"/>
  <c r="N103" i="3" s="1"/>
  <c r="AH103" i="3" s="1"/>
  <c r="N104" i="3" a="1"/>
  <c r="N104" i="3" s="1"/>
  <c r="AG104" i="3" s="1"/>
  <c r="N105" i="3" a="1"/>
  <c r="N105" i="3" s="1"/>
  <c r="AG105" i="3" s="1"/>
  <c r="N106" i="3" a="1"/>
  <c r="N106" i="3" s="1"/>
  <c r="AG106" i="3" s="1"/>
  <c r="N107" i="3" a="1"/>
  <c r="N107" i="3" s="1"/>
  <c r="AG107" i="3" s="1"/>
  <c r="N108" i="3" a="1"/>
  <c r="N108" i="3" s="1"/>
  <c r="AI108" i="3" s="1"/>
  <c r="N109" i="3" a="1"/>
  <c r="N109" i="3" s="1"/>
  <c r="AG109" i="3" s="1"/>
  <c r="N110" i="3" a="1"/>
  <c r="N110" i="3" s="1"/>
  <c r="AG110" i="3" s="1"/>
  <c r="N111" i="3" a="1"/>
  <c r="N111" i="3" s="1"/>
  <c r="AH111" i="3" s="1"/>
  <c r="N112" i="3" a="1"/>
  <c r="N112" i="3" s="1"/>
  <c r="AG112" i="3" s="1"/>
  <c r="N113" i="3" a="1"/>
  <c r="N113" i="3" s="1"/>
  <c r="AG113" i="3" s="1"/>
  <c r="N114" i="3" a="1"/>
  <c r="N114" i="3" s="1"/>
  <c r="AG114" i="3" s="1"/>
  <c r="N115" i="3" a="1"/>
  <c r="N115" i="3" s="1"/>
  <c r="AG115" i="3" s="1"/>
  <c r="N116" i="3" a="1"/>
  <c r="N116" i="3" s="1"/>
  <c r="AI116" i="3" s="1"/>
  <c r="N117" i="3" a="1"/>
  <c r="N117" i="3" s="1"/>
  <c r="AG117" i="3" s="1"/>
  <c r="N118" i="3" a="1"/>
  <c r="N118" i="3" s="1"/>
  <c r="AG118" i="3" s="1"/>
  <c r="N119" i="3" a="1"/>
  <c r="N119" i="3" s="1"/>
  <c r="AH119" i="3" s="1"/>
  <c r="N120" i="3" a="1"/>
  <c r="N120" i="3" s="1"/>
  <c r="AG120" i="3" s="1"/>
  <c r="N121" i="3" a="1"/>
  <c r="N121" i="3" s="1"/>
  <c r="AG121" i="3" s="1"/>
  <c r="N122" i="3" a="1"/>
  <c r="N122" i="3" s="1"/>
  <c r="AG122" i="3" s="1"/>
  <c r="N123" i="3" a="1"/>
  <c r="N123" i="3" s="1"/>
  <c r="AG123" i="3" s="1"/>
  <c r="N124" i="3" a="1"/>
  <c r="N124" i="3" s="1"/>
  <c r="AI124" i="3" s="1"/>
  <c r="N125" i="3" a="1"/>
  <c r="N125" i="3" s="1"/>
  <c r="AG125" i="3" s="1"/>
  <c r="N126" i="3" a="1"/>
  <c r="N126" i="3" s="1"/>
  <c r="AG126" i="3" s="1"/>
  <c r="N127" i="3" a="1"/>
  <c r="N127" i="3" s="1"/>
  <c r="AH127" i="3" s="1"/>
  <c r="N128" i="3" a="1"/>
  <c r="N128" i="3" s="1"/>
  <c r="AG128" i="3" s="1"/>
  <c r="N129" i="3" a="1"/>
  <c r="N129" i="3" s="1"/>
  <c r="AG129" i="3" s="1"/>
  <c r="N130" i="3" a="1"/>
  <c r="N130" i="3" s="1"/>
  <c r="AG130" i="3" s="1"/>
  <c r="N131" i="3" a="1"/>
  <c r="N131" i="3" s="1"/>
  <c r="AG131" i="3" s="1"/>
  <c r="N132" i="3" a="1"/>
  <c r="N132" i="3" s="1"/>
  <c r="AI132" i="3" s="1"/>
  <c r="N133" i="3" a="1"/>
  <c r="N133" i="3" s="1"/>
  <c r="AG133" i="3" s="1"/>
  <c r="N134" i="3" a="1"/>
  <c r="N134" i="3" s="1"/>
  <c r="AG134" i="3" s="1"/>
  <c r="N135" i="3" a="1"/>
  <c r="N135" i="3" s="1"/>
  <c r="AH135" i="3" s="1"/>
  <c r="N136" i="3" a="1"/>
  <c r="N136" i="3" s="1"/>
  <c r="AG136" i="3" s="1"/>
  <c r="N137" i="3" a="1"/>
  <c r="N137" i="3" s="1"/>
  <c r="AG137" i="3" s="1"/>
  <c r="N138" i="3" a="1"/>
  <c r="N138" i="3" s="1"/>
  <c r="AG138" i="3" s="1"/>
  <c r="N139" i="3" a="1"/>
  <c r="N139" i="3" s="1"/>
  <c r="AG139" i="3" s="1"/>
  <c r="N140" i="3" a="1"/>
  <c r="N140" i="3" s="1"/>
  <c r="AI140" i="3" s="1"/>
  <c r="N141" i="3" a="1"/>
  <c r="N141" i="3" s="1"/>
  <c r="AG141" i="3" s="1"/>
  <c r="N142" i="3" a="1"/>
  <c r="N142" i="3" s="1"/>
  <c r="AG142" i="3" s="1"/>
  <c r="N143" i="3" a="1"/>
  <c r="N143" i="3" s="1"/>
  <c r="AH143" i="3" s="1"/>
  <c r="N144" i="3" a="1"/>
  <c r="N144" i="3" s="1"/>
  <c r="AG144" i="3" s="1"/>
  <c r="N145" i="3" a="1"/>
  <c r="N145" i="3" s="1"/>
  <c r="AG145" i="3" s="1"/>
  <c r="N146" i="3" a="1"/>
  <c r="N146" i="3" s="1"/>
  <c r="AG146" i="3" s="1"/>
  <c r="N147" i="3" a="1"/>
  <c r="N147" i="3" s="1"/>
  <c r="AG147" i="3" s="1"/>
  <c r="N148" i="3" a="1"/>
  <c r="N148" i="3" s="1"/>
  <c r="AI148" i="3" s="1"/>
  <c r="N149" i="3" a="1"/>
  <c r="N149" i="3" s="1"/>
  <c r="AG149" i="3" s="1"/>
  <c r="N150" i="3" a="1"/>
  <c r="N150" i="3" s="1"/>
  <c r="AG150" i="3" s="1"/>
  <c r="N151" i="3" a="1"/>
  <c r="N151" i="3" s="1"/>
  <c r="AH151" i="3" s="1"/>
  <c r="N152" i="3" a="1"/>
  <c r="N152" i="3" s="1"/>
  <c r="AG152" i="3" s="1"/>
  <c r="N153" i="3" a="1"/>
  <c r="N153" i="3" s="1"/>
  <c r="AG153" i="3" s="1"/>
  <c r="N154" i="3" a="1"/>
  <c r="N154" i="3" s="1"/>
  <c r="AG154" i="3" s="1"/>
  <c r="N155" i="3" a="1"/>
  <c r="N155" i="3" s="1"/>
  <c r="AG155" i="3" s="1"/>
  <c r="N156" i="3" a="1"/>
  <c r="N156" i="3" s="1"/>
  <c r="AI156" i="3" s="1"/>
  <c r="N157" i="3" a="1"/>
  <c r="N157" i="3" s="1"/>
  <c r="AG157" i="3" s="1"/>
  <c r="N158" i="3" a="1"/>
  <c r="N158" i="3" s="1"/>
  <c r="AG158" i="3" s="1"/>
  <c r="N159" i="3" a="1"/>
  <c r="N159" i="3" s="1"/>
  <c r="AH159" i="3" s="1"/>
  <c r="N160" i="3" a="1"/>
  <c r="N160" i="3" s="1"/>
  <c r="AG160" i="3" s="1"/>
  <c r="N161" i="3" a="1"/>
  <c r="N161" i="3" s="1"/>
  <c r="AG161" i="3" s="1"/>
  <c r="N162" i="3" a="1"/>
  <c r="N162" i="3" s="1"/>
  <c r="AG162" i="3" s="1"/>
  <c r="N163" i="3" a="1"/>
  <c r="N163" i="3" s="1"/>
  <c r="AG163" i="3" s="1"/>
  <c r="N164" i="3" a="1"/>
  <c r="N164" i="3" s="1"/>
  <c r="AI164" i="3" s="1"/>
  <c r="N165" i="3" a="1"/>
  <c r="N165" i="3" s="1"/>
  <c r="AG165" i="3" s="1"/>
  <c r="N166" i="3" a="1"/>
  <c r="N166" i="3" s="1"/>
  <c r="AG166" i="3" s="1"/>
  <c r="N167" i="3" a="1"/>
  <c r="N167" i="3" s="1"/>
  <c r="AH167" i="3" s="1"/>
  <c r="N168" i="3" a="1"/>
  <c r="N168" i="3" s="1"/>
  <c r="AG168" i="3" s="1"/>
  <c r="N169" i="3" a="1"/>
  <c r="N169" i="3" s="1"/>
  <c r="AG169" i="3" s="1"/>
  <c r="N170" i="3" a="1"/>
  <c r="N170" i="3" s="1"/>
  <c r="AG170" i="3" s="1"/>
  <c r="N171" i="3" a="1"/>
  <c r="N171" i="3" s="1"/>
  <c r="AG171" i="3" s="1"/>
  <c r="N172" i="3" a="1"/>
  <c r="N172" i="3" s="1"/>
  <c r="AI172" i="3" s="1"/>
  <c r="N173" i="3" a="1"/>
  <c r="N173" i="3" s="1"/>
  <c r="AG173" i="3" s="1"/>
  <c r="N174" i="3" a="1"/>
  <c r="N174" i="3" s="1"/>
  <c r="AG174" i="3" s="1"/>
  <c r="N175" i="3" a="1"/>
  <c r="N175" i="3" s="1"/>
  <c r="AH175" i="3" s="1"/>
  <c r="N176" i="3" a="1"/>
  <c r="N176" i="3" s="1"/>
  <c r="AG176" i="3" s="1"/>
  <c r="N177" i="3" a="1"/>
  <c r="N177" i="3" s="1"/>
  <c r="AG177" i="3" s="1"/>
  <c r="N178" i="3" a="1"/>
  <c r="N178" i="3" s="1"/>
  <c r="AG178" i="3" s="1"/>
  <c r="N179" i="3" a="1"/>
  <c r="N179" i="3" s="1"/>
  <c r="AG179" i="3" s="1"/>
  <c r="N180" i="3" a="1"/>
  <c r="N180" i="3" s="1"/>
  <c r="AI180" i="3" s="1"/>
  <c r="N181" i="3" a="1"/>
  <c r="N181" i="3" s="1"/>
  <c r="AG181" i="3" s="1"/>
  <c r="N182" i="3" a="1"/>
  <c r="N182" i="3" s="1"/>
  <c r="AG182" i="3" s="1"/>
  <c r="N183" i="3" a="1"/>
  <c r="N183" i="3" s="1"/>
  <c r="AH183" i="3" s="1"/>
  <c r="N184" i="3" a="1"/>
  <c r="N184" i="3" s="1"/>
  <c r="AG184" i="3" s="1"/>
  <c r="N185" i="3" a="1"/>
  <c r="N185" i="3" s="1"/>
  <c r="AG185" i="3" s="1"/>
  <c r="N186" i="3" a="1"/>
  <c r="N186" i="3" s="1"/>
  <c r="AG186" i="3" s="1"/>
  <c r="N187" i="3" a="1"/>
  <c r="N187" i="3" s="1"/>
  <c r="AG187" i="3" s="1"/>
  <c r="N188" i="3" a="1"/>
  <c r="N188" i="3" s="1"/>
  <c r="AI188" i="3" s="1"/>
  <c r="N189" i="3" a="1"/>
  <c r="N189" i="3" s="1"/>
  <c r="AG189" i="3" s="1"/>
  <c r="N190" i="3" a="1"/>
  <c r="N190" i="3" s="1"/>
  <c r="AG190" i="3" s="1"/>
  <c r="N191" i="3" a="1"/>
  <c r="N191" i="3" s="1"/>
  <c r="AH191" i="3" s="1"/>
  <c r="N192" i="3" a="1"/>
  <c r="N192" i="3" s="1"/>
  <c r="AG192" i="3" s="1"/>
  <c r="N193" i="3" a="1"/>
  <c r="N193" i="3" s="1"/>
  <c r="AG193" i="3" s="1"/>
  <c r="N194" i="3" a="1"/>
  <c r="N194" i="3" s="1"/>
  <c r="AG194" i="3" s="1"/>
  <c r="N195" i="3" a="1"/>
  <c r="N195" i="3" s="1"/>
  <c r="AG195" i="3" s="1"/>
  <c r="N196" i="3" a="1"/>
  <c r="N196" i="3" s="1"/>
  <c r="AI196" i="3" s="1"/>
  <c r="N197" i="3" a="1"/>
  <c r="N197" i="3" s="1"/>
  <c r="AG197" i="3" s="1"/>
  <c r="N198" i="3" a="1"/>
  <c r="N198" i="3" s="1"/>
  <c r="AG198" i="3" s="1"/>
  <c r="N199" i="3" a="1"/>
  <c r="N199" i="3" s="1"/>
  <c r="AH199" i="3" s="1"/>
  <c r="N200" i="3" a="1"/>
  <c r="N200" i="3" s="1"/>
  <c r="AG200" i="3" s="1"/>
  <c r="N201" i="3" a="1"/>
  <c r="N201" i="3" s="1"/>
  <c r="AG201" i="3" s="1"/>
  <c r="N202" i="3" a="1"/>
  <c r="N202" i="3" s="1"/>
  <c r="AG202" i="3" s="1"/>
  <c r="N203" i="3" a="1"/>
  <c r="N203" i="3" s="1"/>
  <c r="AG203" i="3" s="1"/>
  <c r="N204" i="3" a="1"/>
  <c r="N204" i="3" s="1"/>
  <c r="AI204" i="3" s="1"/>
  <c r="N205" i="3" a="1"/>
  <c r="N205" i="3" s="1"/>
  <c r="AG205" i="3" s="1"/>
  <c r="N206" i="3" a="1"/>
  <c r="N206" i="3" s="1"/>
  <c r="AG206" i="3" s="1"/>
  <c r="N207" i="3" a="1"/>
  <c r="N207" i="3" s="1"/>
  <c r="AH207" i="3" s="1"/>
  <c r="N208" i="3" a="1"/>
  <c r="N208" i="3" s="1"/>
  <c r="AG208" i="3" s="1"/>
  <c r="N209" i="3" a="1"/>
  <c r="N209" i="3" s="1"/>
  <c r="AG209" i="3" s="1"/>
  <c r="N210" i="3" a="1"/>
  <c r="N210" i="3" s="1"/>
  <c r="AG210" i="3" s="1"/>
  <c r="N211" i="3" a="1"/>
  <c r="N211" i="3" s="1"/>
  <c r="AG211" i="3" s="1"/>
  <c r="N212" i="3" a="1"/>
  <c r="N212" i="3" s="1"/>
  <c r="AI212" i="3" s="1"/>
  <c r="N213" i="3" a="1"/>
  <c r="N213" i="3" s="1"/>
  <c r="AG213" i="3" s="1"/>
  <c r="N214" i="3" a="1"/>
  <c r="N214" i="3" s="1"/>
  <c r="AG214" i="3" s="1"/>
  <c r="N215" i="3" a="1"/>
  <c r="N215" i="3" s="1"/>
  <c r="AH215" i="3" s="1"/>
  <c r="N216" i="3" a="1"/>
  <c r="N216" i="3" s="1"/>
  <c r="AG216" i="3" s="1"/>
  <c r="N217" i="3" a="1"/>
  <c r="N217" i="3" s="1"/>
  <c r="AG217" i="3" s="1"/>
  <c r="N218" i="3" a="1"/>
  <c r="N218" i="3" s="1"/>
  <c r="AG218" i="3" s="1"/>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145" i="6"/>
  <c r="J146" i="6"/>
  <c r="J147" i="6"/>
  <c r="J148" i="6"/>
  <c r="J149" i="6"/>
  <c r="J150" i="6"/>
  <c r="J151" i="6"/>
  <c r="J152" i="6"/>
  <c r="J153" i="6"/>
  <c r="J154" i="6"/>
  <c r="J155" i="6"/>
  <c r="J156" i="6"/>
  <c r="J157" i="6"/>
  <c r="J158" i="6"/>
  <c r="J159" i="6"/>
  <c r="J160" i="6"/>
  <c r="J161" i="6"/>
  <c r="J162" i="6"/>
  <c r="J163" i="6"/>
  <c r="J164" i="6"/>
  <c r="J165" i="6"/>
  <c r="J166" i="6"/>
  <c r="J167" i="6"/>
  <c r="J168" i="6"/>
  <c r="J169" i="6"/>
  <c r="J170" i="6"/>
  <c r="J171" i="6"/>
  <c r="J172" i="6"/>
  <c r="J173" i="6"/>
  <c r="J174" i="6"/>
  <c r="J175" i="6"/>
  <c r="J176" i="6"/>
  <c r="J177" i="6"/>
  <c r="J178" i="6"/>
  <c r="J179" i="6"/>
  <c r="J180" i="6"/>
  <c r="J181" i="6"/>
  <c r="J182" i="6"/>
  <c r="J183" i="6"/>
  <c r="J184" i="6"/>
  <c r="J185" i="6"/>
  <c r="J186" i="6"/>
  <c r="J187" i="6"/>
  <c r="J188" i="6"/>
  <c r="J189" i="6"/>
  <c r="J190" i="6"/>
  <c r="J191" i="6"/>
  <c r="J192" i="6"/>
  <c r="J193" i="6"/>
  <c r="J194" i="6"/>
  <c r="J195" i="6"/>
  <c r="J196" i="6"/>
  <c r="J197" i="6"/>
  <c r="J198" i="6"/>
  <c r="J199" i="6"/>
  <c r="J200" i="6"/>
  <c r="J201" i="6"/>
  <c r="J202" i="6"/>
  <c r="J203" i="6"/>
  <c r="J204" i="6"/>
  <c r="J205" i="6"/>
  <c r="J206" i="6"/>
  <c r="J207" i="6"/>
  <c r="J208" i="6"/>
  <c r="J209" i="6"/>
  <c r="J210" i="6"/>
  <c r="J211" i="6"/>
  <c r="J212" i="6"/>
  <c r="J213" i="6"/>
  <c r="J214" i="6"/>
  <c r="J215" i="6"/>
  <c r="J216" i="6"/>
  <c r="J217" i="6"/>
  <c r="J218" i="6"/>
  <c r="J219" i="6"/>
  <c r="J220" i="6"/>
  <c r="I21" i="6" a="1"/>
  <c r="O234" i="2"/>
  <c r="O36" i="2"/>
  <c r="O37" i="2"/>
  <c r="O38" i="2"/>
  <c r="O39"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J23" i="6" l="1"/>
  <c r="J24" i="6"/>
  <c r="AH21" i="3"/>
  <c r="AG21" i="3"/>
  <c r="AG39" i="3"/>
  <c r="AG215" i="3"/>
  <c r="AG143" i="3"/>
  <c r="AG119" i="3"/>
  <c r="AG71" i="3"/>
  <c r="AH140" i="3"/>
  <c r="AI121" i="3"/>
  <c r="AH212" i="3"/>
  <c r="AI97" i="3"/>
  <c r="AI193" i="3"/>
  <c r="AI161" i="3"/>
  <c r="AG191" i="3"/>
  <c r="AH68" i="3"/>
  <c r="AI209" i="3"/>
  <c r="AI185" i="3"/>
  <c r="AG159" i="3"/>
  <c r="AI137" i="3"/>
  <c r="AH116" i="3"/>
  <c r="AG95" i="3"/>
  <c r="AI65" i="3"/>
  <c r="AH36" i="3"/>
  <c r="AG207" i="3"/>
  <c r="AG183" i="3"/>
  <c r="AH156" i="3"/>
  <c r="AG135" i="3"/>
  <c r="AI113" i="3"/>
  <c r="AH92" i="3"/>
  <c r="AG63" i="3"/>
  <c r="AG31" i="3"/>
  <c r="AH204" i="3"/>
  <c r="AI177" i="3"/>
  <c r="AI153" i="3"/>
  <c r="AH132" i="3"/>
  <c r="AG111" i="3"/>
  <c r="AH84" i="3"/>
  <c r="AH60" i="3"/>
  <c r="AH28" i="3"/>
  <c r="AI201" i="3"/>
  <c r="AG175" i="3"/>
  <c r="AG151" i="3"/>
  <c r="AI129" i="3"/>
  <c r="AH108" i="3"/>
  <c r="AI81" i="3"/>
  <c r="AI57" i="3"/>
  <c r="AG23" i="3"/>
  <c r="AG199" i="3"/>
  <c r="AI169" i="3"/>
  <c r="AH148" i="3"/>
  <c r="AG127" i="3"/>
  <c r="AI105" i="3"/>
  <c r="AH76" i="3"/>
  <c r="AH52" i="3"/>
  <c r="AI217" i="3"/>
  <c r="AH196" i="3"/>
  <c r="AG167" i="3"/>
  <c r="AI145" i="3"/>
  <c r="AH124" i="3"/>
  <c r="AG103" i="3"/>
  <c r="AI73" i="3"/>
  <c r="AG47" i="3"/>
  <c r="AH164" i="3"/>
  <c r="AH100" i="3"/>
  <c r="AH44" i="3"/>
  <c r="AI89" i="3"/>
  <c r="AG89" i="3"/>
  <c r="AH89" i="3"/>
  <c r="AG96" i="3"/>
  <c r="AH96" i="3"/>
  <c r="AI96" i="3"/>
  <c r="AH55" i="3"/>
  <c r="AI55" i="3"/>
  <c r="AG55" i="3"/>
  <c r="AG75" i="3"/>
  <c r="AH75" i="3"/>
  <c r="AI75" i="3"/>
  <c r="AH188" i="3"/>
  <c r="AH217" i="3"/>
  <c r="AI214" i="3"/>
  <c r="AG212" i="3"/>
  <c r="AH209" i="3"/>
  <c r="AI206" i="3"/>
  <c r="AG204" i="3"/>
  <c r="AH201" i="3"/>
  <c r="AI198" i="3"/>
  <c r="AG196" i="3"/>
  <c r="AH193" i="3"/>
  <c r="AI190" i="3"/>
  <c r="AG188" i="3"/>
  <c r="AH185" i="3"/>
  <c r="AI182" i="3"/>
  <c r="AG180" i="3"/>
  <c r="AH177" i="3"/>
  <c r="AI174" i="3"/>
  <c r="AG172" i="3"/>
  <c r="AH169" i="3"/>
  <c r="AI166" i="3"/>
  <c r="AG164" i="3"/>
  <c r="AH161" i="3"/>
  <c r="AI158" i="3"/>
  <c r="AG156" i="3"/>
  <c r="AH153" i="3"/>
  <c r="AI150" i="3"/>
  <c r="AG148" i="3"/>
  <c r="AH145" i="3"/>
  <c r="AI142" i="3"/>
  <c r="AG140" i="3"/>
  <c r="AH137" i="3"/>
  <c r="AI134" i="3"/>
  <c r="AG132" i="3"/>
  <c r="AH129" i="3"/>
  <c r="AI126" i="3"/>
  <c r="AG124" i="3"/>
  <c r="AH121" i="3"/>
  <c r="AI118" i="3"/>
  <c r="AG116" i="3"/>
  <c r="AH113" i="3"/>
  <c r="AI110" i="3"/>
  <c r="AG108" i="3"/>
  <c r="AH105" i="3"/>
  <c r="AI102" i="3"/>
  <c r="AG100" i="3"/>
  <c r="AH97" i="3"/>
  <c r="AI94" i="3"/>
  <c r="AG92" i="3"/>
  <c r="AI86" i="3"/>
  <c r="AG84" i="3"/>
  <c r="AH81" i="3"/>
  <c r="AI78" i="3"/>
  <c r="AG76" i="3"/>
  <c r="AH73" i="3"/>
  <c r="AI70" i="3"/>
  <c r="AG68" i="3"/>
  <c r="AH65" i="3"/>
  <c r="AI62" i="3"/>
  <c r="AG60" i="3"/>
  <c r="AH57" i="3"/>
  <c r="AI54" i="3"/>
  <c r="AG52" i="3"/>
  <c r="AH49" i="3"/>
  <c r="AI46" i="3"/>
  <c r="AG44" i="3"/>
  <c r="AH41" i="3"/>
  <c r="AI38" i="3"/>
  <c r="AG36" i="3"/>
  <c r="AH33" i="3"/>
  <c r="AI30" i="3"/>
  <c r="AG28" i="3"/>
  <c r="AH25" i="3"/>
  <c r="AI22" i="3"/>
  <c r="AI33" i="3"/>
  <c r="AH214" i="3"/>
  <c r="AI211" i="3"/>
  <c r="AH206" i="3"/>
  <c r="AI203" i="3"/>
  <c r="AH198" i="3"/>
  <c r="AI195" i="3"/>
  <c r="AH190" i="3"/>
  <c r="AI187" i="3"/>
  <c r="AH182" i="3"/>
  <c r="AI179" i="3"/>
  <c r="AH174" i="3"/>
  <c r="AI171" i="3"/>
  <c r="AH166" i="3"/>
  <c r="AI163" i="3"/>
  <c r="AH158" i="3"/>
  <c r="AI155" i="3"/>
  <c r="AH150" i="3"/>
  <c r="AI147" i="3"/>
  <c r="AH142" i="3"/>
  <c r="AI139" i="3"/>
  <c r="AH134" i="3"/>
  <c r="AI131" i="3"/>
  <c r="AH126" i="3"/>
  <c r="AI123" i="3"/>
  <c r="AH118" i="3"/>
  <c r="AI115" i="3"/>
  <c r="AH110" i="3"/>
  <c r="AI107" i="3"/>
  <c r="AH102" i="3"/>
  <c r="AI99" i="3"/>
  <c r="AH94" i="3"/>
  <c r="AI91" i="3"/>
  <c r="AH86" i="3"/>
  <c r="AI83" i="3"/>
  <c r="AH78" i="3"/>
  <c r="AH70" i="3"/>
  <c r="AI67" i="3"/>
  <c r="AH62" i="3"/>
  <c r="AI59" i="3"/>
  <c r="AH54" i="3"/>
  <c r="AI51" i="3"/>
  <c r="AG49" i="3"/>
  <c r="AH46" i="3"/>
  <c r="AI43" i="3"/>
  <c r="AG41" i="3"/>
  <c r="AH38" i="3"/>
  <c r="AI35" i="3"/>
  <c r="AH30" i="3"/>
  <c r="AI27" i="3"/>
  <c r="AG25" i="3"/>
  <c r="AH22" i="3"/>
  <c r="AI216" i="3"/>
  <c r="AH211" i="3"/>
  <c r="AI208" i="3"/>
  <c r="AH203" i="3"/>
  <c r="AI200" i="3"/>
  <c r="AH195" i="3"/>
  <c r="AI192" i="3"/>
  <c r="AH187" i="3"/>
  <c r="AI184" i="3"/>
  <c r="AH179" i="3"/>
  <c r="AI176" i="3"/>
  <c r="AH171" i="3"/>
  <c r="AI168" i="3"/>
  <c r="AH163" i="3"/>
  <c r="AI160" i="3"/>
  <c r="AH155" i="3"/>
  <c r="AI152" i="3"/>
  <c r="AH147" i="3"/>
  <c r="AI144" i="3"/>
  <c r="AH139" i="3"/>
  <c r="AI136" i="3"/>
  <c r="AH131" i="3"/>
  <c r="AI128" i="3"/>
  <c r="AH123" i="3"/>
  <c r="AI120" i="3"/>
  <c r="AH115" i="3"/>
  <c r="AI112" i="3"/>
  <c r="AH107" i="3"/>
  <c r="AI104" i="3"/>
  <c r="AH99" i="3"/>
  <c r="AH91" i="3"/>
  <c r="AI88" i="3"/>
  <c r="AH83" i="3"/>
  <c r="AI80" i="3"/>
  <c r="AI72" i="3"/>
  <c r="AH67" i="3"/>
  <c r="AI64" i="3"/>
  <c r="AH59" i="3"/>
  <c r="AI56" i="3"/>
  <c r="AH51" i="3"/>
  <c r="AI48" i="3"/>
  <c r="AH43" i="3"/>
  <c r="AI40" i="3"/>
  <c r="AH35" i="3"/>
  <c r="AI32" i="3"/>
  <c r="AH27" i="3"/>
  <c r="AI24" i="3"/>
  <c r="AI21" i="3"/>
  <c r="AH216" i="3"/>
  <c r="AI213" i="3"/>
  <c r="AH208" i="3"/>
  <c r="AI205" i="3"/>
  <c r="AH200" i="3"/>
  <c r="AI197" i="3"/>
  <c r="AH192" i="3"/>
  <c r="AI189" i="3"/>
  <c r="AH184" i="3"/>
  <c r="AI181" i="3"/>
  <c r="AH176" i="3"/>
  <c r="AI173" i="3"/>
  <c r="AH168" i="3"/>
  <c r="AI165" i="3"/>
  <c r="AH160" i="3"/>
  <c r="AI157" i="3"/>
  <c r="AH152" i="3"/>
  <c r="AI149" i="3"/>
  <c r="AH144" i="3"/>
  <c r="AI141" i="3"/>
  <c r="AH136" i="3"/>
  <c r="AI133" i="3"/>
  <c r="AH128" i="3"/>
  <c r="AI125" i="3"/>
  <c r="AH120" i="3"/>
  <c r="AI117" i="3"/>
  <c r="AH112" i="3"/>
  <c r="AI109" i="3"/>
  <c r="AH104" i="3"/>
  <c r="AI101" i="3"/>
  <c r="AI93" i="3"/>
  <c r="AH88" i="3"/>
  <c r="AI85" i="3"/>
  <c r="AH80" i="3"/>
  <c r="AI77" i="3"/>
  <c r="AH72" i="3"/>
  <c r="AI69" i="3"/>
  <c r="AH64" i="3"/>
  <c r="AI61" i="3"/>
  <c r="AH56" i="3"/>
  <c r="AI53" i="3"/>
  <c r="AH48" i="3"/>
  <c r="AI45" i="3"/>
  <c r="AH40" i="3"/>
  <c r="AI37" i="3"/>
  <c r="AH32" i="3"/>
  <c r="AI29" i="3"/>
  <c r="AH24" i="3"/>
  <c r="AH172" i="3"/>
  <c r="AG87" i="3"/>
  <c r="AI218" i="3"/>
  <c r="AH213" i="3"/>
  <c r="AI210" i="3"/>
  <c r="AH205" i="3"/>
  <c r="AI202" i="3"/>
  <c r="AH197" i="3"/>
  <c r="AI194" i="3"/>
  <c r="AH189" i="3"/>
  <c r="AI186" i="3"/>
  <c r="AH181" i="3"/>
  <c r="AI178" i="3"/>
  <c r="AH173" i="3"/>
  <c r="AI170" i="3"/>
  <c r="AH165" i="3"/>
  <c r="AI162" i="3"/>
  <c r="AH157" i="3"/>
  <c r="AI154" i="3"/>
  <c r="AH149" i="3"/>
  <c r="AI146" i="3"/>
  <c r="AH141" i="3"/>
  <c r="AI138" i="3"/>
  <c r="AH133" i="3"/>
  <c r="AI130" i="3"/>
  <c r="AH125" i="3"/>
  <c r="AI122" i="3"/>
  <c r="AH117" i="3"/>
  <c r="AI114" i="3"/>
  <c r="AH109" i="3"/>
  <c r="AI106" i="3"/>
  <c r="AH101" i="3"/>
  <c r="AI98" i="3"/>
  <c r="AH93" i="3"/>
  <c r="AI90" i="3"/>
  <c r="AH85" i="3"/>
  <c r="AI82" i="3"/>
  <c r="AH77" i="3"/>
  <c r="AI74" i="3"/>
  <c r="AH69" i="3"/>
  <c r="AI66" i="3"/>
  <c r="AH61" i="3"/>
  <c r="AI58" i="3"/>
  <c r="AH53" i="3"/>
  <c r="AI50" i="3"/>
  <c r="AH45" i="3"/>
  <c r="AI42" i="3"/>
  <c r="AH37" i="3"/>
  <c r="AI34" i="3"/>
  <c r="AH29" i="3"/>
  <c r="AI26" i="3"/>
  <c r="AH180" i="3"/>
  <c r="AG79" i="3"/>
  <c r="AH218" i="3"/>
  <c r="AI215" i="3"/>
  <c r="AH210" i="3"/>
  <c r="AI207" i="3"/>
  <c r="AH202" i="3"/>
  <c r="AI199" i="3"/>
  <c r="AH194" i="3"/>
  <c r="AI191" i="3"/>
  <c r="AH186" i="3"/>
  <c r="AI183" i="3"/>
  <c r="AH178" i="3"/>
  <c r="AI175" i="3"/>
  <c r="AH170" i="3"/>
  <c r="AI167" i="3"/>
  <c r="AH162" i="3"/>
  <c r="AI159" i="3"/>
  <c r="AH154" i="3"/>
  <c r="AI151" i="3"/>
  <c r="AH146" i="3"/>
  <c r="AI143" i="3"/>
  <c r="AH138" i="3"/>
  <c r="AI135" i="3"/>
  <c r="AH130" i="3"/>
  <c r="AI127" i="3"/>
  <c r="AH122" i="3"/>
  <c r="AI119" i="3"/>
  <c r="AH114" i="3"/>
  <c r="AI111" i="3"/>
  <c r="AH106" i="3"/>
  <c r="AI103" i="3"/>
  <c r="AH98" i="3"/>
  <c r="AI95" i="3"/>
  <c r="AH90" i="3"/>
  <c r="AI87" i="3"/>
  <c r="AH82" i="3"/>
  <c r="AI79" i="3"/>
  <c r="AH74" i="3"/>
  <c r="AI71" i="3"/>
  <c r="AH66" i="3"/>
  <c r="AI63" i="3"/>
  <c r="AH58" i="3"/>
  <c r="AH50" i="3"/>
  <c r="AI47" i="3"/>
  <c r="AH42" i="3"/>
  <c r="AI39" i="3"/>
  <c r="AH34" i="3"/>
  <c r="AI31" i="3"/>
  <c r="AH26" i="3"/>
  <c r="AI23" i="3"/>
  <c r="I21" i="6"/>
  <c r="J22" i="6"/>
  <c r="O35" i="2"/>
  <c r="F24" i="6" l="1"/>
  <c r="F25" i="6"/>
  <c r="J21" i="6"/>
  <c r="F22" i="6" s="1"/>
  <c r="F21" i="6" l="1"/>
  <c r="F2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tc={5F410F64-40B7-40E1-913D-04EB9ECDA5AF}</author>
  </authors>
  <commentList>
    <comment ref="F21" authorId="0" shapeId="0" xr:uid="{5F410F64-40B7-40E1-913D-04EB9ECDA5AF}">
      <text>
        <t>[Threaded comment]
Your version of Excel allows you to read this threaded comment; however, any edits to it will get removed if the file is opened in a newer version of Excel. Learn more: https://go.microsoft.com/fwlink/?linkid=870924
Comment:
    Example of data validation error notification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tc={08BABD7B-AE4F-4180-93AF-7B33F1DAFBF3}</author>
  </authors>
  <commentList>
    <comment ref="O3" authorId="0" shapeId="0" xr:uid="{08BABD7B-AE4F-4180-93AF-7B33F1DAFBF3}">
      <text>
        <t>[Threaded comment]
Your version of Excel allows you to read this threaded comment; however, any edits to it will get removed if the file is opened in a newer version of Excel. Learn more: https://go.microsoft.com/fwlink/?linkid=870924
Comment:
    This list may need to be revised. Many of these substances are not regulated under AIM. We may also need to add other blends that could be used by manufacturers. Such a comprehensive list may take time to develop.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<sst xmlns="http://schemas.openxmlformats.org/spreadsheetml/2006/main" count="1174" uniqueCount="295">
  <si>
    <t>OMB Control Number: XXXX-XXXX</t>
  </si>
  <si>
    <t>Expiration Date: XX/XX/20XX</t>
  </si>
  <si>
    <t>Phasedown of Hydrofluorocarbons: Restrictions on the Use of Certain Hydrofluorocarbons under Subsection (i) of the American Innovation and Manufacturing Act of 2020 
§ 84.60 Reporting Form</t>
  </si>
  <si>
    <t>Worksheet Instructions:</t>
  </si>
  <si>
    <t>This reporting form should be completed by any person who imports or manufactures a product or specified component within a sector or subsector listed in § 84.54 that uses or is intended to use a regulated substance or blend containing a regulated substance. All sections of the report must be completed prior to submission. Provide supporting documentation, as needed, to respond to this reporting request. See § 84.60 for more discussion around the reporting requirements.</t>
  </si>
  <si>
    <t>Version:</t>
  </si>
  <si>
    <t>Updated:</t>
  </si>
  <si>
    <t>External Links:</t>
  </si>
  <si>
    <t>https://www.epa.gov/climate-hfcs-reduction/technology-transitions</t>
  </si>
  <si>
    <t>https://www.epa.gov/climate-hfcs-reduction/regulatory-actions-technology-transitions</t>
  </si>
  <si>
    <t>Reporting Form Navigation:</t>
  </si>
  <si>
    <t>Part 1: Background Information and Certification</t>
  </si>
  <si>
    <t>Identifying Information</t>
  </si>
  <si>
    <t>Signed Certification</t>
  </si>
  <si>
    <t>Part 2a: RACHP Sector Reporting Form</t>
  </si>
  <si>
    <t>Part 2b: Foam Sector Reporting Form</t>
  </si>
  <si>
    <t>Part 2c: Aerosols Sector Reporting Form</t>
  </si>
  <si>
    <t>Part 3: Other HFCs and Custom Blends</t>
  </si>
  <si>
    <t>Instructions: Provide the following information in the table below.</t>
  </si>
  <si>
    <t>Reporting entity's name:</t>
  </si>
  <si>
    <t>Physical Street Address:</t>
  </si>
  <si>
    <t>City:</t>
  </si>
  <si>
    <t>State:</t>
  </si>
  <si>
    <t>Zip Code:</t>
  </si>
  <si>
    <t>Contact Person:</t>
  </si>
  <si>
    <t>Email Address:</t>
  </si>
  <si>
    <t>Phone Number:</t>
  </si>
  <si>
    <t>Year Covered in Report:</t>
  </si>
  <si>
    <t>NAICS code(s) that apply:</t>
  </si>
  <si>
    <t>Instructions: As proposed, EPA is requiring that reports be signed and attested. By providing signature here, entities subject to the proposed reporting requirements are providing a statement of certification that the data they provide are accurate and certifying that the products use regulated substances, or blends containing regulated substances, that meet the requirements of § 84.54, and are labeled in accordance with § 84.58</t>
  </si>
  <si>
    <t>Date of Submittal:</t>
  </si>
  <si>
    <t>Signature:</t>
  </si>
  <si>
    <r>
      <t xml:space="preserve">This collection of information is approved by OMB under the Paperwork Reduction Act, 44 U.S.C. 3501 et seq. (OMB Control No. XXXX-XXXX). Responses to this collection of information are voluntary. An agency may not conduct or sponsor, and a person is not required to respond to, a collection of information unless it displays a currently valid OMB control number. The public reporting and recordkeeping burden for this collection of information is estimated to be </t>
    </r>
    <r>
      <rPr>
        <b/>
        <sz val="11"/>
        <color theme="1"/>
        <rFont val="Arial"/>
        <family val="2"/>
      </rPr>
      <t>X</t>
    </r>
    <r>
      <rPr>
        <sz val="11"/>
        <color theme="1"/>
        <rFont val="Arial"/>
        <family val="2"/>
      </rPr>
      <t xml:space="preserve"> hours per response. Send comments on the Agency’s need for this information,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r>
  </si>
  <si>
    <t xml:space="preserve">Phasedown of Hydrofluorocarbons: Restrictions on the Use of Certain Hydrofluorocarbons under Subsection (i) of the American Innovation and Manufacturing Act of 2020 
§ 84.60 Reporting Form </t>
  </si>
  <si>
    <t>Refrigeration, Air Conditioning, and Heat Pumps (RACHP) Sector</t>
  </si>
  <si>
    <t>Part 3:Other HFCs and Custom Blends</t>
  </si>
  <si>
    <t>Required Reporting Information - RACHP Sector</t>
  </si>
  <si>
    <t>Instructions: Follow the instructions for each column to enter required reporting information on RACHP products and specified components AND closed-cell foams contained in RACHP equipment. Cells that are shaded blue have either a dropdown selection or require data to be entered. Cells that are shaded light gray are calculated columns. Use a different row for each entry. Do not skip any rows and do not merge cells. For any HFCs that are not available in the dropdown under "Identify of the HFC or HFC Blend Used," or for custom blends, enter the HFC or the custom blend in the "3. Other HFCs +Custom Blends" tab.</t>
  </si>
  <si>
    <t>Select from dropdown</t>
  </si>
  <si>
    <t>Enter Data</t>
  </si>
  <si>
    <t>Enter data</t>
  </si>
  <si>
    <t>Enter data if shaded blue</t>
  </si>
  <si>
    <t>Calculated - No Entry Required</t>
  </si>
  <si>
    <t>Enter mass or density depending on the product data available</t>
  </si>
  <si>
    <t>Enter units if shaded blue</t>
  </si>
  <si>
    <t>Sector</t>
  </si>
  <si>
    <t>Product or Specified Component</t>
  </si>
  <si>
    <t>Subsector</t>
  </si>
  <si>
    <t>Additional Subsector Information</t>
  </si>
  <si>
    <t>Equipment Type (e.g., compressor) [optional]</t>
  </si>
  <si>
    <t>Additional Equipment Information (e.g., model number) [optional]</t>
  </si>
  <si>
    <t>Does the product or specified component include closed-cell foam containing a regulated substance?</t>
  </si>
  <si>
    <t>Identity of the HFC or HFC Blend Used in Product or Specified Component</t>
  </si>
  <si>
    <t>Charge Size 
(including holding charge or no charge, if applicable)</t>
  </si>
  <si>
    <t>Charge Size Units</t>
  </si>
  <si>
    <t>Mass of the Regulated Substance</t>
  </si>
  <si>
    <t>Mass of the Regulated Substance Units</t>
  </si>
  <si>
    <t>Mass of the Regulated Substance (Metric Tons)</t>
  </si>
  <si>
    <t>Number of Product or Specified Component Units</t>
  </si>
  <si>
    <t>Identity of the HFC or HFC Blend Used in Closed-Cell Foam</t>
  </si>
  <si>
    <t>Mass of the Regulated Substance Used in Closed-Cell Foam</t>
  </si>
  <si>
    <t>Mass of Regulated Substance Used in Closed-Cell Foam Units</t>
  </si>
  <si>
    <t>Density of the Regulated Substance Used in Closed-Cell Foam</t>
  </si>
  <si>
    <t>Density of the Regulated Substance Used in Closed-Cell Foam Units</t>
  </si>
  <si>
    <t xml:space="preserve">Volume of Foam </t>
  </si>
  <si>
    <t>Per Unit Mass of Each Regulated Substance or Blend Containing a Regulated Substance Contained in Closed-Cell Foam (Metric Tons)</t>
  </si>
  <si>
    <t>Total Mass of Each Regulated Substance or Blend Containing a Regulated Substance Contained in Closed-Cell Foam, Annually</t>
  </si>
  <si>
    <t>Total Mass of Each Regulated Substance or Blend Containing a Regulated Substance Contained in All Products or Specified Components, Annually (Metric Tons)</t>
  </si>
  <si>
    <t>Domestically Manufactured</t>
  </si>
  <si>
    <t>Imported</t>
  </si>
  <si>
    <t>Exported</t>
  </si>
  <si>
    <t>Domestically Manufactured Units</t>
  </si>
  <si>
    <t>Imported Units</t>
  </si>
  <si>
    <t>Exported Units</t>
  </si>
  <si>
    <t xml:space="preserve">Domestically Manufactured </t>
  </si>
  <si>
    <t xml:space="preserve">Imported </t>
  </si>
  <si>
    <t>RACHP</t>
  </si>
  <si>
    <t>pounds (lb)</t>
  </si>
  <si>
    <t>HFC-152a</t>
  </si>
  <si>
    <t>ounces (oz)</t>
  </si>
  <si>
    <t>HFC-134a</t>
  </si>
  <si>
    <t>kilograms (kg)</t>
  </si>
  <si>
    <t>lb of regulated substance per cubic foot</t>
  </si>
  <si>
    <t>cubic feet of foam</t>
  </si>
  <si>
    <t/>
  </si>
  <si>
    <t>Foam Sector</t>
  </si>
  <si>
    <t>Required Reporting Information - Foam Sector</t>
  </si>
  <si>
    <t>Instructions: Follow the instructions for each column to enter required reporting information on foam products NOT contained in a piece of equipment. Cells that are shaded blue have either a dropdown selection or require data to be entered. Cells that are shaded light gray are calculated columns. If a cell is shaded black, it is not relevant for the selected subsector chosen and should not be edited for that row. Use a different row for each entry. Do not skip any rows and do not merge cells. For any HFCs that are not available in the dropdown under "Identify of the HFC or HFC Blend Used," or for custom blends, enter the HFC or the custom blend in the "3. Other HFCs +Custom Blends" tab.</t>
  </si>
  <si>
    <t>Additional Product Information [optional]</t>
  </si>
  <si>
    <t>Identity of the HFC or HFC Blend Used</t>
  </si>
  <si>
    <t>Mass of Regulated Substance Units</t>
  </si>
  <si>
    <t>Density of the Regulated Substance</t>
  </si>
  <si>
    <t>Density of the Regulated Substance Units</t>
  </si>
  <si>
    <t>Number of Units</t>
  </si>
  <si>
    <t>Volume of Foam</t>
  </si>
  <si>
    <t>Mass of Each Regulated Substance or Blend Containing a Regulated Substance Contained (Metric Tons)</t>
  </si>
  <si>
    <t>Total Mass of Each Regulated Substance or Blend Containing a Regulated Substance Contained in All Products, Annually (Metric Tons)</t>
  </si>
  <si>
    <t>Foam</t>
  </si>
  <si>
    <t>Polyolefin</t>
  </si>
  <si>
    <t>kg of regulated substance per cubic foot</t>
  </si>
  <si>
    <t>Aerosols Sector</t>
  </si>
  <si>
    <t>Required Reporting Information - Aerosols Sector</t>
  </si>
  <si>
    <t>Instructions: Follow the instructions for each column to enter required reporting information on aerosol products. Cells that are shaded blue have either a dropdown selection or require data to be entered. Cells that are shaded light gray are calculated columns. Use a different row for each entry. Do not skip any rows and do not merge cells. For any HFCs that are not available in the dropdown under "Identify of the HFC or HFC Blend Used," or for custom blends, enter the HFC or the custom blend in the "3. Other HFCs + Custom Blends" tab.</t>
  </si>
  <si>
    <t>Aerosols</t>
  </si>
  <si>
    <t>Technical aerosol products</t>
  </si>
  <si>
    <t>Cleaning products for removal of grease, flux and other soils from electrical equipment or electronics</t>
  </si>
  <si>
    <t>HFC-43-10mee</t>
  </si>
  <si>
    <t>Consumer aerosol products</t>
  </si>
  <si>
    <t>Consumer Aerosol</t>
  </si>
  <si>
    <t>Other HFCs and Custom Blends</t>
  </si>
  <si>
    <t>Required Reporting Information - Other HFCs and Custom Blends</t>
  </si>
  <si>
    <t xml:space="preserve">Instructions: Follow the instructions for each column to enter required reporting information. 
For other HFCs, enter the HFC name under "Name." Then select the HFC under "Compound" or select "Other" if the HFC is not available. If selecting "Other," enter the HFC name under "Other Compound - Please Specify." Enter the Percent as 100% for all other HFCs.
For custom blends, enter one row for each custom blend compound. For each row enter the blend name under "Name." Select the compound under "Compound," or select "Other." If selecting "Other," specify the compound in "Other Compound - Please Specify." Enter the compound percent composition under "Percent." For each unique custom blend, the percents for each compound should sum to 100%. 
Cells that are shaded blue require data to be entered. Use a different row for each entry. Do not skip any rows and do not merge cells. </t>
  </si>
  <si>
    <t>Select from Dropdown</t>
  </si>
  <si>
    <t>Name</t>
  </si>
  <si>
    <t>Compound</t>
  </si>
  <si>
    <t>Other Compound - Please Specify</t>
  </si>
  <si>
    <t>Percent</t>
  </si>
  <si>
    <t>Validation</t>
  </si>
  <si>
    <t>Total Percent</t>
  </si>
  <si>
    <t>HFC-123456</t>
  </si>
  <si>
    <t>Other</t>
  </si>
  <si>
    <t>Custom Blend #1</t>
  </si>
  <si>
    <t>Chemical A</t>
  </si>
  <si>
    <t>HFC-134</t>
  </si>
  <si>
    <t>Custom Blend #2</t>
  </si>
  <si>
    <t>HFC-227ea</t>
  </si>
  <si>
    <t>HFC-23</t>
  </si>
  <si>
    <t>Sectors and Sub-Sectors</t>
  </si>
  <si>
    <t>AerosolRange1</t>
  </si>
  <si>
    <t>AerosolRange2</t>
  </si>
  <si>
    <t>RACHPRange1</t>
  </si>
  <si>
    <t>RACHPRange2</t>
  </si>
  <si>
    <t>RACHPRange3</t>
  </si>
  <si>
    <t>RACHPRange4</t>
  </si>
  <si>
    <t>RACHPRange5</t>
  </si>
  <si>
    <t>RACHPRange6</t>
  </si>
  <si>
    <t>RACHPRange7</t>
  </si>
  <si>
    <t>RACHPRange8</t>
  </si>
  <si>
    <t>RACHPRange9</t>
  </si>
  <si>
    <t>RACHPRange10</t>
  </si>
  <si>
    <t>RACHPRange11</t>
  </si>
  <si>
    <t>RACHPRange12</t>
  </si>
  <si>
    <t>RACHPRange13</t>
  </si>
  <si>
    <t>RACHPRange15</t>
  </si>
  <si>
    <t>RACHPRange16</t>
  </si>
  <si>
    <t>RACHPRange17</t>
  </si>
  <si>
    <t>RACHPRange18</t>
  </si>
  <si>
    <t>RACHPRange19</t>
  </si>
  <si>
    <t>RACHPRange20</t>
  </si>
  <si>
    <t>Sectors</t>
  </si>
  <si>
    <t>Products</t>
  </si>
  <si>
    <t>Y/N Dropdown</t>
  </si>
  <si>
    <t>RACHP Blends</t>
  </si>
  <si>
    <t>Foam Blends</t>
  </si>
  <si>
    <t>Aerosol Blends</t>
  </si>
  <si>
    <t>Factor converting kg to metric tons</t>
  </si>
  <si>
    <t>Factor converting lb to kg</t>
  </si>
  <si>
    <t>Factor converting oz to kg</t>
  </si>
  <si>
    <t>Units</t>
  </si>
  <si>
    <t>Residential and light commercial air conditioning and heat pumps</t>
  </si>
  <si>
    <t>Residential dehumidifiers</t>
  </si>
  <si>
    <t>Household refrigerators and freezers</t>
  </si>
  <si>
    <t>Vending machines</t>
  </si>
  <si>
    <t>Motor vehicle air conditioning</t>
  </si>
  <si>
    <t>Chillers (as a stand-alone product)</t>
  </si>
  <si>
    <t>Data centers, computer room air conditioning, and information technology equipment cooling</t>
  </si>
  <si>
    <t>Industrial process refrigeration (not using chillers)</t>
  </si>
  <si>
    <t>Retail food - refrigeration stand-alone units</t>
  </si>
  <si>
    <t>Retail food - refrigerated food processing and dispensing equipment</t>
  </si>
  <si>
    <t>Self-contained automatic commercial ice machines</t>
  </si>
  <si>
    <t>Cold storage warehouses</t>
  </si>
  <si>
    <t>Refrigerated transport</t>
  </si>
  <si>
    <t>Chillers</t>
  </si>
  <si>
    <t>Ice rinks</t>
  </si>
  <si>
    <t>Retail food - supermarkets</t>
  </si>
  <si>
    <t>Retail food - remote condensing units</t>
  </si>
  <si>
    <t>Retail food - remote refrigerated food processing and dispensing equipment</t>
  </si>
  <si>
    <t>Remote automatic commercial ice machines</t>
  </si>
  <si>
    <t>All HFCs</t>
  </si>
  <si>
    <t>500 g of refrigerant or less and outside scope of UL 621, edition 7</t>
  </si>
  <si>
    <t>Yes</t>
  </si>
  <si>
    <t>Product</t>
  </si>
  <si>
    <t>Residential and light commercial air conditioning and heat pump products (e.g., window units, portable room air conditioning)</t>
  </si>
  <si>
    <t>Light-duty passenger vehicles</t>
  </si>
  <si>
    <t>Industrial process refrigeration with exiting fluid below -50 °C (-58 °F)</t>
  </si>
  <si>
    <t>With refrigerant entering the evaporator below -50 °C (-58 °F)</t>
  </si>
  <si>
    <t>Batch type: harvest rate &lt;=1,000 lb ice per 24 hours</t>
  </si>
  <si>
    <t>With 200 or more lb refrigerant charge, excluding high temperature side of cascade system</t>
  </si>
  <si>
    <t>Intermodal containers with refrigerant temperature entering the evaporator below -50 °C (-58 °F)</t>
  </si>
  <si>
    <t xml:space="preserve">With 200 or more lb refrigerant charge, excluding high temperature side of cascade system </t>
  </si>
  <si>
    <t>Refrigerant flushes</t>
  </si>
  <si>
    <t>No</t>
  </si>
  <si>
    <t>HFC-245fa</t>
  </si>
  <si>
    <t>Specified Component</t>
  </si>
  <si>
    <t>Residential and light commercial air conditioning and heat pump systems (e.g., mini-splits, unitary systems)</t>
  </si>
  <si>
    <t>Medium-duty passenger vehicles, heavy-duty pick-up trucks, complete heavy-duty vans</t>
  </si>
  <si>
    <t>Industrial process refrigeration with exiting fluid greater than or equal to -50 °C (-58 °F) and less than -30 °C (-22 °F)</t>
  </si>
  <si>
    <t>With refrigerant entering the evaporator equal to or above -50 °C (-58 °F) and less than -30 °C (-22 °F)</t>
  </si>
  <si>
    <t>More than 500 g of refrigerant and outside scope of UL 621, edition 7</t>
  </si>
  <si>
    <t>Continuous type: harvest rate &lt;=1,200 lb ice per 24 hours</t>
  </si>
  <si>
    <t>With less than 200 lb refrigerant charge</t>
  </si>
  <si>
    <t>Intermodal containers with refrigerant temperature entering the evaporator equal to or above -50 °C (-58 °F)</t>
  </si>
  <si>
    <t>Industrial process refrigeration with exiting fluid from -50 °C (-58 °F) to -30 °C (-22 °F)</t>
  </si>
  <si>
    <t xml:space="preserve">With less than 200 lb refrigerant charge </t>
  </si>
  <si>
    <t>Phenolic insulation board and bunstock</t>
  </si>
  <si>
    <t>Products for sensitivity testing of smoke detectors</t>
  </si>
  <si>
    <t>Batch type: harvest rate above 1,000 lb ice per 24 hours</t>
  </si>
  <si>
    <t>Listed nonroad vehicles (agricultural tractors greater than 40 horsepower; self-propelled agricultural machinery; compact equipment; construction, forestry, and mining equipment; and commercial utility vehicles)</t>
  </si>
  <si>
    <t>Industrial process refrigeration with exiting fluid equal to or above -30 °C (-22 °F)</t>
  </si>
  <si>
    <t>High temperature side of cascade system and temperature of the refrigerant entering the evaporator equal to or above -30 °C (-22 °F)</t>
  </si>
  <si>
    <t>Ice cream makers within the scope of UL 621, edition 7</t>
  </si>
  <si>
    <t>High temperature side of cascade system</t>
  </si>
  <si>
    <t>Road—self-contained products</t>
  </si>
  <si>
    <t>Industrial process refrigeration with exiting fluid above -30 °C (-22 °F)</t>
  </si>
  <si>
    <t>High temperature side of cascade systems</t>
  </si>
  <si>
    <t>Lubricants and freeze sprays for electrical equipment or electronics</t>
  </si>
  <si>
    <t>Comfort cooling</t>
  </si>
  <si>
    <r>
      <t>Blends of HFC-152a / Saturated Light Hydrocarbons (C</t>
    </r>
    <r>
      <rPr>
        <sz val="6"/>
        <color rgb="FF1B1B1B"/>
        <rFont val="Arial"/>
        <family val="2"/>
      </rPr>
      <t>3</t>
    </r>
    <r>
      <rPr>
        <sz val="8"/>
        <color rgb="FF1B1B1B"/>
        <rFont val="Arial"/>
        <family val="2"/>
      </rPr>
      <t>-C</t>
    </r>
    <r>
      <rPr>
        <sz val="6"/>
        <color rgb="FF1B1B1B"/>
        <rFont val="Arial"/>
        <family val="2"/>
      </rPr>
      <t>6</t>
    </r>
    <r>
      <rPr>
        <sz val="8"/>
        <color rgb="FF1B1B1B"/>
        <rFont val="Arial"/>
        <family val="2"/>
      </rPr>
      <t>)</t>
    </r>
  </si>
  <si>
    <t>Metric Tons (MT)</t>
  </si>
  <si>
    <t>Variable refrigerant flow systems</t>
  </si>
  <si>
    <t>With less than 200 lb refrigerant charge and temperature of the refrigerant entering the evaporator equal to or above -30 °C (-22 °F)</t>
  </si>
  <si>
    <t>Continuous type: harvest rate above 1,200 lb ice per 24 hours</t>
  </si>
  <si>
    <t>Marine—self-contained products</t>
  </si>
  <si>
    <t>Sprays for aircraft maintenance</t>
  </si>
  <si>
    <t>HFC-236fa</t>
  </si>
  <si>
    <t>With 200 or more lb refrigerant charge excluding high temperature side of cascade system and temperature of the refrigerant entering the evaporator equal to or above -30 °C (-22 °F)</t>
  </si>
  <si>
    <t>Sprays containing corrosion preventive compounds used in the maintenance of aircraft, electrical equipment or electronics, or military equipment</t>
  </si>
  <si>
    <t>Blends of 10 to 90 percent HFO-1234ze(E) by weight and the remainder HFC-152a</t>
  </si>
  <si>
    <t>Pesticides for use near electrical wires or in aircraft, in total release insecticide foggers, or in certified organic use pesticides for which EPA has specifically disallowed all other lower-GWP propellants</t>
  </si>
  <si>
    <t>HFC-32</t>
  </si>
  <si>
    <t>Blends of 10 to 99 percent by weight HFO–1336mzz(Z) and the remainder HFC–152a</t>
  </si>
  <si>
    <t>Mold release agents and mold cleaners</t>
  </si>
  <si>
    <t>Blends of zero to 100 percent HFO-1234ze(E), zero to 70 percent methyl formate, zero to 60 percent HFC-152a, zero to 60 percent CO2, and zero to 60 percent water</t>
  </si>
  <si>
    <t>Lubricants and cleaners for spinnerets for synthetic fabrics</t>
  </si>
  <si>
    <t>R-404A</t>
  </si>
  <si>
    <t>HFC-365mfc</t>
  </si>
  <si>
    <t>Duster sprays specifically for removal of dust from photographic negatives, semiconductor chips, specimens under electron microscopes, and energized electrical equipment</t>
  </si>
  <si>
    <t>R-407C</t>
  </si>
  <si>
    <t>Adhesives and sealants in large canisters</t>
  </si>
  <si>
    <t>High temperature side of cascade systems and temperature of the refrigerant entering the evaporator above -30 °C (-22 °F)</t>
  </si>
  <si>
    <t>R-410A</t>
  </si>
  <si>
    <t>Document preservation sprays</t>
  </si>
  <si>
    <t>R-448A</t>
  </si>
  <si>
    <t>Wound care sprays</t>
  </si>
  <si>
    <t>R-449A</t>
  </si>
  <si>
    <t>Topical coolant sprays for pain relief</t>
  </si>
  <si>
    <t>R-449B</t>
  </si>
  <si>
    <t>Products for removing bandage adhesives from skin</t>
  </si>
  <si>
    <t>R-450A</t>
  </si>
  <si>
    <t>R-452A</t>
  </si>
  <si>
    <t>Industrial process refrigeration with exiting fluid below -50 °C (-58 °F)
Industrial process refrigeration with exiting fluid greater than or equal to -50 °C (-58 °F) and less than -30 °C (-22 °F)</t>
  </si>
  <si>
    <t>R-452B</t>
  </si>
  <si>
    <t>R-454A</t>
  </si>
  <si>
    <t>R-454B</t>
  </si>
  <si>
    <t>Intermodal containers with exiting fluid temperature from a chiller below -50 °C (-58 °F)</t>
  </si>
  <si>
    <t>R-454C</t>
  </si>
  <si>
    <t>Intermodal containers with exiting fluid temperature from a chiller equal to or above -50 °C (-58 °F)</t>
  </si>
  <si>
    <t>R-455A</t>
  </si>
  <si>
    <t>R-457A</t>
  </si>
  <si>
    <t>R-471A</t>
  </si>
  <si>
    <t>R-507</t>
  </si>
  <si>
    <t>R-507A</t>
  </si>
  <si>
    <t>Marine systems</t>
  </si>
  <si>
    <t>R-508B</t>
  </si>
  <si>
    <t>R-513A</t>
  </si>
  <si>
    <t>R-513B</t>
  </si>
  <si>
    <t>R-515B</t>
  </si>
  <si>
    <t>R-516A</t>
  </si>
  <si>
    <t>HFC-143a</t>
  </si>
  <si>
    <t>Blends of HFC-152a / Saturated Light Hydrocarbons (C3-C6)</t>
  </si>
  <si>
    <t>Road systems</t>
  </si>
  <si>
    <t>Blends of 10 to 90 percent HFO-1234ze(E) by weight and the remainder HCFO-1233zd(E)</t>
  </si>
  <si>
    <t>Stationary residential and light commercial air conditioning and heat pumps (e.g., window units, portable room air conditioning)</t>
  </si>
  <si>
    <t>Temperature of the refrigerant entering the evaporator below -50 °C (-58 °F)</t>
  </si>
  <si>
    <t>Temperature of the refrigerant entering the evaporator from -50 °C (-58 °F) to -30 °C (-22 °F)</t>
  </si>
  <si>
    <t>With 200 or more lb refrigerant charge excluding high temperature side of cascade system and temperature of the refrigerant entering the evaporator above -30 °C (-22 °F)</t>
  </si>
  <si>
    <t>With less than 200 lb refrigerant charge and temperature of the refrigerant entering the evaporator above -30 °C (-22 °F)</t>
  </si>
  <si>
    <t>Extruded polystyrene (XPS) boardstock and billet</t>
  </si>
  <si>
    <t>Flexible polyurethane</t>
  </si>
  <si>
    <t>Integral skin polyurethane</t>
  </si>
  <si>
    <t>Polystyrene extruded sheet</t>
  </si>
  <si>
    <t>Rigid polyurethane and polyisocyanurate laminated boardstock</t>
  </si>
  <si>
    <t>Rigid polyurethane appliance foam</t>
  </si>
  <si>
    <r>
      <t>Rigid polyurethane commercial refrigeration and sandwich panels</t>
    </r>
    <r>
      <rPr>
        <i/>
        <sz val="11"/>
        <color theme="1"/>
        <rFont val="Calibri"/>
        <family val="2"/>
        <scheme val="minor"/>
      </rPr>
      <t>c</t>
    </r>
  </si>
  <si>
    <t>Rigid polyurethane low pressure, two-component spray foam</t>
  </si>
  <si>
    <t>Rigid polyurethane marine flotation foam</t>
  </si>
  <si>
    <t>Rigid polyurethane slabstock and other</t>
  </si>
  <si>
    <t>Rigid polyurethane high-pressure two-component spray foam</t>
  </si>
  <si>
    <t>Rigid polyurethane one-component foam sealants</t>
  </si>
  <si>
    <t>R-407A</t>
  </si>
  <si>
    <t>R-407F</t>
  </si>
  <si>
    <t>R-407H</t>
  </si>
  <si>
    <t>R-452C</t>
  </si>
  <si>
    <t>EPA Form # 5900-709</t>
  </si>
  <si>
    <t>OMB Control Number: 2060-0759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</si>
</sst>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0.0"/>
  </numFmts>
  <fonts count="23"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sz val="11"/>
      <name val="Arial"/>
      <family val="2"/>
    </font>
    <font>
      <b/>
      <sz val="16"/>
      <color theme="1"/>
      <name val="Arial"/>
      <family val="2"/>
    </font>
    <font>
      <b/>
      <sz val="11"/>
      <color theme="1"/>
      <name val="Arial"/>
      <family val="2"/>
    </font>
    <font>
      <u/>
      <sz val="11"/>
      <color theme="10"/>
      <name val="Arial"/>
      <family val="2"/>
    </font>
    <font>
      <b/>
      <sz val="11"/>
      <name val="Arial"/>
      <family val="2"/>
    </font>
    <font>
      <b/>
      <sz val="14"/>
      <color theme="1"/>
      <name val="Arial"/>
      <family val="2"/>
    </font>
    <font>
      <sz val="11"/>
      <color theme="0" tint="-0.249977111117893"/>
      <name val="Arial"/>
      <family val="2"/>
    </font>
    <font>
      <b/>
      <sz val="9"/>
      <color theme="1"/>
      <name val="Arial"/>
      <family val="2"/>
    </font>
    <font>
      <b/>
      <sz val="11"/>
      <color theme="1"/>
      <name val="Calibri"/>
      <family val="2"/>
      <scheme val="minor"/>
    </font>
    <font>
      <sz val="11"/>
      <color theme="1"/>
      <name val="Arial"/>
      <family val="2"/>
    </font>
    <font>
      <sz val="9"/>
      <color theme="1"/>
      <name val="Arial"/>
      <family val="2"/>
    </font>
    <font>
      <sz val="11"/>
      <color rgb="FF000000"/>
      <name val="Calibri"/>
      <family val="2"/>
      <scheme val="minor"/>
    </font>
    <font>
      <b/>
      <i/>
      <sz val="16"/>
      <color theme="1"/>
      <name val="Arial"/>
      <family val="2"/>
    </font>
    <font>
      <b/>
      <i/>
      <sz val="10"/>
      <color theme="1"/>
      <name val="Arial"/>
      <family val="2"/>
    </font>
    <font>
      <b/>
      <sz val="11"/>
      <color theme="0"/>
      <name val="Calibri"/>
      <family val="2"/>
      <scheme val="minor"/>
    </font>
    <font>
      <sz val="8"/>
      <name val="Calibri"/>
      <family val="2"/>
      <scheme val="minor"/>
    </font>
    <font>
      <sz val="6"/>
      <color rgb="FF1B1B1B"/>
      <name val="Arial"/>
      <family val="2"/>
    </font>
    <font>
      <sz val="8"/>
      <color rgb="FF1B1B1B"/>
      <name val="Arial"/>
      <family val="2"/>
    </font>
    <font>
      <i/>
      <sz val="11"/>
      <color theme="1"/>
      <name val="Calibri"/>
      <family val="2"/>
      <scheme val="minor"/>
    </font>
  </fonts>
  <fills count="10">
    <fill>
      <patternFill patternType="none"/>
    </fill>
    <fill>
      <patternFill patternType="gray125"/>
    </fill>
    <fill>
      <patternFill patternType="solid">
        <fgColor theme="0" tint="-0.249977111117893"/>
        <bgColor indexed="64"/>
      </patternFill>
    </fill>
    <fill>
      <patternFill patternType="solid">
        <fgColor rgb="FFC0C0C0"/>
        <bgColor indexed="64"/>
      </patternFill>
    </fill>
    <fill>
      <patternFill patternType="solid">
        <fgColor rgb="FF99CCFF"/>
        <bgColor indexed="64"/>
      </patternFill>
    </fill>
    <fill>
      <patternFill patternType="solid">
        <fgColor rgb="FFFFFF00"/>
        <bgColor indexed="64"/>
      </patternFill>
    </fill>
    <fill>
      <patternFill patternType="solid">
        <fgColor theme="1"/>
        <bgColor indexed="64"/>
      </patternFill>
    </fill>
    <fill>
      <patternFill patternType="solid">
        <fgColor theme="2"/>
        <bgColor indexed="64"/>
      </patternFill>
    </fill>
    <fill>
      <patternFill patternType="solid">
        <fgColor theme="5" tint="0.39997558519241921"/>
        <bgColor theme="8"/>
      </patternFill>
    </fill>
    <fill>
      <patternFill patternType="solid">
        <fgColor theme="9"/>
        <bgColor theme="9"/>
      </patternFill>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indexed="64"/>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thin">
        <color indexed="64"/>
      </right>
      <top/>
      <bottom style="thin">
        <color indexed="64"/>
      </bottom>
      <diagonal/>
    </border>
    <border>
      <left/>
      <right/>
      <top/>
      <bottom style="thin">
        <color theme="5" tint="0.79998168889431442"/>
      </bottom>
      <diagonal/>
    </border>
    <border>
      <left/>
      <right/>
      <top style="medium">
        <color theme="1"/>
      </top>
      <bottom style="medium">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thin">
        <color theme="5"/>
      </left>
      <right style="thin">
        <color theme="5"/>
      </right>
      <top style="thin">
        <color theme="5"/>
      </top>
      <bottom/>
      <diagonal/>
    </border>
    <border>
      <left style="thin">
        <color theme="9"/>
      </left>
      <right style="thin">
        <color theme="9"/>
      </right>
      <top style="thin">
        <color theme="9"/>
      </top>
      <bottom/>
      <diagonal/>
    </border>
    <border>
      <left style="thin">
        <color theme="5"/>
      </left>
      <right style="thin">
        <color theme="5"/>
      </right>
      <top style="thin">
        <color theme="5"/>
      </top>
      <bottom style="thin">
        <color theme="5"/>
      </bottom>
      <diagonal/>
    </border>
    <border>
      <left/>
      <right/>
      <top style="thin">
        <color theme="5" tint="0.79998168889431442"/>
      </top>
      <bottom style="thin">
        <color theme="5" tint="0.79998168889431442"/>
      </bottom>
      <diagonal/>
    </border>
    <border>
      <left/>
      <right/>
      <top style="thin">
        <color theme="5" tint="0.79998168889431442"/>
      </top>
      <bottom/>
      <diagonal/>
    </border>
    <border>
      <left style="thin">
        <color theme="9"/>
      </left>
      <right style="thin">
        <color theme="9"/>
      </right>
      <top/>
      <bottom/>
      <diagonal/>
    </border>
    <border>
      <left style="medium">
        <color indexed="64"/>
      </left>
      <right style="medium">
        <color rgb="FF000000"/>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rgb="FF000000"/>
      </left>
      <right style="medium">
        <color rgb="FF000000"/>
      </right>
      <top/>
      <bottom/>
      <diagonal/>
    </border>
    <border>
      <left style="thin">
        <color indexed="64"/>
      </left>
      <right/>
      <top style="medium">
        <color indexed="64"/>
      </top>
      <bottom/>
      <diagonal/>
    </border>
  </borders>
  <cellStyleXfs count="5">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1" fillId="0" borderId="0"/>
    <xf numFmtId="9" fontId="1" fillId="0" borderId="0" applyFont="0" applyFill="0" applyBorder="0" applyAlignment="0" applyProtection="0"/>
  </cellStyleXfs>
  <cellXfs count="244">
    <xf numFmtId="0" fontId="0" fillId="0" borderId="0" xfId="0"/>
    <xf numFmtId="0" fontId="3" fillId="0" borderId="0" xfId="0" applyFont="1" applyAlignment="1">
      <alignment vertical="center"/>
    </xf>
    <xf numFmtId="0" fontId="3" fillId="0" borderId="0" xfId="0" applyFont="1" applyAlignment="1">
      <alignment horizontal="right" vertical="center"/>
    </xf>
    <xf numFmtId="0" fontId="4" fillId="0" borderId="0" xfId="0" applyFont="1" applyAlignment="1">
      <alignment horizontal="right" vertical="center"/>
    </xf>
    <xf numFmtId="0" fontId="3" fillId="0" borderId="0" xfId="0" applyFont="1" applyAlignment="1">
      <alignment vertical="center" wrapText="1"/>
    </xf>
    <xf numFmtId="0" fontId="7" fillId="0" borderId="0" xfId="2" applyFont="1" applyFill="1" applyBorder="1" applyAlignment="1" applyProtection="1">
      <alignment vertical="center"/>
    </xf>
    <xf numFmtId="0" fontId="9" fillId="0" borderId="0" xfId="3" applyFont="1" applyAlignment="1">
      <alignment vertical="center"/>
    </xf>
    <xf numFmtId="0" fontId="6" fillId="0" borderId="0" xfId="3" applyFont="1" applyAlignment="1">
      <alignment horizontal="left" vertical="center"/>
    </xf>
    <xf numFmtId="0" fontId="0" fillId="0" borderId="0" xfId="0" applyAlignment="1">
      <alignment vertical="center"/>
    </xf>
    <xf numFmtId="2" fontId="3" fillId="0" borderId="0" xfId="0" applyNumberFormat="1" applyFont="1" applyAlignment="1">
      <alignment vertical="center"/>
    </xf>
    <xf numFmtId="0" fontId="6" fillId="0" borderId="0" xfId="3" applyFont="1" applyAlignment="1">
      <alignment vertical="center"/>
    </xf>
    <xf numFmtId="0" fontId="6" fillId="3" borderId="5" xfId="3" applyFont="1" applyFill="1" applyBorder="1" applyAlignment="1">
      <alignment vertical="center"/>
    </xf>
    <xf numFmtId="0" fontId="8" fillId="2" borderId="6" xfId="3" applyFont="1" applyFill="1" applyBorder="1" applyAlignment="1">
      <alignment horizontal="left" vertical="center"/>
    </xf>
    <xf numFmtId="0" fontId="8" fillId="2" borderId="8" xfId="3" applyFont="1" applyFill="1" applyBorder="1" applyAlignment="1">
      <alignment horizontal="left" vertical="center"/>
    </xf>
    <xf numFmtId="0" fontId="8" fillId="2" borderId="10" xfId="3" applyFont="1" applyFill="1" applyBorder="1" applyAlignment="1">
      <alignment horizontal="center" vertical="center" wrapText="1"/>
    </xf>
    <xf numFmtId="0" fontId="10" fillId="0" borderId="0" xfId="0" applyFont="1" applyAlignment="1">
      <alignment vertical="center"/>
    </xf>
    <xf numFmtId="0" fontId="3" fillId="0" borderId="0" xfId="0" applyFont="1" applyAlignment="1">
      <alignment horizontal="left" vertical="center" wrapText="1"/>
    </xf>
    <xf numFmtId="0" fontId="3" fillId="5" borderId="0" xfId="0" applyFont="1" applyFill="1" applyAlignment="1">
      <alignment vertical="center"/>
    </xf>
    <xf numFmtId="0" fontId="3" fillId="0" borderId="12" xfId="0" applyFont="1" applyBorder="1" applyAlignment="1">
      <alignment vertical="center"/>
    </xf>
    <xf numFmtId="0" fontId="3" fillId="4" borderId="7" xfId="3" applyFont="1" applyFill="1" applyBorder="1" applyAlignment="1" applyProtection="1">
      <alignment horizontal="center" vertical="center"/>
      <protection locked="0"/>
    </xf>
    <xf numFmtId="0" fontId="3" fillId="4" borderId="9" xfId="3" applyFont="1" applyFill="1" applyBorder="1" applyAlignment="1" applyProtection="1">
      <alignment horizontal="center" vertical="center"/>
      <protection locked="0"/>
    </xf>
    <xf numFmtId="0" fontId="3" fillId="4" borderId="14" xfId="3" applyFont="1" applyFill="1" applyBorder="1" applyAlignment="1" applyProtection="1">
      <alignment horizontal="center" vertical="center"/>
      <protection locked="0"/>
    </xf>
    <xf numFmtId="0" fontId="6" fillId="0" borderId="0" xfId="0" applyFont="1" applyAlignment="1">
      <alignment horizontal="left" vertical="center"/>
    </xf>
    <xf numFmtId="0" fontId="13" fillId="0" borderId="0" xfId="0" applyFont="1" applyAlignment="1">
      <alignment vertical="center"/>
    </xf>
    <xf numFmtId="0" fontId="5" fillId="0" borderId="0" xfId="0" applyFont="1" applyAlignment="1">
      <alignment vertical="center" wrapText="1"/>
    </xf>
    <xf numFmtId="0" fontId="0" fillId="0" borderId="0" xfId="0" applyAlignment="1">
      <alignment wrapText="1"/>
    </xf>
    <xf numFmtId="0" fontId="6" fillId="0" borderId="0" xfId="0" applyFont="1" applyAlignment="1">
      <alignment vertical="center"/>
    </xf>
    <xf numFmtId="0" fontId="3" fillId="0" borderId="28" xfId="0" applyFont="1" applyBorder="1" applyAlignment="1">
      <alignment vertical="center" wrapText="1"/>
    </xf>
    <xf numFmtId="0" fontId="4" fillId="4" borderId="33" xfId="3" applyFont="1" applyFill="1" applyBorder="1" applyAlignment="1" applyProtection="1">
      <alignment horizontal="left" vertical="center" wrapText="1"/>
      <protection locked="0"/>
    </xf>
    <xf numFmtId="0" fontId="4" fillId="4" borderId="35" xfId="3" applyFont="1" applyFill="1" applyBorder="1" applyAlignment="1" applyProtection="1">
      <alignment horizontal="left" vertical="center" wrapText="1"/>
      <protection locked="0"/>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vertical="top"/>
    </xf>
    <xf numFmtId="0" fontId="4" fillId="4" borderId="36" xfId="3" applyFont="1" applyFill="1" applyBorder="1" applyAlignment="1" applyProtection="1">
      <alignment horizontal="left" vertical="center" wrapText="1"/>
      <protection locked="0"/>
    </xf>
    <xf numFmtId="0" fontId="14" fillId="0" borderId="0" xfId="0" applyFont="1" applyAlignment="1">
      <alignment vertical="center"/>
    </xf>
    <xf numFmtId="0" fontId="11" fillId="0" borderId="0" xfId="3" applyFont="1" applyAlignment="1">
      <alignment horizontal="left" vertical="center" wrapText="1"/>
    </xf>
    <xf numFmtId="0" fontId="6" fillId="0" borderId="0" xfId="3" applyFont="1" applyAlignment="1">
      <alignment vertical="center" wrapText="1"/>
    </xf>
    <xf numFmtId="0" fontId="15" fillId="0" borderId="0" xfId="0" applyFont="1" applyAlignment="1">
      <alignment vertical="center" wrapText="1"/>
    </xf>
    <xf numFmtId="0" fontId="4" fillId="4" borderId="37" xfId="3" applyFont="1" applyFill="1" applyBorder="1" applyAlignment="1" applyProtection="1">
      <alignment horizontal="left" vertical="center" wrapText="1"/>
      <protection locked="0"/>
    </xf>
    <xf numFmtId="0" fontId="4" fillId="4" borderId="33" xfId="3" applyFont="1" applyFill="1" applyBorder="1" applyAlignment="1" applyProtection="1">
      <alignment horizontal="center" vertical="center" wrapText="1"/>
      <protection locked="0"/>
    </xf>
    <xf numFmtId="0" fontId="0" fillId="0" borderId="13" xfId="0" applyBorder="1" applyAlignment="1">
      <alignment vertical="center"/>
    </xf>
    <xf numFmtId="0" fontId="8" fillId="2" borderId="15" xfId="3" applyFont="1" applyFill="1" applyBorder="1" applyAlignment="1">
      <alignment horizontal="center" vertical="center" wrapText="1"/>
    </xf>
    <xf numFmtId="0" fontId="4" fillId="4" borderId="43" xfId="3" applyFont="1" applyFill="1" applyBorder="1" applyAlignment="1" applyProtection="1">
      <alignment horizontal="left" vertical="center" wrapText="1"/>
      <protection locked="0"/>
    </xf>
    <xf numFmtId="0" fontId="4" fillId="4" borderId="43" xfId="3" applyFont="1" applyFill="1" applyBorder="1" applyAlignment="1" applyProtection="1">
      <alignment horizontal="center" vertical="center" wrapText="1"/>
      <protection locked="0"/>
    </xf>
    <xf numFmtId="49" fontId="4" fillId="4" borderId="36" xfId="3" applyNumberFormat="1" applyFont="1" applyFill="1" applyBorder="1" applyAlignment="1" applyProtection="1">
      <alignment horizontal="center" vertical="center" wrapText="1"/>
      <protection locked="0"/>
    </xf>
    <xf numFmtId="0" fontId="4" fillId="4" borderId="5" xfId="3" applyFont="1" applyFill="1" applyBorder="1" applyAlignment="1" applyProtection="1">
      <alignment horizontal="left" vertical="center" wrapText="1"/>
      <protection locked="0"/>
    </xf>
    <xf numFmtId="0" fontId="4" fillId="4" borderId="6" xfId="3" applyFont="1" applyFill="1" applyBorder="1" applyAlignment="1" applyProtection="1">
      <alignment horizontal="left" vertical="center" wrapText="1"/>
      <protection locked="0"/>
    </xf>
    <xf numFmtId="0" fontId="4" fillId="4" borderId="8" xfId="3" applyFont="1" applyFill="1" applyBorder="1" applyAlignment="1" applyProtection="1">
      <alignment horizontal="left" vertical="center" wrapText="1"/>
      <protection locked="0"/>
    </xf>
    <xf numFmtId="0" fontId="4" fillId="4" borderId="36" xfId="3" applyFont="1" applyFill="1" applyBorder="1" applyAlignment="1" applyProtection="1">
      <alignment horizontal="center" vertical="center" wrapText="1"/>
      <protection locked="0"/>
    </xf>
    <xf numFmtId="0" fontId="4" fillId="4" borderId="35" xfId="3" applyFont="1" applyFill="1" applyBorder="1" applyAlignment="1" applyProtection="1">
      <alignment horizontal="center" vertical="center" wrapText="1"/>
      <protection locked="0"/>
    </xf>
    <xf numFmtId="14" fontId="2" fillId="0" borderId="13" xfId="2" applyNumberFormat="1" applyFill="1" applyBorder="1" applyAlignment="1">
      <alignment horizontal="left" vertical="center"/>
    </xf>
    <xf numFmtId="0" fontId="3" fillId="5" borderId="0" xfId="0" applyFont="1" applyFill="1" applyAlignment="1">
      <alignment horizontal="right" vertical="center"/>
    </xf>
    <xf numFmtId="0" fontId="4" fillId="5" borderId="0" xfId="0" applyFont="1" applyFill="1" applyAlignment="1">
      <alignment horizontal="right" vertical="center"/>
    </xf>
    <xf numFmtId="3" fontId="4" fillId="4" borderId="6" xfId="3" applyNumberFormat="1" applyFont="1" applyFill="1" applyBorder="1" applyAlignment="1" applyProtection="1">
      <alignment horizontal="center" vertical="center" wrapText="1"/>
      <protection locked="0"/>
    </xf>
    <xf numFmtId="3" fontId="4" fillId="4" borderId="39" xfId="3" applyNumberFormat="1" applyFont="1" applyFill="1" applyBorder="1" applyAlignment="1" applyProtection="1">
      <alignment horizontal="center" vertical="center" wrapText="1"/>
      <protection locked="0"/>
    </xf>
    <xf numFmtId="3" fontId="4" fillId="4" borderId="8" xfId="3" applyNumberFormat="1" applyFont="1" applyFill="1" applyBorder="1" applyAlignment="1" applyProtection="1">
      <alignment horizontal="center" vertical="center" wrapText="1"/>
      <protection locked="0"/>
    </xf>
    <xf numFmtId="4" fontId="4" fillId="6" borderId="35" xfId="3" applyNumberFormat="1" applyFont="1" applyFill="1" applyBorder="1" applyAlignment="1" applyProtection="1">
      <alignment horizontal="center" vertical="center" wrapText="1"/>
      <protection locked="0"/>
    </xf>
    <xf numFmtId="0" fontId="4" fillId="4" borderId="22" xfId="3" applyFont="1" applyFill="1" applyBorder="1" applyAlignment="1" applyProtection="1">
      <alignment horizontal="center" vertical="center" wrapText="1"/>
      <protection locked="0"/>
    </xf>
    <xf numFmtId="4" fontId="4" fillId="4" borderId="35" xfId="3" applyNumberFormat="1" applyFont="1" applyFill="1" applyBorder="1" applyAlignment="1" applyProtection="1">
      <alignment horizontal="center" vertical="center" wrapText="1"/>
      <protection locked="0"/>
    </xf>
    <xf numFmtId="165" fontId="4" fillId="4" borderId="35" xfId="3" applyNumberFormat="1" applyFont="1" applyFill="1" applyBorder="1" applyAlignment="1" applyProtection="1">
      <alignment horizontal="center" vertical="center" wrapText="1"/>
      <protection locked="0"/>
    </xf>
    <xf numFmtId="165" fontId="4" fillId="4" borderId="33" xfId="3" applyNumberFormat="1" applyFont="1" applyFill="1" applyBorder="1" applyAlignment="1" applyProtection="1">
      <alignment horizontal="center" vertical="center" wrapText="1"/>
      <protection locked="0"/>
    </xf>
    <xf numFmtId="165" fontId="4" fillId="4" borderId="36" xfId="3" applyNumberFormat="1" applyFont="1" applyFill="1" applyBorder="1" applyAlignment="1" applyProtection="1">
      <alignment horizontal="center" vertical="center" wrapText="1"/>
      <protection locked="0"/>
    </xf>
    <xf numFmtId="4" fontId="4" fillId="4" borderId="33" xfId="3" applyNumberFormat="1" applyFont="1" applyFill="1" applyBorder="1" applyAlignment="1" applyProtection="1">
      <alignment horizontal="center" vertical="center" wrapText="1"/>
      <protection locked="0"/>
    </xf>
    <xf numFmtId="4" fontId="4" fillId="4" borderId="36" xfId="3" applyNumberFormat="1" applyFont="1" applyFill="1" applyBorder="1" applyAlignment="1" applyProtection="1">
      <alignment horizontal="center" vertical="center" wrapText="1"/>
      <protection locked="0"/>
    </xf>
    <xf numFmtId="4" fontId="4" fillId="6" borderId="33" xfId="3" applyNumberFormat="1" applyFont="1" applyFill="1" applyBorder="1" applyAlignment="1" applyProtection="1">
      <alignment horizontal="center" vertical="center" wrapText="1"/>
      <protection locked="0"/>
    </xf>
    <xf numFmtId="4" fontId="4" fillId="6" borderId="36" xfId="3" applyNumberFormat="1" applyFont="1" applyFill="1" applyBorder="1" applyAlignment="1" applyProtection="1">
      <alignment horizontal="center" vertical="center" wrapText="1"/>
      <protection locked="0"/>
    </xf>
    <xf numFmtId="4" fontId="3" fillId="0" borderId="0" xfId="0" applyNumberFormat="1" applyFont="1" applyAlignment="1">
      <alignment vertical="center"/>
    </xf>
    <xf numFmtId="0" fontId="3" fillId="4" borderId="15" xfId="3" applyFont="1" applyFill="1" applyBorder="1" applyAlignment="1" applyProtection="1">
      <alignment horizontal="center" vertical="center"/>
      <protection locked="0"/>
    </xf>
    <xf numFmtId="0" fontId="8" fillId="0" borderId="13" xfId="3" applyFont="1" applyBorder="1" applyAlignment="1">
      <alignment horizontal="left" vertical="center" wrapText="1"/>
    </xf>
    <xf numFmtId="0" fontId="8" fillId="0" borderId="0" xfId="3" applyFont="1" applyAlignment="1">
      <alignment horizontal="left" vertical="center"/>
    </xf>
    <xf numFmtId="0" fontId="3" fillId="0" borderId="0" xfId="3" applyFont="1" applyAlignment="1" applyProtection="1">
      <alignment horizontal="center" vertical="center"/>
      <protection locked="0"/>
    </xf>
    <xf numFmtId="4" fontId="4" fillId="4" borderId="48" xfId="3" applyNumberFormat="1" applyFont="1" applyFill="1" applyBorder="1" applyAlignment="1" applyProtection="1">
      <alignment horizontal="center" vertical="center" wrapText="1"/>
      <protection locked="0"/>
    </xf>
    <xf numFmtId="0" fontId="0" fillId="0" borderId="49" xfId="0" applyBorder="1" applyAlignment="1">
      <alignment vertical="top"/>
    </xf>
    <xf numFmtId="0" fontId="7" fillId="0" borderId="0" xfId="2" applyFont="1" applyFill="1" applyBorder="1" applyAlignment="1"/>
    <xf numFmtId="4" fontId="4" fillId="4" borderId="54" xfId="3" applyNumberFormat="1" applyFont="1" applyFill="1" applyBorder="1" applyAlignment="1" applyProtection="1">
      <alignment horizontal="center" vertical="center" wrapText="1"/>
      <protection locked="0"/>
    </xf>
    <xf numFmtId="165" fontId="4" fillId="4" borderId="54" xfId="3" applyNumberFormat="1" applyFont="1" applyFill="1" applyBorder="1" applyAlignment="1" applyProtection="1">
      <alignment horizontal="center" vertical="center" wrapText="1"/>
      <protection locked="0"/>
    </xf>
    <xf numFmtId="165" fontId="4" fillId="4" borderId="4" xfId="3" applyNumberFormat="1" applyFont="1" applyFill="1" applyBorder="1" applyAlignment="1" applyProtection="1">
      <alignment horizontal="center" vertical="center" wrapText="1"/>
      <protection locked="0"/>
    </xf>
    <xf numFmtId="165" fontId="4" fillId="4" borderId="41" xfId="3" applyNumberFormat="1" applyFont="1" applyFill="1" applyBorder="1" applyAlignment="1" applyProtection="1">
      <alignment horizontal="center" vertical="center" wrapText="1"/>
      <protection locked="0"/>
    </xf>
    <xf numFmtId="3" fontId="4" fillId="4" borderId="51" xfId="3" applyNumberFormat="1" applyFont="1" applyFill="1" applyBorder="1" applyAlignment="1" applyProtection="1">
      <alignment horizontal="center" vertical="center" wrapText="1"/>
      <protection locked="0"/>
    </xf>
    <xf numFmtId="3" fontId="4" fillId="4" borderId="52" xfId="3" applyNumberFormat="1" applyFont="1" applyFill="1" applyBorder="1" applyAlignment="1" applyProtection="1">
      <alignment horizontal="center" vertical="center" wrapText="1"/>
      <protection locked="0"/>
    </xf>
    <xf numFmtId="3" fontId="4" fillId="4" borderId="53" xfId="3" applyNumberFormat="1" applyFont="1" applyFill="1" applyBorder="1" applyAlignment="1" applyProtection="1">
      <alignment horizontal="center" vertical="center" wrapText="1"/>
      <protection locked="0"/>
    </xf>
    <xf numFmtId="3" fontId="4" fillId="4" borderId="21" xfId="3" applyNumberFormat="1" applyFont="1" applyFill="1" applyBorder="1" applyAlignment="1" applyProtection="1">
      <alignment horizontal="center" vertical="center" wrapText="1"/>
      <protection locked="0"/>
    </xf>
    <xf numFmtId="3" fontId="4" fillId="4" borderId="26" xfId="3" applyNumberFormat="1" applyFont="1" applyFill="1" applyBorder="1" applyAlignment="1" applyProtection="1">
      <alignment horizontal="center" vertical="center" wrapText="1"/>
      <protection locked="0"/>
    </xf>
    <xf numFmtId="3" fontId="4" fillId="4" borderId="34" xfId="3" applyNumberFormat="1" applyFont="1" applyFill="1" applyBorder="1" applyAlignment="1" applyProtection="1">
      <alignment horizontal="center" vertical="center" wrapText="1"/>
      <protection locked="0"/>
    </xf>
    <xf numFmtId="4" fontId="4" fillId="4" borderId="55" xfId="3" applyNumberFormat="1" applyFont="1" applyFill="1" applyBorder="1" applyAlignment="1" applyProtection="1">
      <alignment horizontal="center" vertical="center" wrapText="1"/>
      <protection locked="0"/>
    </xf>
    <xf numFmtId="4" fontId="4" fillId="4" borderId="3" xfId="3" applyNumberFormat="1" applyFont="1" applyFill="1" applyBorder="1" applyAlignment="1" applyProtection="1">
      <alignment horizontal="center" vertical="center" wrapText="1"/>
      <protection locked="0"/>
    </xf>
    <xf numFmtId="4" fontId="4" fillId="4" borderId="38" xfId="3" applyNumberFormat="1" applyFont="1" applyFill="1" applyBorder="1" applyAlignment="1" applyProtection="1">
      <alignment horizontal="center" vertical="center" wrapText="1"/>
      <protection locked="0"/>
    </xf>
    <xf numFmtId="4" fontId="4" fillId="4" borderId="31" xfId="3" applyNumberFormat="1" applyFont="1" applyFill="1" applyBorder="1" applyAlignment="1" applyProtection="1">
      <alignment horizontal="center" vertical="center" wrapText="1"/>
      <protection locked="0"/>
    </xf>
    <xf numFmtId="0" fontId="8" fillId="2" borderId="56" xfId="3" applyFont="1" applyFill="1" applyBorder="1" applyAlignment="1">
      <alignment horizontal="center" vertical="center" wrapText="1"/>
    </xf>
    <xf numFmtId="0" fontId="4" fillId="4" borderId="1" xfId="3" applyFont="1" applyFill="1" applyBorder="1" applyAlignment="1" applyProtection="1">
      <alignment horizontal="center" vertical="center" wrapText="1"/>
      <protection locked="0"/>
    </xf>
    <xf numFmtId="0" fontId="4" fillId="4" borderId="51" xfId="3" applyFont="1" applyFill="1" applyBorder="1" applyAlignment="1" applyProtection="1">
      <alignment horizontal="center" vertical="center" wrapText="1"/>
      <protection locked="0"/>
    </xf>
    <xf numFmtId="0" fontId="4" fillId="4" borderId="52" xfId="3" applyFont="1" applyFill="1" applyBorder="1" applyAlignment="1" applyProtection="1">
      <alignment horizontal="center" vertical="center" wrapText="1"/>
      <protection locked="0"/>
    </xf>
    <xf numFmtId="0" fontId="4" fillId="4" borderId="21" xfId="3" applyFont="1" applyFill="1" applyBorder="1" applyAlignment="1" applyProtection="1">
      <alignment horizontal="center" vertical="center" wrapText="1"/>
      <protection locked="0"/>
    </xf>
    <xf numFmtId="0" fontId="4" fillId="4" borderId="26" xfId="3" applyFont="1" applyFill="1" applyBorder="1" applyAlignment="1" applyProtection="1">
      <alignment horizontal="center" vertical="center" wrapText="1"/>
      <protection locked="0"/>
    </xf>
    <xf numFmtId="0" fontId="4" fillId="4" borderId="58" xfId="3" applyFont="1" applyFill="1" applyBorder="1" applyAlignment="1" applyProtection="1">
      <alignment horizontal="left" vertical="center" wrapText="1"/>
      <protection locked="0"/>
    </xf>
    <xf numFmtId="0" fontId="4" fillId="4" borderId="1" xfId="3" applyFont="1" applyFill="1" applyBorder="1" applyAlignment="1" applyProtection="1">
      <alignment horizontal="left" vertical="center" wrapText="1"/>
      <protection locked="0"/>
    </xf>
    <xf numFmtId="0" fontId="4" fillId="4" borderId="59" xfId="3" applyFont="1" applyFill="1" applyBorder="1" applyAlignment="1" applyProtection="1">
      <alignment horizontal="left" vertical="center" wrapText="1"/>
      <protection locked="0"/>
    </xf>
    <xf numFmtId="0" fontId="0" fillId="0" borderId="60" xfId="0" applyBorder="1" applyAlignment="1">
      <alignment vertical="top" wrapText="1"/>
    </xf>
    <xf numFmtId="0" fontId="0" fillId="0" borderId="60" xfId="0" applyBorder="1" applyAlignment="1">
      <alignment vertical="top"/>
    </xf>
    <xf numFmtId="0" fontId="0" fillId="0" borderId="62" xfId="0" applyBorder="1" applyAlignment="1">
      <alignment vertical="top" wrapText="1"/>
    </xf>
    <xf numFmtId="0" fontId="18" fillId="9" borderId="61" xfId="0" applyFont="1" applyFill="1" applyBorder="1" applyAlignment="1">
      <alignment vertical="top" wrapText="1"/>
    </xf>
    <xf numFmtId="0" fontId="15" fillId="0" borderId="63" xfId="0" applyFont="1" applyBorder="1" applyAlignment="1">
      <alignment vertical="center" wrapText="1"/>
    </xf>
    <xf numFmtId="0" fontId="18" fillId="8" borderId="49" xfId="0" applyFont="1" applyFill="1" applyBorder="1" applyAlignment="1">
      <alignment vertical="top"/>
    </xf>
    <xf numFmtId="0" fontId="15" fillId="0" borderId="64" xfId="0" applyFont="1" applyBorder="1" applyAlignment="1">
      <alignment vertical="center" wrapText="1"/>
    </xf>
    <xf numFmtId="0" fontId="18" fillId="9" borderId="65" xfId="0" applyFont="1" applyFill="1" applyBorder="1" applyAlignment="1">
      <alignment vertical="top" wrapText="1"/>
    </xf>
    <xf numFmtId="0" fontId="4" fillId="4" borderId="53" xfId="3" applyFont="1" applyFill="1" applyBorder="1" applyAlignment="1" applyProtection="1">
      <alignment horizontal="center" vertical="center" wrapText="1"/>
      <protection locked="0"/>
    </xf>
    <xf numFmtId="0" fontId="4" fillId="4" borderId="34" xfId="3" applyFont="1" applyFill="1" applyBorder="1" applyAlignment="1" applyProtection="1">
      <alignment horizontal="center" vertical="center" wrapText="1"/>
      <protection locked="0"/>
    </xf>
    <xf numFmtId="3" fontId="4" fillId="4" borderId="24" xfId="3" applyNumberFormat="1" applyFont="1" applyFill="1" applyBorder="1" applyAlignment="1" applyProtection="1">
      <alignment horizontal="center" vertical="center" wrapText="1"/>
      <protection locked="0"/>
    </xf>
    <xf numFmtId="0" fontId="4" fillId="4" borderId="67" xfId="3" applyFont="1" applyFill="1" applyBorder="1" applyAlignment="1" applyProtection="1">
      <alignment horizontal="center" vertical="center" wrapText="1"/>
      <protection locked="0"/>
    </xf>
    <xf numFmtId="0" fontId="4" fillId="4" borderId="68" xfId="3" applyFont="1" applyFill="1" applyBorder="1" applyAlignment="1" applyProtection="1">
      <alignment horizontal="center" vertical="center" wrapText="1"/>
      <protection locked="0"/>
    </xf>
    <xf numFmtId="0" fontId="3" fillId="4" borderId="69" xfId="3" applyFont="1" applyFill="1" applyBorder="1" applyAlignment="1" applyProtection="1">
      <alignment horizontal="center" vertical="center"/>
      <protection locked="0"/>
    </xf>
    <xf numFmtId="2" fontId="4" fillId="7" borderId="51" xfId="3" applyNumberFormat="1" applyFont="1" applyFill="1" applyBorder="1" applyAlignment="1">
      <alignment horizontal="center" vertical="center" wrapText="1"/>
    </xf>
    <xf numFmtId="2" fontId="4" fillId="7" borderId="52" xfId="3" applyNumberFormat="1" applyFont="1" applyFill="1" applyBorder="1" applyAlignment="1">
      <alignment horizontal="center" vertical="center" wrapText="1"/>
    </xf>
    <xf numFmtId="2" fontId="4" fillId="7" borderId="53" xfId="3" applyNumberFormat="1" applyFont="1" applyFill="1" applyBorder="1" applyAlignment="1">
      <alignment horizontal="center" vertical="center" wrapText="1"/>
    </xf>
    <xf numFmtId="49" fontId="4" fillId="4" borderId="33" xfId="3" applyNumberFormat="1" applyFont="1" applyFill="1" applyBorder="1" applyAlignment="1" applyProtection="1">
      <alignment horizontal="center" vertical="center" wrapText="1"/>
      <protection locked="0"/>
    </xf>
    <xf numFmtId="0" fontId="0" fillId="4" borderId="33" xfId="0" applyFill="1" applyBorder="1"/>
    <xf numFmtId="0" fontId="0" fillId="4" borderId="36" xfId="0" applyFill="1" applyBorder="1"/>
    <xf numFmtId="0" fontId="0" fillId="4" borderId="67" xfId="0" applyFill="1" applyBorder="1"/>
    <xf numFmtId="0" fontId="0" fillId="7" borderId="5" xfId="0" applyFill="1" applyBorder="1"/>
    <xf numFmtId="9" fontId="0" fillId="7" borderId="69" xfId="4" applyFont="1" applyFill="1" applyBorder="1"/>
    <xf numFmtId="0" fontId="0" fillId="7" borderId="6" xfId="0" applyFill="1" applyBorder="1"/>
    <xf numFmtId="0" fontId="0" fillId="7" borderId="8" xfId="0" applyFill="1" applyBorder="1"/>
    <xf numFmtId="9" fontId="0" fillId="4" borderId="67" xfId="4" applyFont="1" applyFill="1" applyBorder="1"/>
    <xf numFmtId="9" fontId="0" fillId="4" borderId="1" xfId="4" applyFont="1" applyFill="1" applyBorder="1"/>
    <xf numFmtId="9" fontId="0" fillId="4" borderId="68" xfId="4" applyFont="1" applyFill="1" applyBorder="1"/>
    <xf numFmtId="0" fontId="0" fillId="7" borderId="51" xfId="0" applyFill="1" applyBorder="1"/>
    <xf numFmtId="0" fontId="0" fillId="7" borderId="52" xfId="0" applyFill="1" applyBorder="1"/>
    <xf numFmtId="0" fontId="0" fillId="7" borderId="53" xfId="0" applyFill="1" applyBorder="1"/>
    <xf numFmtId="9" fontId="0" fillId="7" borderId="7" xfId="4" applyFont="1" applyFill="1" applyBorder="1"/>
    <xf numFmtId="9" fontId="0" fillId="7" borderId="9" xfId="4" applyFont="1" applyFill="1" applyBorder="1"/>
    <xf numFmtId="0" fontId="7" fillId="0" borderId="29" xfId="2" applyFont="1" applyBorder="1" applyAlignment="1">
      <alignment vertical="center"/>
    </xf>
    <xf numFmtId="0" fontId="7" fillId="0" borderId="11" xfId="2" applyFont="1" applyBorder="1" applyAlignment="1">
      <alignment vertical="center"/>
    </xf>
    <xf numFmtId="0" fontId="7" fillId="0" borderId="30" xfId="2" applyFont="1" applyBorder="1" applyAlignment="1">
      <alignment vertical="center"/>
    </xf>
    <xf numFmtId="3" fontId="4" fillId="4" borderId="3" xfId="3" applyNumberFormat="1" applyFont="1" applyFill="1" applyBorder="1" applyAlignment="1" applyProtection="1">
      <alignment horizontal="center" vertical="center" wrapText="1"/>
      <protection locked="0"/>
    </xf>
    <xf numFmtId="3" fontId="4" fillId="4" borderId="38" xfId="3" applyNumberFormat="1" applyFont="1" applyFill="1" applyBorder="1" applyAlignment="1" applyProtection="1">
      <alignment horizontal="center" vertical="center" wrapText="1"/>
      <protection locked="0"/>
    </xf>
    <xf numFmtId="3" fontId="4" fillId="4" borderId="31" xfId="3" applyNumberFormat="1" applyFont="1" applyFill="1" applyBorder="1" applyAlignment="1" applyProtection="1">
      <alignment horizontal="center" vertical="center" wrapText="1"/>
      <protection locked="0"/>
    </xf>
    <xf numFmtId="2" fontId="4" fillId="7" borderId="21" xfId="3" applyNumberFormat="1" applyFont="1" applyFill="1" applyBorder="1" applyAlignment="1">
      <alignment horizontal="center" vertical="center" wrapText="1"/>
    </xf>
    <xf numFmtId="2" fontId="4" fillId="7" borderId="26" xfId="3" applyNumberFormat="1" applyFont="1" applyFill="1" applyBorder="1" applyAlignment="1">
      <alignment horizontal="center" vertical="center" wrapText="1"/>
    </xf>
    <xf numFmtId="2" fontId="4" fillId="7" borderId="34" xfId="3" applyNumberFormat="1" applyFont="1" applyFill="1" applyBorder="1" applyAlignment="1">
      <alignment horizontal="center" vertical="center" wrapText="1"/>
    </xf>
    <xf numFmtId="0" fontId="8" fillId="2" borderId="28" xfId="3" applyFont="1" applyFill="1" applyBorder="1" applyAlignment="1">
      <alignment horizontal="center" vertical="center" wrapText="1"/>
    </xf>
    <xf numFmtId="0" fontId="4" fillId="4" borderId="2" xfId="3" applyFont="1" applyFill="1" applyBorder="1" applyAlignment="1" applyProtection="1">
      <alignment horizontal="center" vertical="center" wrapText="1"/>
      <protection locked="0"/>
    </xf>
    <xf numFmtId="0" fontId="4" fillId="4" borderId="41" xfId="3" applyFont="1" applyFill="1" applyBorder="1" applyAlignment="1" applyProtection="1">
      <alignment horizontal="center" vertical="center" wrapText="1"/>
      <protection locked="0"/>
    </xf>
    <xf numFmtId="4" fontId="4" fillId="2" borderId="35" xfId="3" applyNumberFormat="1" applyFont="1" applyFill="1" applyBorder="1" applyAlignment="1">
      <alignment horizontal="center" vertical="center" wrapText="1"/>
    </xf>
    <xf numFmtId="4" fontId="4" fillId="7" borderId="21" xfId="3" applyNumberFormat="1" applyFont="1" applyFill="1" applyBorder="1" applyAlignment="1">
      <alignment horizontal="center" vertical="center" wrapText="1"/>
    </xf>
    <xf numFmtId="4" fontId="4" fillId="7" borderId="26" xfId="3" applyNumberFormat="1" applyFont="1" applyFill="1" applyBorder="1" applyAlignment="1">
      <alignment horizontal="center" vertical="center" wrapText="1"/>
    </xf>
    <xf numFmtId="4" fontId="4" fillId="7" borderId="34" xfId="3" applyNumberFormat="1" applyFont="1" applyFill="1" applyBorder="1" applyAlignment="1">
      <alignment horizontal="center" vertical="center" wrapText="1"/>
    </xf>
    <xf numFmtId="0" fontId="4" fillId="7" borderId="21" xfId="3" applyFont="1" applyFill="1" applyBorder="1" applyAlignment="1">
      <alignment horizontal="center" vertical="center" wrapText="1"/>
    </xf>
    <xf numFmtId="4" fontId="4" fillId="7" borderId="21" xfId="3" quotePrefix="1" applyNumberFormat="1" applyFont="1" applyFill="1" applyBorder="1" applyAlignment="1">
      <alignment horizontal="center" vertical="center" wrapText="1"/>
    </xf>
    <xf numFmtId="4" fontId="4" fillId="7" borderId="51" xfId="3" quotePrefix="1" applyNumberFormat="1" applyFont="1" applyFill="1" applyBorder="1" applyAlignment="1">
      <alignment horizontal="center" vertical="center" wrapText="1"/>
    </xf>
    <xf numFmtId="2" fontId="4" fillId="7" borderId="22" xfId="3" applyNumberFormat="1" applyFont="1" applyFill="1" applyBorder="1" applyAlignment="1">
      <alignment horizontal="center" vertical="center" wrapText="1"/>
    </xf>
    <xf numFmtId="0" fontId="4" fillId="7" borderId="26" xfId="3" applyFont="1" applyFill="1" applyBorder="1" applyAlignment="1">
      <alignment horizontal="center" vertical="center" wrapText="1"/>
    </xf>
    <xf numFmtId="4" fontId="4" fillId="7" borderId="26" xfId="3" quotePrefix="1" applyNumberFormat="1" applyFont="1" applyFill="1" applyBorder="1" applyAlignment="1">
      <alignment horizontal="center" vertical="center" wrapText="1"/>
    </xf>
    <xf numFmtId="4" fontId="4" fillId="7" borderId="52" xfId="3" quotePrefix="1" applyNumberFormat="1" applyFont="1" applyFill="1" applyBorder="1" applyAlignment="1">
      <alignment horizontal="center" vertical="center" wrapText="1"/>
    </xf>
    <xf numFmtId="2" fontId="4" fillId="7" borderId="2" xfId="3" applyNumberFormat="1" applyFont="1" applyFill="1" applyBorder="1" applyAlignment="1">
      <alignment horizontal="center" vertical="center" wrapText="1"/>
    </xf>
    <xf numFmtId="0" fontId="4" fillId="7" borderId="34" xfId="3" applyFont="1" applyFill="1" applyBorder="1" applyAlignment="1">
      <alignment horizontal="center" vertical="center" wrapText="1"/>
    </xf>
    <xf numFmtId="4" fontId="4" fillId="7" borderId="34" xfId="3" quotePrefix="1" applyNumberFormat="1" applyFont="1" applyFill="1" applyBorder="1" applyAlignment="1">
      <alignment horizontal="center" vertical="center" wrapText="1"/>
    </xf>
    <xf numFmtId="4" fontId="4" fillId="7" borderId="53" xfId="3" quotePrefix="1" applyNumberFormat="1" applyFont="1" applyFill="1" applyBorder="1" applyAlignment="1">
      <alignment horizontal="center" vertical="center" wrapText="1"/>
    </xf>
    <xf numFmtId="2" fontId="4" fillId="7" borderId="41" xfId="3" applyNumberFormat="1" applyFont="1" applyFill="1" applyBorder="1" applyAlignment="1">
      <alignment horizontal="center" vertical="center" wrapText="1"/>
    </xf>
    <xf numFmtId="165" fontId="4" fillId="2" borderId="51" xfId="3" applyNumberFormat="1" applyFont="1" applyFill="1" applyBorder="1" applyAlignment="1">
      <alignment horizontal="center" vertical="center" wrapText="1"/>
    </xf>
    <xf numFmtId="165" fontId="4" fillId="2" borderId="52" xfId="3" applyNumberFormat="1" applyFont="1" applyFill="1" applyBorder="1" applyAlignment="1">
      <alignment horizontal="center" vertical="center" wrapText="1"/>
    </xf>
    <xf numFmtId="165" fontId="4" fillId="2" borderId="53" xfId="3" applyNumberFormat="1" applyFont="1" applyFill="1" applyBorder="1" applyAlignment="1">
      <alignment horizontal="center" vertical="center" wrapText="1"/>
    </xf>
    <xf numFmtId="0" fontId="0" fillId="4" borderId="71" xfId="0" applyFill="1" applyBorder="1"/>
    <xf numFmtId="0" fontId="15" fillId="0" borderId="0" xfId="0" applyFont="1" applyFill="1" applyAlignment="1">
      <alignment vertical="center" wrapText="1"/>
    </xf>
    <xf numFmtId="0" fontId="7" fillId="0" borderId="0" xfId="2" applyFont="1" applyBorder="1" applyAlignment="1">
      <alignment horizontal="left" vertical="center" indent="4"/>
    </xf>
    <xf numFmtId="0" fontId="5" fillId="0" borderId="0" xfId="0" applyFont="1" applyAlignment="1">
      <alignment horizontal="left" vertical="center" wrapText="1"/>
    </xf>
    <xf numFmtId="0" fontId="7" fillId="0" borderId="0" xfId="2" applyFont="1" applyBorder="1" applyAlignment="1">
      <alignment horizontal="left" vertical="center"/>
    </xf>
    <xf numFmtId="0" fontId="8" fillId="0" borderId="0" xfId="3" applyFont="1" applyAlignment="1">
      <alignment horizontal="left" vertical="center" wrapText="1"/>
    </xf>
    <xf numFmtId="0" fontId="8" fillId="2" borderId="40" xfId="3" applyFont="1" applyFill="1" applyBorder="1" applyAlignment="1">
      <alignment horizontal="center" vertical="center" wrapText="1"/>
    </xf>
    <xf numFmtId="0" fontId="8" fillId="2" borderId="19" xfId="3" applyFont="1" applyFill="1" applyBorder="1" applyAlignment="1">
      <alignment horizontal="center" vertical="center" wrapText="1"/>
    </xf>
    <xf numFmtId="0" fontId="8" fillId="2" borderId="57" xfId="3" applyFont="1" applyFill="1" applyBorder="1" applyAlignment="1">
      <alignment horizontal="center" vertical="center" wrapText="1"/>
    </xf>
    <xf numFmtId="0" fontId="17" fillId="0" borderId="0" xfId="3" applyFont="1" applyAlignment="1">
      <alignment horizontal="center" vertical="center" wrapText="1"/>
    </xf>
    <xf numFmtId="0" fontId="16" fillId="0" borderId="0" xfId="0" applyFont="1" applyAlignment="1">
      <alignment horizontal="left" vertical="center" wrapText="1"/>
    </xf>
    <xf numFmtId="0" fontId="9" fillId="0" borderId="0" xfId="3" applyFont="1" applyAlignment="1">
      <alignment horizontal="left" vertical="center"/>
    </xf>
    <xf numFmtId="0" fontId="6" fillId="0" borderId="0" xfId="3" applyFont="1" applyAlignment="1">
      <alignment horizontal="left" vertical="center" wrapText="1"/>
    </xf>
    <xf numFmtId="0" fontId="6" fillId="2" borderId="0" xfId="0" applyFont="1" applyFill="1" applyAlignment="1">
      <alignment horizontal="left" vertical="center"/>
    </xf>
    <xf numFmtId="0" fontId="0" fillId="0" borderId="0" xfId="0" applyAlignment="1">
      <alignment vertical="center" wrapText="1"/>
    </xf>
    <xf numFmtId="0" fontId="7" fillId="0" borderId="13" xfId="2" applyFont="1" applyBorder="1" applyAlignment="1">
      <alignment horizontal="left" vertical="center"/>
    </xf>
    <xf numFmtId="0" fontId="7" fillId="0" borderId="0" xfId="2" applyFont="1" applyBorder="1" applyAlignment="1">
      <alignment horizontal="left" vertical="center"/>
    </xf>
    <xf numFmtId="0" fontId="7" fillId="0" borderId="28" xfId="2" applyFont="1" applyBorder="1" applyAlignment="1">
      <alignment horizontal="left" vertical="center"/>
    </xf>
    <xf numFmtId="0" fontId="8" fillId="0" borderId="0" xfId="3" applyFont="1" applyAlignment="1">
      <alignment horizontal="left" vertical="center" wrapText="1"/>
    </xf>
    <xf numFmtId="0" fontId="3" fillId="5" borderId="0" xfId="0" applyFont="1" applyFill="1" applyAlignment="1">
      <alignment horizontal="left" vertical="center" wrapText="1"/>
    </xf>
    <xf numFmtId="0" fontId="7" fillId="0" borderId="29" xfId="2" applyFont="1" applyBorder="1" applyAlignment="1">
      <alignment horizontal="left" vertical="center"/>
    </xf>
    <xf numFmtId="0" fontId="7" fillId="0" borderId="11" xfId="2" applyFont="1" applyBorder="1" applyAlignment="1">
      <alignment horizontal="left" vertical="center"/>
    </xf>
    <xf numFmtId="0" fontId="7" fillId="0" borderId="30" xfId="2" applyFont="1" applyBorder="1" applyAlignment="1">
      <alignment horizontal="left" vertical="center"/>
    </xf>
    <xf numFmtId="0" fontId="5" fillId="0" borderId="0" xfId="0" applyFont="1" applyAlignment="1">
      <alignment horizontal="left" vertical="center" wrapText="1"/>
    </xf>
    <xf numFmtId="0" fontId="6" fillId="2" borderId="21" xfId="0" applyFont="1" applyFill="1" applyBorder="1" applyAlignment="1">
      <alignment horizontal="left" vertical="center"/>
    </xf>
    <xf numFmtId="0" fontId="6" fillId="2" borderId="22" xfId="0" applyFont="1" applyFill="1" applyBorder="1" applyAlignment="1">
      <alignment horizontal="left" vertical="center"/>
    </xf>
    <xf numFmtId="0" fontId="6" fillId="2" borderId="23" xfId="0" applyFont="1" applyFill="1" applyBorder="1" applyAlignment="1">
      <alignment horizontal="left" vertical="center"/>
    </xf>
    <xf numFmtId="0" fontId="3" fillId="0" borderId="24" xfId="0" applyFont="1" applyBorder="1" applyAlignment="1">
      <alignment horizontal="left" vertical="center" wrapText="1"/>
    </xf>
    <xf numFmtId="0" fontId="3" fillId="0" borderId="4" xfId="0" applyFont="1" applyBorder="1" applyAlignment="1">
      <alignment horizontal="left" vertical="center" wrapText="1"/>
    </xf>
    <xf numFmtId="0" fontId="3" fillId="0" borderId="25" xfId="0" applyFont="1" applyBorder="1" applyAlignment="1">
      <alignment horizontal="left" vertical="center" wrapText="1"/>
    </xf>
    <xf numFmtId="0" fontId="6" fillId="2" borderId="26" xfId="0" applyFont="1" applyFill="1" applyBorder="1" applyAlignment="1">
      <alignment horizontal="left" vertical="center"/>
    </xf>
    <xf numFmtId="0" fontId="6" fillId="2" borderId="2" xfId="0" applyFont="1" applyFill="1" applyBorder="1" applyAlignment="1">
      <alignment horizontal="left" vertical="center"/>
    </xf>
    <xf numFmtId="0" fontId="6" fillId="2" borderId="27" xfId="0" applyFont="1" applyFill="1" applyBorder="1" applyAlignment="1">
      <alignment horizontal="left" vertical="center"/>
    </xf>
    <xf numFmtId="164" fontId="3" fillId="0" borderId="26" xfId="1" applyNumberFormat="1" applyFont="1" applyBorder="1" applyAlignment="1">
      <alignment horizontal="left" vertical="center"/>
    </xf>
    <xf numFmtId="164" fontId="3" fillId="0" borderId="2" xfId="1" applyNumberFormat="1" applyFont="1" applyBorder="1" applyAlignment="1">
      <alignment horizontal="left" vertical="center"/>
    </xf>
    <xf numFmtId="164" fontId="3" fillId="0" borderId="27" xfId="1" applyNumberFormat="1" applyFont="1" applyBorder="1" applyAlignment="1">
      <alignment horizontal="left" vertical="center"/>
    </xf>
    <xf numFmtId="0" fontId="7" fillId="0" borderId="13" xfId="2" applyFont="1" applyBorder="1" applyAlignment="1">
      <alignment horizontal="left" vertical="center" indent="4"/>
    </xf>
    <xf numFmtId="0" fontId="7" fillId="0" borderId="0" xfId="2" applyFont="1" applyAlignment="1">
      <alignment horizontal="left" vertical="center" indent="4"/>
    </xf>
    <xf numFmtId="0" fontId="7" fillId="0" borderId="28" xfId="2" applyFont="1" applyBorder="1" applyAlignment="1">
      <alignment horizontal="left" vertical="center" indent="4"/>
    </xf>
    <xf numFmtId="0" fontId="7" fillId="0" borderId="0" xfId="2" applyFont="1" applyBorder="1" applyAlignment="1">
      <alignment horizontal="left" vertical="center" indent="4"/>
    </xf>
    <xf numFmtId="14" fontId="3" fillId="0" borderId="26" xfId="0" applyNumberFormat="1" applyFont="1" applyBorder="1" applyAlignment="1">
      <alignment horizontal="left" vertical="center"/>
    </xf>
    <xf numFmtId="14" fontId="3" fillId="0" borderId="2" xfId="0" applyNumberFormat="1" applyFont="1" applyBorder="1" applyAlignment="1">
      <alignment horizontal="left" vertical="center"/>
    </xf>
    <xf numFmtId="14" fontId="3" fillId="0" borderId="27" xfId="0" applyNumberFormat="1" applyFont="1" applyBorder="1" applyAlignment="1">
      <alignment horizontal="left" vertical="center"/>
    </xf>
    <xf numFmtId="0" fontId="7" fillId="0" borderId="32" xfId="2" applyFont="1" applyFill="1" applyBorder="1" applyAlignment="1"/>
    <xf numFmtId="0" fontId="7" fillId="0" borderId="12" xfId="2" applyFont="1" applyFill="1" applyBorder="1" applyAlignment="1"/>
    <xf numFmtId="0" fontId="7" fillId="0" borderId="40" xfId="2" applyFont="1" applyFill="1" applyBorder="1" applyAlignment="1"/>
    <xf numFmtId="0" fontId="8" fillId="2" borderId="16" xfId="3" applyFont="1" applyFill="1" applyBorder="1" applyAlignment="1">
      <alignment horizontal="center" vertical="center" wrapText="1"/>
    </xf>
    <xf numFmtId="0" fontId="8" fillId="2" borderId="17" xfId="3" applyFont="1" applyFill="1" applyBorder="1" applyAlignment="1">
      <alignment horizontal="center" vertical="center" wrapText="1"/>
    </xf>
    <xf numFmtId="0" fontId="8" fillId="2" borderId="18" xfId="3" applyFont="1" applyFill="1" applyBorder="1" applyAlignment="1">
      <alignment horizontal="center" vertical="center" wrapText="1"/>
    </xf>
    <xf numFmtId="0" fontId="9" fillId="0" borderId="0" xfId="3" applyFont="1" applyAlignment="1">
      <alignment horizontal="left" vertical="center"/>
    </xf>
    <xf numFmtId="0" fontId="8" fillId="2" borderId="19" xfId="3" applyFont="1" applyFill="1" applyBorder="1" applyAlignment="1">
      <alignment horizontal="center" vertical="center" wrapText="1"/>
    </xf>
    <xf numFmtId="0" fontId="8" fillId="2" borderId="20" xfId="3" applyFont="1" applyFill="1" applyBorder="1" applyAlignment="1">
      <alignment horizontal="center" vertical="center" wrapText="1"/>
    </xf>
    <xf numFmtId="0" fontId="8" fillId="2" borderId="57" xfId="3" applyFont="1" applyFill="1" applyBorder="1" applyAlignment="1">
      <alignment horizontal="center" vertical="center" wrapText="1"/>
    </xf>
    <xf numFmtId="0" fontId="8" fillId="2" borderId="44" xfId="3" applyFont="1" applyFill="1" applyBorder="1" applyAlignment="1">
      <alignment horizontal="center" vertical="center" wrapText="1"/>
    </xf>
    <xf numFmtId="0" fontId="8" fillId="2" borderId="66" xfId="3" applyFont="1" applyFill="1" applyBorder="1" applyAlignment="1">
      <alignment horizontal="center" vertical="center" wrapText="1"/>
    </xf>
    <xf numFmtId="0" fontId="6" fillId="0" borderId="0" xfId="3" applyFont="1" applyAlignment="1">
      <alignment horizontal="left" vertical="center" wrapText="1"/>
    </xf>
    <xf numFmtId="0" fontId="8" fillId="2" borderId="32" xfId="3" applyFont="1" applyFill="1" applyBorder="1" applyAlignment="1">
      <alignment horizontal="center" vertical="center" wrapText="1"/>
    </xf>
    <xf numFmtId="0" fontId="8" fillId="2" borderId="29" xfId="3" applyFont="1" applyFill="1" applyBorder="1" applyAlignment="1">
      <alignment horizontal="center" vertical="center" wrapText="1"/>
    </xf>
    <xf numFmtId="0" fontId="8" fillId="2" borderId="13" xfId="3" applyFont="1" applyFill="1" applyBorder="1" applyAlignment="1">
      <alignment horizontal="center" vertical="center" wrapText="1"/>
    </xf>
    <xf numFmtId="0" fontId="8" fillId="2" borderId="46" xfId="3" applyFont="1" applyFill="1" applyBorder="1" applyAlignment="1">
      <alignment horizontal="center" vertical="center" wrapText="1"/>
    </xf>
    <xf numFmtId="0" fontId="8" fillId="2" borderId="70" xfId="3" applyFont="1" applyFill="1" applyBorder="1" applyAlignment="1">
      <alignment horizontal="center" vertical="center" wrapText="1"/>
    </xf>
    <xf numFmtId="0" fontId="17" fillId="0" borderId="0" xfId="3" applyFont="1" applyAlignment="1">
      <alignment horizontal="center" vertical="center" wrapText="1"/>
    </xf>
    <xf numFmtId="0" fontId="16" fillId="0" borderId="0" xfId="0" applyFont="1" applyAlignment="1">
      <alignment horizontal="left" vertical="center" wrapText="1"/>
    </xf>
    <xf numFmtId="0" fontId="8" fillId="2" borderId="50" xfId="3" applyFont="1" applyFill="1" applyBorder="1" applyAlignment="1">
      <alignment horizontal="center" vertical="center" wrapText="1"/>
    </xf>
    <xf numFmtId="0" fontId="8" fillId="2" borderId="40" xfId="3" applyFont="1" applyFill="1" applyBorder="1" applyAlignment="1">
      <alignment horizontal="center" vertical="center" wrapText="1"/>
    </xf>
    <xf numFmtId="0" fontId="8" fillId="2" borderId="30" xfId="3" applyFont="1" applyFill="1" applyBorder="1" applyAlignment="1">
      <alignment horizontal="center" vertical="center" wrapText="1"/>
    </xf>
    <xf numFmtId="0" fontId="8" fillId="2" borderId="45" xfId="3" applyFont="1" applyFill="1" applyBorder="1" applyAlignment="1">
      <alignment horizontal="center" vertical="center" wrapText="1"/>
    </xf>
    <xf numFmtId="0" fontId="6" fillId="2" borderId="34" xfId="0" applyFont="1" applyFill="1" applyBorder="1" applyAlignment="1">
      <alignment horizontal="left" vertical="center"/>
    </xf>
    <xf numFmtId="0" fontId="6" fillId="2" borderId="41" xfId="0" applyFont="1" applyFill="1" applyBorder="1" applyAlignment="1">
      <alignment horizontal="left" vertical="center"/>
    </xf>
    <xf numFmtId="0" fontId="6" fillId="2" borderId="42" xfId="0" applyFont="1" applyFill="1" applyBorder="1" applyAlignment="1">
      <alignment horizontal="left" vertical="center"/>
    </xf>
    <xf numFmtId="0" fontId="8" fillId="2" borderId="47" xfId="3" applyFont="1" applyFill="1" applyBorder="1" applyAlignment="1">
      <alignment horizontal="center" vertical="center" wrapText="1"/>
    </xf>
    <xf numFmtId="0" fontId="7" fillId="0" borderId="13" xfId="2" applyFont="1" applyBorder="1" applyAlignment="1">
      <alignment horizontal="left" vertical="center" indent="3"/>
    </xf>
    <xf numFmtId="0" fontId="7" fillId="0" borderId="0" xfId="2" applyFont="1" applyBorder="1" applyAlignment="1">
      <alignment horizontal="left" vertical="center" indent="3"/>
    </xf>
    <xf numFmtId="0" fontId="6" fillId="2" borderId="13" xfId="0" applyFont="1" applyFill="1" applyBorder="1" applyAlignment="1">
      <alignment horizontal="left" vertical="center"/>
    </xf>
    <xf numFmtId="0" fontId="6" fillId="2" borderId="0" xfId="0" applyFont="1" applyFill="1" applyAlignment="1">
      <alignment horizontal="left" vertical="center"/>
    </xf>
    <xf numFmtId="0" fontId="7" fillId="0" borderId="13" xfId="2" applyFont="1" applyFill="1" applyBorder="1" applyAlignment="1">
      <alignment horizontal="left"/>
    </xf>
    <xf numFmtId="0" fontId="7" fillId="0" borderId="0" xfId="2" applyFont="1" applyFill="1" applyBorder="1" applyAlignment="1">
      <alignment horizontal="left"/>
    </xf>
    <xf numFmtId="0" fontId="7" fillId="0" borderId="13" xfId="2" applyFont="1" applyBorder="1" applyAlignment="1">
      <alignment horizontal="left" vertical="center" indent="3" readingOrder="1"/>
    </xf>
    <xf numFmtId="0" fontId="7" fillId="0" borderId="0" xfId="2" applyFont="1" applyBorder="1" applyAlignment="1">
      <alignment horizontal="left" vertical="center" indent="3" readingOrder="1"/>
    </xf>
    <xf numFmtId="0" fontId="12" fillId="0" borderId="1" xfId="0" applyFont="1" applyBorder="1" applyAlignment="1">
      <alignment horizontal="center" vertical="top" wrapText="1"/>
    </xf>
    <xf numFmtId="0" fontId="12" fillId="0" borderId="2" xfId="0" applyFont="1" applyBorder="1" applyAlignment="1">
      <alignment horizontal="center" vertical="top" wrapText="1"/>
    </xf>
    <xf numFmtId="0" fontId="12" fillId="0" borderId="3" xfId="0" applyFont="1" applyBorder="1" applyAlignment="1">
      <alignment horizontal="center" vertical="top" wrapText="1"/>
    </xf>
  </cellXfs>
  <cellStyles count="5">
    <cellStyle name="Comma" xfId="1" builtinId="3"/>
    <cellStyle name="Hyperlink" xfId="2" builtinId="8"/>
    <cellStyle name="Normal" xfId="0" builtinId="0"/>
    <cellStyle name="Normal 3" xfId="3" xr:uid="{73F93F80-2305-422A-BA05-9E0B87256269}"/>
    <cellStyle name="Percent" xfId="4" builtinId="5"/>
  </cellStyles>
  <dxfs count="82">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font>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border diagonalUp="0" diagonalDown="0">
        <left style="thin">
          <color theme="5"/>
        </left>
        <right style="thin">
          <color theme="5"/>
        </right>
        <top style="thin">
          <color theme="5"/>
        </top>
        <bottom/>
        <vertical/>
        <horizontal/>
      </border>
    </dxf>
    <dxf>
      <alignment horizontal="general" vertical="top" textRotation="0" wrapText="1" indent="0" justifyLastLine="0" shrinkToFit="0" readingOrder="0"/>
      <border diagonalUp="0" diagonalDown="0">
        <left style="thin">
          <color theme="5"/>
        </left>
        <right style="thin">
          <color theme="5"/>
        </right>
        <top style="thin">
          <color theme="5"/>
        </top>
        <bottom/>
        <vertical/>
        <horizontal/>
      </border>
    </dxf>
    <dxf>
      <alignment horizontal="general" vertical="top" textRotation="0" wrapText="1" indent="0" justifyLastLine="0" shrinkToFit="0" readingOrder="0"/>
      <border diagonalUp="0" diagonalDown="0">
        <left style="thin">
          <color theme="5"/>
        </left>
        <right style="thin">
          <color theme="5"/>
        </right>
        <top style="thin">
          <color theme="5"/>
        </top>
        <bottom/>
        <vertical/>
        <horizontal/>
      </border>
    </dxf>
    <dxf>
      <alignment horizontal="general" vertical="top" textRotation="0" wrapText="0" indent="0" justifyLastLine="0" shrinkToFit="0" readingOrder="0"/>
    </dxf>
    <dxf>
      <alignment horizontal="general" vertical="top" textRotation="0" wrapText="1" indent="0" justifyLastLine="0" shrinkToFit="0" readingOrder="0"/>
      <border diagonalUp="0" diagonalDown="0">
        <left style="thin">
          <color theme="5"/>
        </left>
        <right style="thin">
          <color theme="5"/>
        </right>
        <top style="thin">
          <color theme="5"/>
        </top>
        <bottom/>
        <vertical/>
        <horizontal/>
      </border>
    </dxf>
    <dxf>
      <alignment horizontal="general" vertical="top" textRotation="0" wrapText="0" indent="0" justifyLastLine="0" shrinkToFit="0" readingOrder="0"/>
    </dxf>
    <dxf>
      <alignment horizontal="general" vertical="top" textRotation="0" wrapText="1" indent="0" justifyLastLine="0" shrinkToFit="0" readingOrder="0"/>
      <border diagonalUp="0" diagonalDown="0">
        <left style="thin">
          <color theme="5"/>
        </left>
        <right style="thin">
          <color theme="5"/>
        </right>
        <top style="thin">
          <color theme="5"/>
        </top>
        <bottom/>
        <vertical/>
        <horizontal/>
      </border>
    </dxf>
    <dxf>
      <alignment horizontal="general" vertical="top" textRotation="0" wrapText="1" indent="0" justifyLastLine="0" shrinkToFit="0" readingOrder="0"/>
      <border diagonalUp="0" diagonalDown="0">
        <left style="thin">
          <color theme="5"/>
        </left>
        <right style="thin">
          <color theme="5"/>
        </right>
        <top style="thin">
          <color theme="5"/>
        </top>
        <bottom/>
        <vertical/>
        <horizontal/>
      </border>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top style="thin">
          <color theme="9"/>
        </top>
      </border>
    </dxf>
    <dxf>
      <alignment horizontal="general" vertical="top"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9"/>
          <bgColor theme="9"/>
        </patternFill>
      </fill>
      <alignment horizontal="general" vertical="top" textRotation="0" wrapText="1" indent="0" justifyLastLine="0" shrinkToFit="0" readingOrder="0"/>
      <border diagonalUp="0" diagonalDown="0" outline="0">
        <left style="thin">
          <color theme="9"/>
        </left>
        <right style="thin">
          <color theme="9"/>
        </right>
        <top/>
        <bottom/>
      </border>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border diagonalUp="0" diagonalDown="0">
        <left/>
        <right/>
        <top style="thin">
          <color theme="5" tint="0.79998168889431442"/>
        </top>
        <bottom style="thin">
          <color theme="5" tint="0.79998168889431442"/>
        </bottom>
        <vertical/>
        <horizontal/>
      </border>
    </dxf>
    <dxf>
      <border outline="0">
        <top style="thin">
          <color theme="5" tint="0.79998168889431442"/>
        </top>
      </border>
    </dxf>
    <dxf>
      <border outline="0">
        <left style="thin">
          <color theme="5" tint="0.79998168889431442"/>
        </left>
        <right style="thin">
          <color theme="5" tint="0.79998168889431442"/>
        </right>
        <top style="thin">
          <color theme="5" tint="0.79998168889431442"/>
        </top>
        <bottom style="thin">
          <color theme="5" tint="0.79998168889431442"/>
        </bottom>
      </border>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dxf>
    <dxf>
      <border outline="0">
        <bottom style="thin">
          <color theme="5" tint="0.79998168889431442"/>
        </bottom>
      </border>
    </dxf>
    <dxf>
      <font>
        <b/>
        <i val="0"/>
        <strike val="0"/>
        <condense val="0"/>
        <extend val="0"/>
        <outline val="0"/>
        <shadow val="0"/>
        <u val="none"/>
        <vertAlign val="baseline"/>
        <sz val="11"/>
        <color theme="0"/>
        <name val="Calibri"/>
        <family val="2"/>
        <scheme val="minor"/>
      </font>
      <fill>
        <patternFill patternType="solid">
          <fgColor theme="8"/>
          <bgColor theme="5" tint="0.39997558519241921"/>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font>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vertical="top" textRotation="0" indent="0" justifyLastLine="0" shrinkToFit="0" readingOrder="0"/>
    </dxf>
    <dxf>
      <font>
        <strike val="0"/>
        <outline val="0"/>
        <shadow val="0"/>
        <u val="none"/>
        <vertAlign val="baseline"/>
        <sz val="11"/>
        <color theme="1"/>
        <name val="Calibri"/>
        <family val="2"/>
        <scheme val="minor"/>
      </font>
      <alignment vertical="top" textRotation="0" indent="0" justifyLastLine="0" shrinkToFit="0" readingOrder="0"/>
    </dxf>
    <dxf>
      <font>
        <strike val="0"/>
        <outline val="0"/>
        <shadow val="0"/>
        <u val="none"/>
        <vertAlign val="baseline"/>
        <sz val="11"/>
        <color theme="1"/>
        <name val="Calibri"/>
        <family val="2"/>
        <scheme val="minor"/>
      </font>
      <alignment vertical="top"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alignment horizontal="general" vertical="top" textRotation="0" wrapText="1" indent="0" justifyLastLine="0" shrinkToFit="0" readingOrder="0"/>
    </dxf>
    <dxf>
      <font>
        <strike val="0"/>
        <outline val="0"/>
        <shadow val="0"/>
        <u val="none"/>
        <vertAlign val="baseline"/>
        <sz val="11"/>
        <color theme="1"/>
        <name val="Calibri"/>
        <family val="2"/>
        <scheme val="minor"/>
      </font>
      <alignment horizontal="general" vertical="top" textRotation="0" wrapText="1" indent="0" justifyLastLine="0" shrinkToFit="0" readingOrder="0"/>
    </dxf>
    <dxf>
      <font>
        <strike val="0"/>
        <outline val="0"/>
        <shadow val="0"/>
        <u val="none"/>
        <vertAlign val="baseline"/>
        <sz val="11"/>
        <color theme="1"/>
        <name val="Calibri"/>
        <family val="2"/>
        <scheme val="minor"/>
      </font>
      <alignment horizontal="general" vertical="top" textRotation="0" wrapText="1" indent="0" justifyLastLine="0" shrinkToFit="0" readingOrder="0"/>
    </dxf>
    <dxf>
      <font>
        <strike val="0"/>
        <outline val="0"/>
        <shadow val="0"/>
        <u val="none"/>
        <vertAlign val="baseline"/>
        <sz val="11"/>
        <color theme="1"/>
        <name val="Calibri"/>
        <family val="2"/>
        <scheme val="minor"/>
      </font>
      <alignment horizontal="general" vertical="top" textRotation="0" wrapText="1" indent="0" justifyLastLine="0" shrinkToFit="0" readingOrder="0"/>
    </dxf>
    <dxf>
      <font>
        <color rgb="FF9C0006"/>
      </font>
      <fill>
        <patternFill>
          <bgColor rgb="FFFFC7CE"/>
        </patternFill>
      </fill>
    </dxf>
    <dxf>
      <font>
        <color rgb="FF006100"/>
      </font>
      <fill>
        <patternFill>
          <bgColor rgb="FFC6EFCE"/>
        </patternFill>
      </fill>
    </dxf>
    <dxf>
      <fill>
        <patternFill>
          <bgColor theme="1"/>
        </patternFill>
      </fill>
    </dxf>
    <dxf>
      <fill>
        <patternFill>
          <bgColor rgb="FF99CCFF"/>
        </patternFill>
      </fill>
    </dxf>
    <dxf>
      <fill>
        <patternFill>
          <bgColor rgb="FF99CCFF"/>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99CCFF"/>
      <color rgb="FF5B9BD5"/>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oerm\Downloads\hfc-importer-of-record-annual-reporting-form%20(1).xlsx" TargetMode="External"/><Relationship Id="rId1" Type="http://schemas.openxmlformats.org/officeDocument/2006/relationships/externalLinkPath" Target="file:///C:\Users\hoerm\Downloads\hfc-importer-of-record-annual-reporting-form%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mpany Identification"/>
      <sheetName val="Blend List"/>
      <sheetName val="Lists"/>
    </sheetNames>
    <sheetDataSet>
      <sheetData sheetId="0" refreshError="1"/>
      <sheetData sheetId="1" refreshError="1"/>
      <sheetData sheetId="2"/>
    </sheetDataSet>
  </externalBook>
</externalLink>
</file>

<file path=xl/persons/person.xml><?xml version="1.0" encoding="utf-8"?>
<personList xmlns="http://schemas.microsoft.com/office/spreadsheetml/2018/threadedcomments" xmlns:x="http://schemas.openxmlformats.org/spreadsheetml/2006/main">
  <person displayName="Alexandra White" id="{5FDC42CC-D79F-4955-B4D2-329DB52EF926}" userId="S::Alexandra_White@abtassoc.com::d9e5f8f3-3d3f-401e-8573-99a37a44ea76" providerId="AD"/>
  <person displayName="Tobias Muellers" id="{D18F1101-9928-4222-8137-EEBDDB49C8FC}" userId="S::Tobias_Muellers@abtassoc.com::80924e58-6977-448c-8fd9-36443937157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6E621F9-E9D3-47CB-855A-27E9BF8AFD66}" name="Aerosols" displayName="Aerosols" ref="D3:D5" totalsRowShown="0" headerRowDxfId="68" dataDxfId="67">
  <autoFilter ref="D3:D5" xr:uid="{E6E621F9-E9D3-47CB-855A-27E9BF8AFD66}"/>
  <tableColumns count="1">
    <tableColumn id="1" xr3:uid="{759C8BE0-02BD-4DEB-A699-0DE2810395E9}" name="Aerosols" dataDxfId="66"/>
  </tableColumns>
  <tableStyleInfo name="TableStyleMedium6"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2E8E0FB-92AB-456D-9F71-BD40EA1F7C86}" name="Table7" displayName="Table7" ref="AC3:AC10" totalsRowShown="0" headerRowDxfId="41" dataDxfId="39" headerRowBorderDxfId="40" tableBorderDxfId="38" totalsRowBorderDxfId="37">
  <autoFilter ref="AC3:AC10" xr:uid="{0E1A0345-4138-45F8-BFA9-512C99F931D4}"/>
  <tableColumns count="1">
    <tableColumn id="1" xr3:uid="{8A70118C-0931-473E-9597-07647B75AEAB}" name="Units" dataDxfId="36"/>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911A350-B6F6-409B-BFFC-560590C09507}" name="Table11" displayName="Table11" ref="AG3:AY8" totalsRowShown="0" headerRowDxfId="35" dataDxfId="34" tableBorderDxfId="33">
  <autoFilter ref="AG3:AY8" xr:uid="{E911A350-B6F6-409B-BFFC-560590C09507}"/>
  <tableColumns count="19">
    <tableColumn id="1" xr3:uid="{64F47459-34C8-4A6C-ACCB-5C4AAB205AA6}" name="Residential and light commercial air conditioning and heat pumps" dataDxfId="32"/>
    <tableColumn id="2" xr3:uid="{8D02AEEB-A242-43BB-83B8-D34A1C8BDB93}" name="Residential dehumidifiers" dataDxfId="31"/>
    <tableColumn id="3" xr3:uid="{1416EFC8-9D44-4097-A9EA-BFE9313341EA}" name="Household refrigerators and freezers" dataDxfId="30"/>
    <tableColumn id="4" xr3:uid="{7CDEADA4-66C3-4C93-86CC-C4019D1E0638}" name="Vending machines" dataDxfId="29"/>
    <tableColumn id="5" xr3:uid="{B7E3A151-C8E9-465A-BA94-097E451B2A70}" name="Motor vehicle air conditioning" dataDxfId="28"/>
    <tableColumn id="6" xr3:uid="{D7BCB92C-0F31-486F-88CA-2A86FA6F5A8B}" name="Chillers (as a stand-alone product)" dataDxfId="27"/>
    <tableColumn id="7" xr3:uid="{DA94729F-639E-40DF-9214-E5473B1341B3}" name="Data centers, computer room air conditioning, and information technology equipment cooling" dataDxfId="26"/>
    <tableColumn id="8" xr3:uid="{9572D52C-0DF4-4F33-8E99-8ACD080839F7}" name="Industrial process refrigeration (not using chillers)" dataDxfId="25"/>
    <tableColumn id="9" xr3:uid="{7B69AAF0-234B-4B00-B686-01CA0B0A4FDF}" name="Retail food - refrigeration stand-alone units" dataDxfId="24"/>
    <tableColumn id="10" xr3:uid="{9F149E1C-77AA-474D-AF2B-BB5B45F86490}" name="Retail food - refrigerated food processing and dispensing equipment"/>
    <tableColumn id="11" xr3:uid="{7717AD4C-3870-4947-89E1-C82B6187E068}" name="Self-contained automatic commercial ice machines" dataDxfId="23"/>
    <tableColumn id="12" xr3:uid="{767BABA4-EB20-4591-98B7-234776835EF1}" name="Cold storage warehouses" dataDxfId="22"/>
    <tableColumn id="13" xr3:uid="{867D79B4-75AE-4CE9-8C6E-CF8E9C02D437}" name="Refrigerated transport" dataDxfId="21"/>
    <tableColumn id="15" xr3:uid="{5B83F7D4-EE15-40AB-BAFB-E1D737A27E09}" name="Chillers" dataDxfId="20"/>
    <tableColumn id="16" xr3:uid="{7DEDDAE2-38FD-4268-8C73-0E28C8204023}" name="Ice rinks" dataDxfId="19"/>
    <tableColumn id="17" xr3:uid="{9F8B5141-62AD-4688-BD49-D0AC4B5B8D9D}" name="Retail food - supermarkets" dataDxfId="18"/>
    <tableColumn id="18" xr3:uid="{C2F18C60-2B1E-4E36-8994-4B698E7494A4}" name="Retail food - remote condensing units" dataDxfId="17"/>
    <tableColumn id="19" xr3:uid="{5C8D2890-CE5C-4BF2-9B6C-16AD8D79FF5D}" name="Retail food - remote refrigerated food processing and dispensing equipment" dataDxfId="16"/>
    <tableColumn id="20" xr3:uid="{02409C3C-D9E6-43B2-A357-BD2F7EA438FB}" name="Remote automatic commercial ice machines" dataDxfId="15"/>
  </tableColumns>
  <tableStyleInfo name="TableStyleLight2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081ECAF-7C1D-4155-B2DF-011294A9CE04}" name="Table514" displayName="Table514" ref="Y3:Y4" totalsRowShown="0" headerRowDxfId="14" dataDxfId="13">
  <autoFilter ref="Y3:Y4" xr:uid="{5081ECAF-7C1D-4155-B2DF-011294A9CE04}"/>
  <tableColumns count="1">
    <tableColumn id="1" xr3:uid="{7F697CA0-B2EC-4900-B9D1-B8794C86434D}" name="Factor converting lb to kg" dataDxfId="12"/>
  </tableColumns>
  <tableStyleInfo name="TableStyleLight1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7DA602B-E9CE-441D-BF08-2B4991161AB1}" name="Table12" displayName="Table12" ref="AA3:AA4" totalsRowShown="0" headerRowDxfId="11" dataDxfId="10">
  <autoFilter ref="AA3:AA4" xr:uid="{27DA602B-E9CE-441D-BF08-2B4991161AB1}"/>
  <tableColumns count="1">
    <tableColumn id="1" xr3:uid="{F7D20B59-8AF8-4DA4-97ED-AED3DEC1902D}" name="Factor converting oz to kg" dataDxfId="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D15AB80-D368-4297-8C52-6A492EC95DBF}" name="Table18" displayName="Table18" ref="Q3:Q211" totalsRowShown="0" headerRowDxfId="8" dataDxfId="7">
  <autoFilter ref="Q3:Q211" xr:uid="{0D15AB80-D368-4297-8C52-6A492EC95DBF}"/>
  <tableColumns count="1">
    <tableColumn id="1" xr3:uid="{65B17C80-240E-40D8-9D7F-A243CB2BDD3B}" name="Foam Blends" dataDxfId="6"/>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C03B26E-04AB-4575-B27B-B29264EF4054}" name="Table19" displayName="Table19" ref="S3:S206" totalsRowShown="0" headerRowDxfId="5" dataDxfId="4">
  <autoFilter ref="S3:S206" xr:uid="{8C03B26E-04AB-4575-B27B-B29264EF4054}"/>
  <tableColumns count="1">
    <tableColumn id="1" xr3:uid="{94CA1CCC-BA12-4865-BD3A-D8C021034D30}" name="Aerosol Blends" dataDxfId="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336A044-32A3-4225-B1DE-8595F812D1C8}" name="Table14" displayName="Table14" ref="BB3:BB45" totalsRowShown="0" headerRowDxfId="2" dataDxfId="1">
  <autoFilter ref="BB3:BB45" xr:uid="{4336A044-32A3-4225-B1DE-8595F812D1C8}"/>
  <tableColumns count="1">
    <tableColumn id="1" xr3:uid="{52703C32-8494-484A-BE48-6C5607276B1C}" name="All HFCs"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4E6631-2F59-4412-BE2F-BEBDB83FE9FE}" name="Foam" displayName="Foam" ref="E3:E17" totalsRowShown="0" headerRowDxfId="65" dataDxfId="64">
  <autoFilter ref="E3:E17" xr:uid="{904E6631-2F59-4412-BE2F-BEBDB83FE9FE}"/>
  <tableColumns count="1">
    <tableColumn id="1" xr3:uid="{71F147BE-422C-49D9-953D-EDC5A53C78C6}" name="Foam" dataDxfId="63"/>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0710ED-6CDD-445A-BF3B-D5C072C2C251}" name="RACHP" displayName="RACHP" ref="F3:F22" totalsRowShown="0" headerRowDxfId="62" dataDxfId="61">
  <autoFilter ref="F3:F22" xr:uid="{760710ED-6CDD-445A-BF3B-D5C072C2C251}"/>
  <tableColumns count="1">
    <tableColumn id="1" xr3:uid="{88345964-0EAB-4EFA-BE92-7CBD4B6BF4C0}" name="RACHP" dataDxfId="60"/>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06A136-664B-47A2-AECE-718D1F854326}" name="Sectors" displayName="Sectors" ref="B3:B6" totalsRowShown="0" headerRowDxfId="59" dataDxfId="58">
  <autoFilter ref="B3:B6" xr:uid="{6406A136-664B-47A2-AECE-718D1F854326}"/>
  <tableColumns count="1">
    <tableColumn id="1" xr3:uid="{999EDD58-1192-4AC7-A13A-0C83954B544B}" name="Sectors" dataDxfId="57"/>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DE5EF45-5055-44EB-887A-584020147575}" name="Table8" displayName="Table8" ref="K3:K52" totalsRowShown="0" headerRowDxfId="56" dataDxfId="55">
  <autoFilter ref="K3:K52" xr:uid="{FDE5EF45-5055-44EB-887A-584020147575}"/>
  <sortState xmlns:xlrd2="http://schemas.microsoft.com/office/spreadsheetml/2017/richdata2" ref="K4:K52">
    <sortCondition ref="K3:K52"/>
  </sortState>
  <tableColumns count="1">
    <tableColumn id="1" xr3:uid="{693AA231-49D4-45ED-BB8D-4016D107FA7A}" name="Products" dataDxfId="54"/>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232DE0F-046F-44AD-B952-E16D78871500}" name="Table9" displayName="Table9" ref="M3:M5" totalsRowShown="0" headerRowDxfId="53" dataDxfId="52">
  <autoFilter ref="M3:M5" xr:uid="{E232DE0F-046F-44AD-B952-E16D78871500}"/>
  <tableColumns count="1">
    <tableColumn id="1" xr3:uid="{F517AFCA-7E0E-44DA-8E5B-B7575F92D128}" name="Y/N Dropdown" dataDxfId="51"/>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D9C9563-D8B5-489F-A075-FB545AAB0881}" name="Table10" displayName="Table10" ref="O3:O234" totalsRowShown="0" headerRowDxfId="50" dataDxfId="49">
  <autoFilter ref="O3:O234" xr:uid="{FD9C9563-D8B5-489F-A075-FB545AAB0881}"/>
  <tableColumns count="1">
    <tableColumn id="1" xr3:uid="{835F2CB6-8FF8-4EBF-B34B-0C308672343B}" name="RACHP Blends" dataDxfId="48"/>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D48B48B-A7AC-4ACD-9ED8-3142052ACA25}" name="Table6" displayName="Table6" ref="U3:U5" totalsRowShown="0" headerRowDxfId="47" dataDxfId="46">
  <autoFilter ref="U3:U5" xr:uid="{BD48B48B-A7AC-4ACD-9ED8-3142052ACA25}"/>
  <tableColumns count="1">
    <tableColumn id="1" xr3:uid="{0DC43DED-C925-4266-BD05-6202400E0D35}" name="Product or Specified Component" dataDxfId="45"/>
  </tableColumns>
  <tableStyleInfo name="TableStyleMedium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666F8E-367A-40B6-BEAC-466375CB422C}" name="Table5" displayName="Table5" ref="W3:W4" totalsRowShown="0" headerRowDxfId="44" dataDxfId="43">
  <autoFilter ref="W3:W4" xr:uid="{58666F8E-367A-40B6-BEAC-466375CB422C}"/>
  <tableColumns count="1">
    <tableColumn id="1" xr3:uid="{9B33ECFC-B07F-4F0C-BD3F-90CEB302729E}" name="Factor converting kg to metric tons" dataDxfId="42"/>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1" dT="2024-07-08T17:36:17.45" personId="{5FDC42CC-D79F-4955-B4D2-329DB52EF926}" id="{5F410F64-40B7-40E1-913D-04EB9ECDA5AF}">
    <text>Example of data validation error notification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O3" dT="2023-10-05T18:40:48.98" personId="{D18F1101-9928-4222-8137-EEBDDB49C8FC}" id="{08BABD7B-AE4F-4180-93AF-7B33F1DAFBF3}">
    <text>This list may need to be revised. Many of these substances are not regulated under AIM. We may also need to add other blends that could be used by manufacturers. Such a comprehensive list may take time to develop.</text>
  </threadedComment>
</ThreadedComments>
</file>

<file path=xl/worksheets/_rels/sheet1.xml.rels><?xml version="1.0" encoding="UTF-8" standalone="yes"?>
<Relationships xmlns="http://schemas.openxmlformats.org/package/2006/relationships"><Relationship Id="rId2" Type="http://schemas.openxmlformats.org/officeDocument/2006/relationships/hyperlink" Target="https://www.epa.gov/climate-hfcs-reduction/regulatory-actions-technology-transitions" TargetMode="External"/><Relationship Id="rId1" Type="http://schemas.openxmlformats.org/officeDocument/2006/relationships/hyperlink" Target="https://www.epa.gov/climate-hfcs-reduction/technology-transitions" TargetMode="Externa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comments" Target="../comments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vmlDrawing" Target="../drawings/vmlDrawing2.vml"/><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microsoft.com/office/2017/10/relationships/threadedComment" Target="../threadedComments/threadedComment2.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03D9D-25EA-41BF-B028-EA5325DF6071}">
  <sheetPr>
    <tabColor theme="9"/>
  </sheetPr>
  <dimension ref="B1:AC49"/>
  <sheetViews>
    <sheetView showGridLines="0" tabSelected="1" zoomScaleNormal="100" workbookViewId="0">
      <selection activeCell="F4" sqref="F4"/>
    </sheetView>
  </sheetViews>
  <sheetFormatPr defaultColWidth="8.90625" defaultRowHeight="14" x14ac:dyDescent="0.35"/>
  <cols>
    <col min="1" max="1" width="4.90625" style="1" customWidth="1"/>
    <col min="2" max="2" width="28.54296875" style="1" customWidth="1"/>
    <col min="3" max="3" width="42.54296875" style="1" customWidth="1"/>
    <col min="4" max="4" width="26.90625" style="1" customWidth="1"/>
    <col min="5" max="5" width="37.08984375" style="1" customWidth="1"/>
    <col min="6" max="11" width="26.90625" style="1" customWidth="1"/>
    <col min="12" max="17" width="28.90625" style="1" customWidth="1"/>
    <col min="18" max="18" width="16.08984375" style="1" customWidth="1"/>
    <col min="19" max="19" width="26.08984375" style="1" customWidth="1"/>
    <col min="20" max="20" width="21.08984375" style="1" customWidth="1"/>
    <col min="21" max="21" width="16.08984375" style="1" customWidth="1"/>
    <col min="22" max="22" width="22" style="1" customWidth="1"/>
    <col min="23" max="24" width="8.90625" style="1"/>
    <col min="25" max="25" width="13.54296875" style="1" hidden="1" customWidth="1"/>
    <col min="26" max="29" width="13" style="1" hidden="1" customWidth="1"/>
    <col min="30" max="16384" width="8.90625" style="1"/>
  </cols>
  <sheetData>
    <row r="1" spans="2:19" ht="15.9" customHeight="1" x14ac:dyDescent="0.35">
      <c r="E1" s="52" t="s">
        <v>294</v>
      </c>
      <c r="K1" s="2"/>
      <c r="L1" s="2"/>
      <c r="M1" s="2"/>
      <c r="N1" s="2"/>
      <c r="O1" s="2"/>
      <c r="P1" s="2"/>
      <c r="Q1" s="2"/>
      <c r="R1" s="2"/>
    </row>
    <row r="2" spans="2:19" ht="15.9" customHeight="1" x14ac:dyDescent="0.35">
      <c r="E2" s="53" t="s">
        <v>1</v>
      </c>
      <c r="K2" s="3"/>
      <c r="L2" s="3"/>
      <c r="M2" s="3"/>
      <c r="N2" s="3"/>
      <c r="O2" s="3"/>
      <c r="P2" s="3"/>
      <c r="Q2" s="3"/>
      <c r="R2" s="3"/>
    </row>
    <row r="3" spans="2:19" ht="15.9" customHeight="1" x14ac:dyDescent="0.35">
      <c r="Q3"/>
      <c r="R3"/>
      <c r="S3"/>
    </row>
    <row r="4" spans="2:19" s="4" customFormat="1" ht="66.650000000000006" customHeight="1" x14ac:dyDescent="0.35">
      <c r="B4" s="185" t="s">
        <v>2</v>
      </c>
      <c r="C4" s="185"/>
      <c r="D4" s="185"/>
      <c r="E4" s="185"/>
      <c r="F4" s="24"/>
      <c r="G4" s="24"/>
      <c r="H4" s="24"/>
      <c r="I4" s="24"/>
      <c r="J4" s="24"/>
      <c r="K4" s="165"/>
      <c r="L4" s="165"/>
      <c r="M4" s="165"/>
      <c r="N4" s="165"/>
      <c r="O4" s="165"/>
      <c r="P4" s="165"/>
      <c r="Q4" s="25"/>
      <c r="R4" s="25"/>
      <c r="S4" s="25"/>
    </row>
    <row r="5" spans="2:19" s="23" customFormat="1" ht="20.5" thickBot="1" x14ac:dyDescent="0.4">
      <c r="B5" s="24"/>
      <c r="C5" s="24"/>
      <c r="D5" s="24"/>
      <c r="E5" s="24"/>
      <c r="F5" s="24"/>
      <c r="G5" s="24"/>
      <c r="H5" s="24"/>
      <c r="I5" s="24"/>
      <c r="J5" s="24"/>
      <c r="K5" s="165"/>
      <c r="L5" s="165"/>
      <c r="M5" s="165"/>
      <c r="N5" s="165"/>
      <c r="O5" s="165"/>
      <c r="P5" s="165"/>
      <c r="Q5"/>
      <c r="R5"/>
      <c r="S5"/>
    </row>
    <row r="6" spans="2:19" ht="15.9" customHeight="1" x14ac:dyDescent="0.35">
      <c r="B6" s="186" t="s">
        <v>3</v>
      </c>
      <c r="C6" s="187"/>
      <c r="D6" s="187"/>
      <c r="E6" s="188"/>
      <c r="F6" s="26"/>
      <c r="G6" s="26"/>
      <c r="H6" s="26"/>
      <c r="I6" s="26"/>
      <c r="J6" s="26"/>
      <c r="K6" s="22"/>
      <c r="L6" s="22"/>
      <c r="M6" s="22"/>
      <c r="N6" s="22"/>
      <c r="O6" s="22"/>
      <c r="P6" s="22"/>
      <c r="Q6"/>
      <c r="R6"/>
      <c r="S6"/>
    </row>
    <row r="7" spans="2:19" ht="57" customHeight="1" x14ac:dyDescent="0.35">
      <c r="B7" s="189" t="s">
        <v>4</v>
      </c>
      <c r="C7" s="190"/>
      <c r="D7" s="190"/>
      <c r="E7" s="191"/>
      <c r="F7" s="4"/>
      <c r="G7" s="4"/>
      <c r="H7" s="4"/>
      <c r="I7" s="4"/>
      <c r="J7" s="4"/>
      <c r="K7" s="4"/>
      <c r="L7" s="4"/>
      <c r="M7" s="4"/>
      <c r="N7" s="4"/>
      <c r="O7" s="4"/>
      <c r="P7" s="4"/>
      <c r="Q7"/>
      <c r="R7"/>
      <c r="S7"/>
    </row>
    <row r="8" spans="2:19" ht="15.9" customHeight="1" x14ac:dyDescent="0.35">
      <c r="B8" s="192" t="s">
        <v>5</v>
      </c>
      <c r="C8" s="193"/>
      <c r="D8" s="193"/>
      <c r="E8" s="194"/>
      <c r="F8" s="26"/>
      <c r="G8" s="26"/>
      <c r="H8" s="26"/>
      <c r="I8" s="26"/>
      <c r="J8" s="26"/>
      <c r="K8" s="22"/>
      <c r="L8" s="22"/>
      <c r="M8" s="22"/>
      <c r="N8" s="22"/>
      <c r="O8" s="22"/>
      <c r="P8" s="22"/>
      <c r="Q8"/>
      <c r="R8"/>
      <c r="S8"/>
    </row>
    <row r="9" spans="2:19" ht="15.9" customHeight="1" x14ac:dyDescent="0.35">
      <c r="B9" s="195">
        <v>1</v>
      </c>
      <c r="C9" s="196"/>
      <c r="D9" s="196"/>
      <c r="E9" s="197"/>
      <c r="F9" s="4"/>
      <c r="Q9"/>
      <c r="R9"/>
      <c r="S9"/>
    </row>
    <row r="10" spans="2:19" ht="15.9" customHeight="1" x14ac:dyDescent="0.35">
      <c r="B10" s="192" t="s">
        <v>6</v>
      </c>
      <c r="C10" s="193"/>
      <c r="D10" s="193"/>
      <c r="E10" s="194"/>
      <c r="F10" s="26"/>
      <c r="G10" s="26"/>
      <c r="H10" s="26"/>
      <c r="I10" s="26"/>
      <c r="J10" s="26"/>
      <c r="K10" s="22"/>
      <c r="L10" s="22"/>
      <c r="M10" s="22"/>
      <c r="N10" s="22"/>
      <c r="O10" s="22"/>
      <c r="P10" s="22"/>
      <c r="Q10"/>
      <c r="R10"/>
      <c r="S10"/>
    </row>
    <row r="11" spans="2:19" ht="15.9" customHeight="1" x14ac:dyDescent="0.35">
      <c r="B11" s="202">
        <v>45219</v>
      </c>
      <c r="C11" s="203"/>
      <c r="D11" s="203"/>
      <c r="E11" s="204"/>
      <c r="F11" s="4"/>
      <c r="Q11"/>
      <c r="R11"/>
      <c r="S11"/>
    </row>
    <row r="12" spans="2:19" ht="15.9" customHeight="1" x14ac:dyDescent="0.35">
      <c r="B12" s="192" t="s">
        <v>7</v>
      </c>
      <c r="C12" s="193"/>
      <c r="D12" s="193"/>
      <c r="E12" s="194"/>
      <c r="F12" s="26"/>
      <c r="G12" s="26"/>
      <c r="H12" s="26"/>
      <c r="I12" s="26"/>
      <c r="J12" s="26"/>
      <c r="K12" s="22"/>
      <c r="L12" s="22"/>
      <c r="M12" s="22"/>
      <c r="N12" s="22"/>
      <c r="O12" s="22"/>
      <c r="P12" s="22"/>
      <c r="Q12"/>
      <c r="R12"/>
      <c r="S12"/>
    </row>
    <row r="13" spans="2:19" ht="15.9" customHeight="1" x14ac:dyDescent="0.35">
      <c r="B13" s="51" t="s">
        <v>8</v>
      </c>
      <c r="D13" s="4"/>
      <c r="E13" s="27"/>
      <c r="F13" s="4"/>
      <c r="Q13"/>
      <c r="R13"/>
      <c r="S13"/>
    </row>
    <row r="14" spans="2:19" ht="15.9" customHeight="1" x14ac:dyDescent="0.35">
      <c r="B14" s="51" t="s">
        <v>9</v>
      </c>
      <c r="D14" s="4"/>
      <c r="E14" s="27"/>
      <c r="F14" s="4"/>
      <c r="Q14"/>
      <c r="R14"/>
      <c r="S14"/>
    </row>
    <row r="15" spans="2:19" ht="15.9" customHeight="1" thickBot="1" x14ac:dyDescent="0.4">
      <c r="B15" s="192" t="s">
        <v>10</v>
      </c>
      <c r="C15" s="193"/>
      <c r="D15" s="193"/>
      <c r="E15" s="194"/>
      <c r="F15" s="26"/>
      <c r="G15" s="26"/>
      <c r="H15" s="26"/>
      <c r="I15" s="26"/>
      <c r="J15" s="26"/>
      <c r="K15" s="22"/>
      <c r="L15" s="22"/>
      <c r="M15" s="22"/>
      <c r="N15" s="22"/>
      <c r="O15" s="22"/>
      <c r="P15" s="22"/>
      <c r="Q15"/>
      <c r="R15"/>
      <c r="S15"/>
    </row>
    <row r="16" spans="2:19" ht="15.9" customHeight="1" x14ac:dyDescent="0.35">
      <c r="B16" s="205" t="s">
        <v>11</v>
      </c>
      <c r="C16" s="206"/>
      <c r="D16" s="206"/>
      <c r="E16" s="207"/>
      <c r="F16" s="22"/>
      <c r="Q16"/>
      <c r="R16"/>
      <c r="S16"/>
    </row>
    <row r="17" spans="2:23" ht="15.9" customHeight="1" x14ac:dyDescent="0.35">
      <c r="B17" s="198" t="s">
        <v>12</v>
      </c>
      <c r="C17" s="199"/>
      <c r="D17" s="199"/>
      <c r="E17" s="200"/>
      <c r="F17" s="22"/>
      <c r="Q17"/>
      <c r="R17"/>
      <c r="S17"/>
    </row>
    <row r="18" spans="2:23" ht="15.9" customHeight="1" x14ac:dyDescent="0.35">
      <c r="B18" s="198" t="s">
        <v>13</v>
      </c>
      <c r="C18" s="201"/>
      <c r="D18" s="201"/>
      <c r="E18" s="200"/>
      <c r="F18" s="22"/>
      <c r="Q18"/>
      <c r="R18"/>
      <c r="S18"/>
    </row>
    <row r="19" spans="2:23" ht="15.9" customHeight="1" x14ac:dyDescent="0.35">
      <c r="B19" s="177" t="s">
        <v>14</v>
      </c>
      <c r="C19" s="178"/>
      <c r="D19" s="178"/>
      <c r="E19" s="179"/>
      <c r="F19" s="22"/>
      <c r="Q19"/>
      <c r="R19"/>
      <c r="S19"/>
    </row>
    <row r="20" spans="2:23" ht="15.9" customHeight="1" x14ac:dyDescent="0.35">
      <c r="B20" s="177" t="s">
        <v>15</v>
      </c>
      <c r="C20" s="178"/>
      <c r="D20" s="178"/>
      <c r="E20" s="179"/>
      <c r="F20" s="22"/>
      <c r="Q20"/>
      <c r="R20"/>
      <c r="S20"/>
    </row>
    <row r="21" spans="2:23" ht="15.9" customHeight="1" x14ac:dyDescent="0.35">
      <c r="B21" s="177" t="s">
        <v>16</v>
      </c>
      <c r="C21" s="178"/>
      <c r="D21" s="178"/>
      <c r="E21" s="179"/>
      <c r="F21" s="4"/>
      <c r="Q21"/>
      <c r="R21"/>
      <c r="S21"/>
    </row>
    <row r="22" spans="2:23" ht="15.9" customHeight="1" thickBot="1" x14ac:dyDescent="0.4">
      <c r="B22" s="182" t="s">
        <v>17</v>
      </c>
      <c r="C22" s="183"/>
      <c r="D22" s="183"/>
      <c r="E22" s="184"/>
      <c r="F22" s="4"/>
      <c r="Q22"/>
      <c r="R22"/>
      <c r="S22"/>
    </row>
    <row r="23" spans="2:23" ht="15.9" customHeight="1" x14ac:dyDescent="0.35">
      <c r="B23" s="5"/>
      <c r="D23" s="4"/>
      <c r="E23" s="4"/>
      <c r="F23" s="4"/>
      <c r="Q23"/>
      <c r="R23"/>
      <c r="S23"/>
    </row>
    <row r="24" spans="2:23" ht="15.9" customHeight="1" x14ac:dyDescent="0.35">
      <c r="B24" s="6" t="s">
        <v>12</v>
      </c>
      <c r="C24" s="6"/>
      <c r="D24" s="6"/>
      <c r="E24" s="6"/>
      <c r="F24" s="7"/>
      <c r="G24" s="8"/>
      <c r="H24" s="8"/>
      <c r="I24" s="8"/>
      <c r="J24" s="8"/>
      <c r="K24" s="8"/>
      <c r="L24" s="8"/>
      <c r="M24" s="8"/>
      <c r="N24" s="8"/>
      <c r="O24" s="8"/>
      <c r="P24" s="8"/>
      <c r="Q24" s="8"/>
      <c r="R24" s="8"/>
      <c r="S24" s="8"/>
      <c r="T24" s="8"/>
      <c r="U24" s="9"/>
      <c r="W24" s="9"/>
    </row>
    <row r="25" spans="2:23" ht="15.9" customHeight="1" thickBot="1" x14ac:dyDescent="0.4">
      <c r="B25" s="10" t="s">
        <v>18</v>
      </c>
      <c r="C25" s="10"/>
      <c r="D25" s="8"/>
      <c r="E25" s="8"/>
      <c r="F25" s="8"/>
      <c r="G25" s="8"/>
      <c r="H25" s="8"/>
      <c r="I25" s="8"/>
      <c r="J25" s="8"/>
      <c r="K25" s="8"/>
      <c r="L25" s="8"/>
      <c r="M25" s="8"/>
      <c r="N25" s="8"/>
      <c r="O25" s="8"/>
      <c r="P25" s="8"/>
      <c r="Q25" s="8"/>
      <c r="R25" s="8"/>
      <c r="S25" s="8"/>
      <c r="T25" s="8"/>
      <c r="U25" s="9"/>
      <c r="W25" s="9"/>
    </row>
    <row r="26" spans="2:23" ht="15.9" customHeight="1" x14ac:dyDescent="0.35">
      <c r="B26" s="11" t="s">
        <v>19</v>
      </c>
      <c r="C26" s="111"/>
      <c r="D26" s="8"/>
      <c r="E26" s="8"/>
      <c r="F26" s="8"/>
      <c r="G26" s="8"/>
      <c r="H26" s="8"/>
      <c r="I26" s="8"/>
      <c r="J26" s="8"/>
      <c r="K26" s="8"/>
      <c r="L26" s="8"/>
      <c r="M26" s="8"/>
      <c r="N26" s="8"/>
      <c r="O26" s="8"/>
      <c r="P26" s="8"/>
      <c r="Q26" s="8"/>
      <c r="R26" s="8"/>
      <c r="S26" s="8"/>
      <c r="T26" s="8"/>
      <c r="U26" s="9"/>
      <c r="W26" s="9"/>
    </row>
    <row r="27" spans="2:23" ht="15.9" customHeight="1" x14ac:dyDescent="0.35">
      <c r="B27" s="12" t="s">
        <v>20</v>
      </c>
      <c r="C27" s="19"/>
      <c r="D27" s="8"/>
      <c r="E27" s="8"/>
      <c r="F27" s="8"/>
      <c r="G27" s="8"/>
      <c r="H27" s="8"/>
      <c r="I27" s="8"/>
      <c r="J27" s="8"/>
      <c r="K27" s="8"/>
      <c r="L27" s="8"/>
      <c r="M27" s="8"/>
      <c r="N27" s="8"/>
      <c r="O27" s="8"/>
      <c r="P27" s="8"/>
      <c r="Q27" s="8"/>
      <c r="R27" s="8"/>
      <c r="S27" s="8"/>
      <c r="T27" s="8"/>
      <c r="U27" s="9"/>
      <c r="W27" s="9"/>
    </row>
    <row r="28" spans="2:23" ht="15.9" customHeight="1" x14ac:dyDescent="0.35">
      <c r="B28" s="12" t="s">
        <v>21</v>
      </c>
      <c r="C28" s="19"/>
      <c r="D28" s="8"/>
      <c r="E28" s="8"/>
      <c r="F28" s="8"/>
      <c r="G28" s="8"/>
      <c r="H28" s="8"/>
      <c r="I28" s="8"/>
      <c r="J28" s="8"/>
      <c r="K28" s="8"/>
      <c r="L28" s="8"/>
      <c r="M28" s="8"/>
      <c r="N28" s="8"/>
      <c r="O28" s="8"/>
      <c r="P28" s="8"/>
      <c r="Q28" s="8"/>
      <c r="R28" s="8"/>
      <c r="S28" s="8"/>
      <c r="T28" s="8"/>
      <c r="U28" s="9"/>
      <c r="W28" s="9"/>
    </row>
    <row r="29" spans="2:23" ht="15.9" customHeight="1" x14ac:dyDescent="0.35">
      <c r="B29" s="12" t="s">
        <v>22</v>
      </c>
      <c r="C29" s="19"/>
      <c r="D29" s="8"/>
      <c r="E29" s="8"/>
      <c r="F29" s="8"/>
      <c r="G29" s="8"/>
      <c r="H29" s="8"/>
      <c r="I29" s="8"/>
      <c r="J29" s="8"/>
      <c r="K29" s="8"/>
      <c r="L29" s="8"/>
      <c r="M29" s="8"/>
      <c r="N29" s="8"/>
      <c r="O29" s="8"/>
      <c r="P29" s="8"/>
      <c r="Q29" s="8"/>
      <c r="R29" s="8"/>
      <c r="S29" s="8"/>
      <c r="T29" s="8"/>
      <c r="U29" s="9"/>
      <c r="W29" s="9"/>
    </row>
    <row r="30" spans="2:23" ht="15.9" customHeight="1" x14ac:dyDescent="0.35">
      <c r="B30" s="12" t="s">
        <v>23</v>
      </c>
      <c r="C30" s="21"/>
      <c r="D30" s="8"/>
      <c r="E30" s="8"/>
      <c r="F30" s="8"/>
      <c r="G30" s="8"/>
      <c r="H30" s="8"/>
      <c r="I30" s="8"/>
      <c r="J30" s="8"/>
      <c r="K30" s="8"/>
      <c r="L30" s="8"/>
      <c r="M30" s="8"/>
      <c r="N30" s="8"/>
      <c r="O30" s="8"/>
      <c r="P30" s="8"/>
      <c r="Q30" s="8"/>
      <c r="R30" s="8"/>
      <c r="S30" s="8"/>
      <c r="T30" s="8"/>
      <c r="U30" s="9"/>
      <c r="W30" s="9"/>
    </row>
    <row r="31" spans="2:23" ht="15.9" customHeight="1" x14ac:dyDescent="0.35">
      <c r="B31" s="12" t="s">
        <v>24</v>
      </c>
      <c r="C31" s="21"/>
      <c r="D31" s="8"/>
      <c r="E31" s="8"/>
      <c r="F31" s="8"/>
      <c r="G31" s="8"/>
      <c r="H31" s="8"/>
      <c r="I31" s="8"/>
      <c r="J31" s="8"/>
      <c r="K31" s="8"/>
      <c r="L31" s="8"/>
      <c r="M31" s="8"/>
      <c r="N31" s="8"/>
      <c r="O31" s="8"/>
      <c r="P31" s="8"/>
      <c r="Q31" s="8"/>
      <c r="R31" s="8"/>
      <c r="S31" s="8"/>
      <c r="T31" s="8"/>
      <c r="U31" s="9"/>
      <c r="W31" s="9"/>
    </row>
    <row r="32" spans="2:23" ht="15.9" customHeight="1" x14ac:dyDescent="0.35">
      <c r="B32" s="12" t="s">
        <v>25</v>
      </c>
      <c r="C32" s="21"/>
      <c r="D32" s="8"/>
      <c r="E32" s="8"/>
      <c r="F32" s="8"/>
      <c r="G32" s="8"/>
      <c r="H32" s="8"/>
      <c r="I32" s="8"/>
      <c r="J32" s="8"/>
      <c r="K32" s="8"/>
      <c r="L32" s="8"/>
      <c r="M32" s="8"/>
      <c r="N32" s="8"/>
      <c r="O32" s="8"/>
      <c r="P32" s="8"/>
      <c r="Q32" s="8"/>
      <c r="R32" s="8"/>
      <c r="S32" s="8"/>
      <c r="T32" s="8"/>
      <c r="U32" s="9"/>
      <c r="W32" s="9"/>
    </row>
    <row r="33" spans="2:23" ht="15.9" customHeight="1" x14ac:dyDescent="0.35">
      <c r="B33" s="12" t="s">
        <v>26</v>
      </c>
      <c r="C33" s="21"/>
      <c r="D33" s="8"/>
      <c r="E33" s="8"/>
      <c r="F33" s="8"/>
      <c r="G33" s="8"/>
      <c r="H33" s="8"/>
      <c r="I33" s="8"/>
      <c r="J33" s="8"/>
      <c r="K33" s="8"/>
      <c r="L33" s="8"/>
      <c r="M33" s="8"/>
      <c r="N33" s="8"/>
      <c r="O33" s="8"/>
      <c r="P33" s="8"/>
      <c r="Q33" s="8"/>
      <c r="R33" s="8"/>
      <c r="S33" s="8"/>
      <c r="T33" s="8"/>
      <c r="U33" s="9"/>
      <c r="W33" s="9"/>
    </row>
    <row r="34" spans="2:23" ht="15.9" customHeight="1" x14ac:dyDescent="0.35">
      <c r="B34" s="12" t="s">
        <v>27</v>
      </c>
      <c r="C34" s="19"/>
      <c r="D34" s="8"/>
      <c r="E34" s="8"/>
      <c r="F34" s="8"/>
      <c r="G34" s="8"/>
      <c r="H34" s="8"/>
      <c r="I34" s="8"/>
      <c r="J34" s="8"/>
      <c r="K34" s="8"/>
      <c r="L34" s="8"/>
      <c r="M34" s="8"/>
      <c r="N34" s="8"/>
      <c r="O34" s="8"/>
      <c r="P34" s="8"/>
      <c r="Q34" s="8"/>
      <c r="R34" s="8"/>
      <c r="S34" s="8"/>
      <c r="T34" s="8"/>
      <c r="U34" s="9"/>
      <c r="W34" s="9"/>
    </row>
    <row r="35" spans="2:23" ht="15.9" customHeight="1" thickBot="1" x14ac:dyDescent="0.4">
      <c r="B35" s="13" t="s">
        <v>28</v>
      </c>
      <c r="C35" s="20"/>
      <c r="D35" s="41"/>
      <c r="E35" s="8"/>
      <c r="F35" s="8"/>
      <c r="G35" s="8"/>
      <c r="H35" s="8"/>
      <c r="I35" s="8"/>
      <c r="J35" s="8"/>
      <c r="K35" s="8"/>
      <c r="L35" s="8"/>
      <c r="M35" s="8"/>
      <c r="N35" s="8"/>
      <c r="O35" s="8"/>
      <c r="P35" s="8"/>
      <c r="Q35" s="8"/>
      <c r="R35" s="8"/>
      <c r="S35" s="8"/>
      <c r="T35" s="8"/>
      <c r="U35" s="9"/>
      <c r="W35" s="9"/>
    </row>
    <row r="37" spans="2:23" ht="18" x14ac:dyDescent="0.35">
      <c r="B37" s="6" t="s">
        <v>13</v>
      </c>
      <c r="C37" s="10"/>
      <c r="D37" s="8"/>
      <c r="E37" s="8"/>
    </row>
    <row r="38" spans="2:23" ht="60.65" customHeight="1" thickBot="1" x14ac:dyDescent="0.4">
      <c r="B38" s="180" t="s">
        <v>29</v>
      </c>
      <c r="C38" s="180"/>
      <c r="D38" s="180"/>
      <c r="E38" s="180"/>
    </row>
    <row r="39" spans="2:23" s="23" customFormat="1" x14ac:dyDescent="0.35">
      <c r="B39" s="11" t="s">
        <v>30</v>
      </c>
      <c r="C39" s="68"/>
      <c r="D39" s="69"/>
      <c r="E39" s="167"/>
      <c r="F39" s="1"/>
      <c r="G39" s="1"/>
      <c r="H39" s="1"/>
      <c r="I39" s="1"/>
      <c r="J39" s="1"/>
      <c r="K39" s="1"/>
      <c r="L39" s="1"/>
      <c r="M39" s="1"/>
      <c r="N39" s="1"/>
      <c r="O39" s="1"/>
      <c r="P39" s="1"/>
      <c r="Q39" s="1"/>
      <c r="R39" s="1"/>
      <c r="S39" s="1"/>
      <c r="T39" s="1"/>
      <c r="U39" s="1"/>
      <c r="V39" s="1"/>
      <c r="W39" s="1"/>
    </row>
    <row r="40" spans="2:23" ht="14.5" thickBot="1" x14ac:dyDescent="0.4">
      <c r="B40" s="13" t="s">
        <v>31</v>
      </c>
      <c r="C40" s="20"/>
      <c r="D40" s="167"/>
      <c r="E40" s="167"/>
    </row>
    <row r="41" spans="2:23" s="23" customFormat="1" x14ac:dyDescent="0.35">
      <c r="B41" s="70"/>
      <c r="C41" s="71"/>
      <c r="D41" s="167"/>
      <c r="E41" s="167"/>
      <c r="F41" s="1"/>
      <c r="G41" s="1"/>
      <c r="H41" s="1"/>
      <c r="I41" s="1"/>
      <c r="J41" s="1"/>
      <c r="K41" s="1"/>
      <c r="L41" s="1"/>
      <c r="M41" s="1"/>
      <c r="N41" s="1"/>
      <c r="O41" s="1"/>
      <c r="P41" s="1"/>
      <c r="Q41" s="1"/>
      <c r="R41" s="1"/>
      <c r="S41" s="1"/>
      <c r="T41" s="1"/>
      <c r="U41" s="1"/>
      <c r="V41" s="1"/>
      <c r="W41" s="1"/>
    </row>
    <row r="42" spans="2:23" ht="17.399999999999999" customHeight="1" x14ac:dyDescent="0.35">
      <c r="B42" s="181" t="s">
        <v>32</v>
      </c>
      <c r="C42" s="181"/>
      <c r="D42" s="181"/>
      <c r="E42" s="181"/>
      <c r="F42" s="4"/>
      <c r="G42" s="4"/>
      <c r="H42" s="4"/>
      <c r="I42" s="4"/>
      <c r="J42" s="4"/>
      <c r="K42" s="16"/>
      <c r="L42" s="16"/>
      <c r="M42" s="16"/>
      <c r="N42" s="16"/>
      <c r="O42" s="16"/>
      <c r="P42" s="16"/>
      <c r="Q42" s="16"/>
      <c r="R42" s="16"/>
      <c r="S42" s="4"/>
      <c r="T42" s="4"/>
      <c r="U42" s="4"/>
    </row>
    <row r="43" spans="2:23" ht="17.399999999999999" customHeight="1" x14ac:dyDescent="0.35">
      <c r="B43" s="181"/>
      <c r="C43" s="181"/>
      <c r="D43" s="181"/>
      <c r="E43" s="181"/>
      <c r="F43" s="4"/>
      <c r="G43" s="4"/>
      <c r="H43" s="4"/>
      <c r="I43" s="4"/>
      <c r="J43" s="4"/>
      <c r="K43" s="16"/>
      <c r="L43" s="16"/>
      <c r="M43" s="16"/>
      <c r="N43" s="16"/>
      <c r="O43" s="16"/>
      <c r="P43" s="16"/>
      <c r="Q43" s="16"/>
      <c r="R43" s="16"/>
      <c r="S43" s="4"/>
      <c r="T43" s="4"/>
      <c r="U43" s="4"/>
    </row>
    <row r="44" spans="2:23" ht="17.399999999999999" customHeight="1" x14ac:dyDescent="0.35">
      <c r="B44" s="181"/>
      <c r="C44" s="181"/>
      <c r="D44" s="181"/>
      <c r="E44" s="181"/>
      <c r="F44" s="4"/>
      <c r="G44" s="4"/>
      <c r="H44" s="4"/>
      <c r="I44" s="4"/>
      <c r="J44" s="4"/>
      <c r="K44" s="16"/>
      <c r="L44" s="16"/>
      <c r="M44" s="16"/>
      <c r="N44" s="16"/>
      <c r="O44" s="16"/>
      <c r="P44" s="16"/>
      <c r="Q44" s="16"/>
      <c r="R44" s="16"/>
      <c r="S44" s="4"/>
      <c r="T44" s="4"/>
      <c r="U44" s="4"/>
    </row>
    <row r="45" spans="2:23" ht="17.399999999999999" customHeight="1" x14ac:dyDescent="0.35">
      <c r="B45" s="181"/>
      <c r="C45" s="181"/>
      <c r="D45" s="181"/>
      <c r="E45" s="181"/>
      <c r="F45" s="4"/>
      <c r="G45" s="4"/>
      <c r="H45" s="4"/>
      <c r="I45" s="4"/>
      <c r="J45" s="4"/>
      <c r="K45" s="16"/>
      <c r="L45" s="16"/>
      <c r="M45" s="16"/>
      <c r="N45" s="16"/>
      <c r="O45" s="16"/>
      <c r="P45" s="16"/>
      <c r="Q45" s="16"/>
      <c r="R45" s="16"/>
      <c r="S45" s="4"/>
      <c r="T45" s="4"/>
      <c r="U45" s="4"/>
    </row>
    <row r="46" spans="2:23" ht="17.399999999999999" customHeight="1" x14ac:dyDescent="0.35">
      <c r="B46" s="181"/>
      <c r="C46" s="181"/>
      <c r="D46" s="181"/>
      <c r="E46" s="181"/>
      <c r="F46" s="4"/>
      <c r="G46" s="4"/>
      <c r="H46" s="4"/>
      <c r="I46" s="4"/>
      <c r="J46" s="4"/>
      <c r="K46" s="16"/>
      <c r="L46" s="16"/>
      <c r="M46" s="16"/>
      <c r="N46" s="16"/>
      <c r="O46" s="16"/>
      <c r="P46" s="16"/>
      <c r="Q46" s="16"/>
      <c r="R46" s="16"/>
      <c r="S46" s="4"/>
      <c r="T46" s="4"/>
      <c r="U46" s="4"/>
    </row>
    <row r="47" spans="2:23" ht="17.399999999999999" customHeight="1" x14ac:dyDescent="0.35">
      <c r="B47" s="181"/>
      <c r="C47" s="181"/>
      <c r="D47" s="181"/>
      <c r="E47" s="181"/>
      <c r="F47" s="4"/>
      <c r="G47" s="4"/>
      <c r="H47" s="4"/>
      <c r="I47" s="4"/>
      <c r="J47" s="4"/>
      <c r="K47" s="16"/>
      <c r="L47" s="16"/>
      <c r="M47" s="16"/>
      <c r="N47" s="16"/>
      <c r="O47" s="16"/>
      <c r="P47" s="16"/>
      <c r="Q47" s="16"/>
      <c r="R47" s="16"/>
      <c r="S47" s="4"/>
      <c r="T47" s="4"/>
      <c r="U47" s="4"/>
    </row>
    <row r="48" spans="2:23" x14ac:dyDescent="0.35">
      <c r="B48" s="17"/>
      <c r="C48" s="17"/>
      <c r="D48" s="17"/>
      <c r="E48" s="17"/>
    </row>
    <row r="49" spans="2:5" ht="15.9" customHeight="1" x14ac:dyDescent="0.35">
      <c r="B49" s="17" t="s">
        <v>293</v>
      </c>
      <c r="C49" s="17"/>
      <c r="D49" s="17"/>
      <c r="E49" s="17"/>
    </row>
  </sheetData>
  <mergeCells count="18">
    <mergeCell ref="B17:E17"/>
    <mergeCell ref="B18:E18"/>
    <mergeCell ref="B10:E10"/>
    <mergeCell ref="B11:E11"/>
    <mergeCell ref="B12:E12"/>
    <mergeCell ref="B15:E15"/>
    <mergeCell ref="B16:E16"/>
    <mergeCell ref="B4:E4"/>
    <mergeCell ref="B6:E6"/>
    <mergeCell ref="B7:E7"/>
    <mergeCell ref="B8:E8"/>
    <mergeCell ref="B9:E9"/>
    <mergeCell ref="B19:E19"/>
    <mergeCell ref="B20:E20"/>
    <mergeCell ref="B21:E21"/>
    <mergeCell ref="B38:E38"/>
    <mergeCell ref="B42:E47"/>
    <mergeCell ref="B22:E22"/>
  </mergeCells>
  <hyperlinks>
    <hyperlink ref="B16:E16" location="'1. Background_and_Certification'!A1" display="Part 1: Background Information and Certification" xr:uid="{C17C169A-62CE-421F-9741-4BF89B291B31}"/>
    <hyperlink ref="B19" location="'RACHP'!B4" display="RACHP Sector Reporting Form" xr:uid="{2ACFE200-687E-4CB3-B65A-D6572EEDD1C1}"/>
    <hyperlink ref="B21:E21" location="'2c. Aerosols'!A1" display="Part 2c: Aerosols Sector Reporting Form" xr:uid="{95978F18-FCCB-43D6-B5F1-A1DDD8F5CFBF}"/>
    <hyperlink ref="B20" location="Foams!B4" display="Foams Sector Reporting Form" xr:uid="{22FB4CC1-99F7-4C03-A086-BB3F32196BEF}"/>
    <hyperlink ref="B20:E20" location="'2b. Foam'!A1" display="Part 2b: Foam Sector Reporting Form" xr:uid="{F1421A86-8BC6-405A-9B12-A97861988A25}"/>
    <hyperlink ref="B19:E19" location="'2a. RACHP'!A1" display="Part 2a: RACHP Sector Reporting Form" xr:uid="{4D8CBD30-0D78-464A-A2AC-452F1AA5BC9B}"/>
    <hyperlink ref="B18" location="Background_and_Certification!B37" display="Section 2 - Signed Certification" xr:uid="{E168357A-01F9-436B-9953-979892D1F62F}"/>
    <hyperlink ref="B18:E18" location="'1. Background_and_Certification'!B36" display="Signed Certification" xr:uid="{74B2158C-3708-428C-B380-DCB90F2495FA}"/>
    <hyperlink ref="B17:C17" location="Sheet1!B37" display="Section 2 - Required Reporting Information" xr:uid="{8332A69B-A408-4C13-8DEB-AC565F2D6978}"/>
    <hyperlink ref="B17" location="'Company Idenfification'!B33" display="Section 2 - Corporate Relationships" xr:uid="{DB4EA4F2-47DC-44AF-97F5-2FA401786DE5}"/>
    <hyperlink ref="B17:E17" location="'1. Background_and_Certification'!B23" display="Identifying Information" xr:uid="{85DF9917-9B82-472A-8FD4-D8B9B289839D}"/>
    <hyperlink ref="B13" r:id="rId1" xr:uid="{C400DBD8-FEB9-4FAF-A5C2-32C2F0C1CC74}"/>
    <hyperlink ref="B14" r:id="rId2" xr:uid="{AB40477D-0A5F-4B41-8496-9ADAB7F085C3}"/>
    <hyperlink ref="B22" location="'3. Custom Blends'!A1" display="Part 3: Custom Blends" xr:uid="{3EE9562F-7346-4ABB-B559-CB67AE2553E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6CAD7-3540-4AE6-9D9F-E0E2FAC8558A}">
  <sheetPr>
    <tabColor theme="4"/>
  </sheetPr>
  <dimension ref="A1:AU218"/>
  <sheetViews>
    <sheetView showGridLines="0" zoomScale="80" zoomScaleNormal="80" workbookViewId="0">
      <selection activeCell="K24" sqref="K24"/>
    </sheetView>
  </sheetViews>
  <sheetFormatPr defaultColWidth="8.90625" defaultRowHeight="14" x14ac:dyDescent="0.35"/>
  <cols>
    <col min="1" max="1" width="4.90625" style="1" customWidth="1"/>
    <col min="2" max="3" width="28.54296875" style="1" customWidth="1"/>
    <col min="4" max="4" width="31.90625" style="1" customWidth="1"/>
    <col min="5" max="5" width="35.90625" style="1" customWidth="1"/>
    <col min="6" max="7" width="31.90625" style="1" customWidth="1"/>
    <col min="8" max="8" width="37.08984375" style="1" customWidth="1"/>
    <col min="9" max="9" width="32.90625" style="1" customWidth="1"/>
    <col min="10" max="11" width="27.54296875" style="1" customWidth="1"/>
    <col min="12" max="14" width="26.90625" style="1" customWidth="1"/>
    <col min="15" max="17" width="28.90625" style="1" customWidth="1"/>
    <col min="18" max="29" width="37.08984375" style="1" customWidth="1"/>
    <col min="30" max="35" width="28.90625" style="1" customWidth="1"/>
    <col min="36" max="36" width="16.08984375" style="1" customWidth="1"/>
    <col min="37" max="37" width="26.08984375" style="1" customWidth="1"/>
    <col min="38" max="38" width="21.08984375" style="1" customWidth="1"/>
    <col min="39" max="39" width="16.08984375" style="1" customWidth="1"/>
    <col min="40" max="40" width="22" style="1" customWidth="1"/>
    <col min="41" max="42" width="8.90625" style="1"/>
    <col min="43" max="43" width="13.54296875" style="1" hidden="1" customWidth="1"/>
    <col min="44" max="47" width="13" style="1" hidden="1" customWidth="1"/>
    <col min="48" max="16384" width="8.90625" style="1"/>
  </cols>
  <sheetData>
    <row r="1" spans="2:41" ht="15.9" customHeight="1" x14ac:dyDescent="0.35">
      <c r="H1" s="52" t="s">
        <v>0</v>
      </c>
      <c r="O1" s="2"/>
      <c r="P1" s="2"/>
      <c r="Q1" s="2"/>
      <c r="R1" s="52"/>
      <c r="S1" s="52"/>
      <c r="T1" s="52"/>
      <c r="U1" s="52"/>
      <c r="V1" s="52"/>
      <c r="W1" s="52"/>
      <c r="X1" s="52"/>
      <c r="Y1" s="52"/>
      <c r="Z1" s="52"/>
      <c r="AA1" s="52"/>
      <c r="AB1" s="52"/>
      <c r="AC1" s="52"/>
      <c r="AD1" s="2"/>
      <c r="AE1" s="2"/>
      <c r="AF1" s="2"/>
      <c r="AG1" s="2"/>
      <c r="AH1" s="2"/>
      <c r="AI1" s="2"/>
      <c r="AJ1" s="2"/>
    </row>
    <row r="2" spans="2:41" ht="15.9" customHeight="1" x14ac:dyDescent="0.35">
      <c r="H2" s="53" t="s">
        <v>1</v>
      </c>
      <c r="O2" s="3"/>
      <c r="P2" s="3"/>
      <c r="Q2" s="3"/>
      <c r="R2" s="53"/>
      <c r="S2" s="53"/>
      <c r="T2" s="53"/>
      <c r="U2" s="53"/>
      <c r="V2" s="53"/>
      <c r="W2" s="53"/>
      <c r="X2" s="53"/>
      <c r="Y2" s="53"/>
      <c r="Z2" s="53"/>
      <c r="AA2" s="53"/>
      <c r="AB2" s="53"/>
      <c r="AC2" s="53"/>
      <c r="AD2" s="3"/>
      <c r="AE2" s="3"/>
      <c r="AF2" s="3"/>
      <c r="AG2" s="3"/>
      <c r="AH2" s="3"/>
      <c r="AI2" s="3"/>
      <c r="AJ2" s="3"/>
    </row>
    <row r="3" spans="2:41" ht="15.9" customHeight="1" x14ac:dyDescent="0.35">
      <c r="AI3"/>
      <c r="AJ3"/>
      <c r="AK3"/>
    </row>
    <row r="4" spans="2:41" s="4" customFormat="1" ht="70.400000000000006" customHeight="1" x14ac:dyDescent="0.35">
      <c r="B4" s="185" t="s">
        <v>33</v>
      </c>
      <c r="C4" s="185"/>
      <c r="D4" s="185"/>
      <c r="E4" s="185"/>
      <c r="F4" s="185"/>
      <c r="G4" s="185"/>
      <c r="H4" s="185"/>
      <c r="I4" s="24"/>
      <c r="J4" s="24"/>
      <c r="K4" s="24"/>
      <c r="L4" s="24"/>
      <c r="M4" s="24"/>
      <c r="N4" s="24"/>
      <c r="O4" s="165"/>
      <c r="P4" s="165"/>
      <c r="Q4" s="165"/>
      <c r="R4" s="165"/>
      <c r="S4" s="165"/>
      <c r="T4" s="165"/>
      <c r="U4" s="165"/>
      <c r="V4" s="165"/>
      <c r="W4" s="165"/>
      <c r="X4" s="165"/>
      <c r="Y4" s="165"/>
      <c r="Z4" s="165"/>
      <c r="AA4" s="165"/>
      <c r="AB4" s="165"/>
      <c r="AC4" s="165"/>
      <c r="AD4" s="165"/>
      <c r="AE4" s="165"/>
      <c r="AF4" s="165"/>
      <c r="AG4" s="165"/>
      <c r="AH4" s="165"/>
      <c r="AI4" s="25"/>
      <c r="AJ4" s="25"/>
      <c r="AK4" s="25"/>
    </row>
    <row r="5" spans="2:41" s="4" customFormat="1" ht="29.4" customHeight="1" x14ac:dyDescent="0.35">
      <c r="B5" s="224" t="s">
        <v>34</v>
      </c>
      <c r="C5" s="224"/>
      <c r="D5" s="224"/>
      <c r="E5" s="224"/>
      <c r="F5" s="224"/>
      <c r="G5" s="224"/>
      <c r="H5" s="224"/>
      <c r="I5" s="24"/>
      <c r="J5" s="24"/>
      <c r="K5" s="24"/>
      <c r="L5" s="24"/>
      <c r="M5" s="24"/>
      <c r="N5" s="24"/>
      <c r="O5" s="165"/>
      <c r="P5" s="165"/>
      <c r="Q5" s="165"/>
      <c r="R5" s="172"/>
      <c r="S5" s="172"/>
      <c r="T5" s="172"/>
      <c r="U5" s="172"/>
      <c r="V5" s="172"/>
      <c r="W5" s="172"/>
      <c r="X5" s="172"/>
      <c r="Y5" s="172"/>
      <c r="Z5" s="172"/>
      <c r="AA5" s="172"/>
      <c r="AB5" s="172"/>
      <c r="AC5" s="172"/>
      <c r="AD5" s="165"/>
      <c r="AE5" s="165"/>
      <c r="AF5" s="165"/>
      <c r="AG5" s="165"/>
      <c r="AH5" s="165"/>
      <c r="AI5" s="25"/>
      <c r="AJ5" s="25"/>
      <c r="AK5" s="25"/>
    </row>
    <row r="6" spans="2:41" s="23" customFormat="1" ht="20" x14ac:dyDescent="0.35">
      <c r="B6" s="24"/>
      <c r="C6" s="24"/>
      <c r="D6" s="24"/>
      <c r="E6" s="24"/>
      <c r="F6" s="24"/>
      <c r="G6" s="24"/>
      <c r="H6" s="24"/>
      <c r="I6" s="24"/>
      <c r="J6" s="24"/>
      <c r="K6" s="24"/>
      <c r="L6" s="24"/>
      <c r="M6" s="24"/>
      <c r="N6" s="24"/>
      <c r="O6" s="165"/>
      <c r="P6" s="165"/>
      <c r="Q6" s="165"/>
      <c r="R6" s="24"/>
      <c r="S6" s="24"/>
      <c r="T6" s="24"/>
      <c r="U6" s="24"/>
      <c r="V6" s="24"/>
      <c r="W6" s="24"/>
      <c r="X6" s="24"/>
      <c r="Y6" s="24"/>
      <c r="Z6" s="24"/>
      <c r="AA6" s="24"/>
      <c r="AB6" s="24"/>
      <c r="AC6" s="24"/>
      <c r="AD6" s="165"/>
      <c r="AE6" s="165"/>
      <c r="AF6" s="165"/>
      <c r="AG6" s="165"/>
      <c r="AH6" s="165"/>
      <c r="AI6"/>
      <c r="AJ6"/>
      <c r="AK6"/>
      <c r="AL6" s="1"/>
      <c r="AM6" s="1"/>
      <c r="AN6" s="1"/>
      <c r="AO6" s="1"/>
    </row>
    <row r="7" spans="2:41" ht="15.9" customHeight="1" thickBot="1" x14ac:dyDescent="0.4">
      <c r="B7" s="192" t="s">
        <v>10</v>
      </c>
      <c r="C7" s="193"/>
      <c r="D7" s="193"/>
      <c r="E7" s="193"/>
      <c r="F7" s="193"/>
      <c r="G7" s="193"/>
      <c r="H7" s="194"/>
      <c r="I7" s="26"/>
      <c r="J7" s="26"/>
      <c r="K7" s="26"/>
      <c r="L7" s="26"/>
      <c r="M7" s="26"/>
      <c r="N7" s="26"/>
      <c r="O7" s="22"/>
      <c r="P7" s="22"/>
      <c r="Q7" s="22"/>
      <c r="R7" s="175"/>
      <c r="S7" s="175"/>
      <c r="T7" s="175"/>
      <c r="U7" s="175"/>
      <c r="V7" s="175"/>
      <c r="W7" s="175"/>
      <c r="X7" s="175"/>
      <c r="Y7" s="175"/>
      <c r="Z7" s="175"/>
      <c r="AA7" s="175"/>
      <c r="AB7" s="175"/>
      <c r="AC7" s="175"/>
      <c r="AD7" s="22"/>
      <c r="AE7" s="22"/>
      <c r="AF7" s="22"/>
      <c r="AG7" s="22"/>
      <c r="AH7" s="22"/>
      <c r="AI7"/>
      <c r="AJ7"/>
      <c r="AK7"/>
    </row>
    <row r="8" spans="2:41" ht="15.9" customHeight="1" x14ac:dyDescent="0.35">
      <c r="B8" s="205" t="s">
        <v>11</v>
      </c>
      <c r="C8" s="206"/>
      <c r="D8" s="206"/>
      <c r="E8" s="206"/>
      <c r="F8" s="206"/>
      <c r="G8" s="206"/>
      <c r="H8" s="207"/>
      <c r="I8" s="22"/>
      <c r="R8" s="74"/>
      <c r="S8" s="74"/>
      <c r="T8" s="74"/>
      <c r="U8" s="74"/>
      <c r="V8" s="74"/>
      <c r="W8" s="74"/>
      <c r="X8" s="74"/>
      <c r="Y8" s="74"/>
      <c r="Z8" s="74"/>
      <c r="AA8" s="74"/>
      <c r="AB8" s="74"/>
      <c r="AC8" s="74"/>
      <c r="AI8"/>
      <c r="AJ8"/>
      <c r="AK8"/>
    </row>
    <row r="9" spans="2:41" ht="15.9" customHeight="1" x14ac:dyDescent="0.35">
      <c r="B9" s="198" t="s">
        <v>12</v>
      </c>
      <c r="C9" s="201"/>
      <c r="D9" s="199"/>
      <c r="E9" s="199"/>
      <c r="F9" s="199"/>
      <c r="G9" s="199"/>
      <c r="H9" s="200"/>
      <c r="I9" s="22"/>
      <c r="R9" s="164"/>
      <c r="S9" s="164"/>
      <c r="T9" s="164"/>
      <c r="U9" s="164"/>
      <c r="V9" s="164"/>
      <c r="W9" s="164"/>
      <c r="X9" s="164"/>
      <c r="Y9" s="164"/>
      <c r="Z9" s="164"/>
      <c r="AA9" s="164"/>
      <c r="AB9" s="164"/>
      <c r="AC9" s="164"/>
      <c r="AI9"/>
      <c r="AJ9"/>
      <c r="AK9"/>
    </row>
    <row r="10" spans="2:41" ht="15.9" customHeight="1" x14ac:dyDescent="0.35">
      <c r="B10" s="198" t="s">
        <v>13</v>
      </c>
      <c r="C10" s="201"/>
      <c r="D10" s="201"/>
      <c r="E10" s="201"/>
      <c r="F10" s="201"/>
      <c r="G10" s="201"/>
      <c r="H10" s="200"/>
      <c r="I10" s="22"/>
      <c r="R10" s="164"/>
      <c r="S10" s="164"/>
      <c r="T10" s="164"/>
      <c r="U10" s="164"/>
      <c r="V10" s="164"/>
      <c r="W10" s="164"/>
      <c r="X10" s="164"/>
      <c r="Y10" s="164"/>
      <c r="Z10" s="164"/>
      <c r="AA10" s="164"/>
      <c r="AB10" s="164"/>
      <c r="AC10" s="164"/>
      <c r="AI10"/>
      <c r="AJ10"/>
      <c r="AK10"/>
    </row>
    <row r="11" spans="2:41" ht="15.9" customHeight="1" x14ac:dyDescent="0.35">
      <c r="B11" s="177" t="s">
        <v>14</v>
      </c>
      <c r="C11" s="178"/>
      <c r="D11" s="178"/>
      <c r="E11" s="178"/>
      <c r="F11" s="178"/>
      <c r="G11" s="178"/>
      <c r="H11" s="179"/>
      <c r="I11" s="22"/>
      <c r="R11" s="166"/>
      <c r="S11" s="166"/>
      <c r="T11" s="166"/>
      <c r="U11" s="166"/>
      <c r="V11" s="166"/>
      <c r="W11" s="166"/>
      <c r="X11" s="166"/>
      <c r="Y11" s="166"/>
      <c r="Z11" s="166"/>
      <c r="AA11" s="166"/>
      <c r="AB11" s="166"/>
      <c r="AC11" s="166"/>
      <c r="AI11"/>
      <c r="AJ11"/>
      <c r="AK11"/>
    </row>
    <row r="12" spans="2:41" ht="15.9" customHeight="1" x14ac:dyDescent="0.35">
      <c r="B12" s="177" t="s">
        <v>15</v>
      </c>
      <c r="C12" s="178"/>
      <c r="D12" s="178"/>
      <c r="E12" s="178"/>
      <c r="F12" s="178"/>
      <c r="G12" s="178"/>
      <c r="H12" s="179"/>
      <c r="I12" s="22"/>
      <c r="R12" s="166"/>
      <c r="S12" s="166"/>
      <c r="T12" s="166"/>
      <c r="U12" s="166"/>
      <c r="V12" s="166"/>
      <c r="W12" s="166"/>
      <c r="X12" s="166"/>
      <c r="Y12" s="166"/>
      <c r="Z12" s="166"/>
      <c r="AA12" s="166"/>
      <c r="AB12" s="166"/>
      <c r="AC12" s="166"/>
      <c r="AI12"/>
      <c r="AJ12"/>
      <c r="AK12"/>
    </row>
    <row r="13" spans="2:41" ht="15.9" customHeight="1" x14ac:dyDescent="0.35">
      <c r="B13" s="177" t="s">
        <v>16</v>
      </c>
      <c r="C13" s="178"/>
      <c r="D13" s="178"/>
      <c r="E13" s="178"/>
      <c r="F13" s="178"/>
      <c r="G13" s="178"/>
      <c r="H13" s="179"/>
      <c r="I13" s="4"/>
      <c r="R13" s="166"/>
      <c r="S13" s="166"/>
      <c r="T13" s="166"/>
      <c r="U13" s="166"/>
      <c r="V13" s="166"/>
      <c r="W13" s="166"/>
      <c r="X13" s="166"/>
      <c r="Y13" s="166"/>
      <c r="Z13" s="166"/>
      <c r="AA13" s="166"/>
      <c r="AB13" s="166"/>
      <c r="AC13" s="166"/>
      <c r="AI13"/>
      <c r="AJ13"/>
      <c r="AK13"/>
    </row>
    <row r="14" spans="2:41" ht="15.9" customHeight="1" thickBot="1" x14ac:dyDescent="0.4">
      <c r="B14" s="182" t="s">
        <v>35</v>
      </c>
      <c r="C14" s="183"/>
      <c r="D14" s="183"/>
      <c r="E14" s="183"/>
      <c r="F14" s="183"/>
      <c r="G14" s="183"/>
      <c r="H14" s="184"/>
      <c r="I14" s="4"/>
      <c r="R14" s="166"/>
      <c r="S14" s="166"/>
      <c r="T14" s="166"/>
      <c r="U14" s="166"/>
      <c r="V14" s="166"/>
      <c r="W14" s="166"/>
      <c r="X14" s="166"/>
      <c r="Y14" s="166"/>
      <c r="Z14" s="166"/>
      <c r="AA14" s="166"/>
      <c r="AB14" s="166"/>
      <c r="AC14" s="166"/>
      <c r="AI14"/>
      <c r="AJ14"/>
      <c r="AK14"/>
    </row>
    <row r="15" spans="2:41" ht="15.9" customHeight="1" x14ac:dyDescent="0.35">
      <c r="D15" s="18"/>
      <c r="H15" s="8"/>
      <c r="I15" s="8"/>
      <c r="J15" s="8"/>
      <c r="K15" s="8"/>
      <c r="L15" s="8"/>
      <c r="M15" s="8"/>
      <c r="N15" s="8"/>
      <c r="R15" s="8"/>
      <c r="S15" s="8"/>
      <c r="T15" s="8"/>
      <c r="U15" s="8"/>
      <c r="V15" s="8"/>
      <c r="W15" s="8"/>
      <c r="X15" s="8"/>
      <c r="Y15" s="8"/>
      <c r="Z15" s="8"/>
      <c r="AA15" s="8"/>
      <c r="AB15" s="8"/>
      <c r="AC15" s="8"/>
      <c r="AM15" s="9"/>
      <c r="AO15" s="9"/>
    </row>
    <row r="16" spans="2:41" ht="15.9" customHeight="1" x14ac:dyDescent="0.35">
      <c r="B16" s="211" t="s">
        <v>36</v>
      </c>
      <c r="C16" s="211"/>
      <c r="D16" s="211"/>
      <c r="E16" s="211"/>
      <c r="F16" s="211"/>
      <c r="G16" s="211"/>
      <c r="H16" s="211"/>
      <c r="I16" s="6"/>
      <c r="R16" s="173"/>
      <c r="S16" s="173"/>
      <c r="T16" s="173"/>
      <c r="U16" s="173"/>
      <c r="V16" s="173"/>
      <c r="W16" s="173"/>
      <c r="X16" s="173"/>
      <c r="Y16" s="173"/>
      <c r="Z16" s="173"/>
      <c r="AA16" s="173"/>
      <c r="AB16" s="173"/>
      <c r="AC16" s="173"/>
    </row>
    <row r="17" spans="1:36" ht="46.65" customHeight="1" x14ac:dyDescent="0.35">
      <c r="B17" s="217" t="s">
        <v>37</v>
      </c>
      <c r="C17" s="217"/>
      <c r="D17" s="217"/>
      <c r="E17" s="217"/>
      <c r="F17" s="217"/>
      <c r="G17" s="217"/>
      <c r="H17" s="217"/>
      <c r="I17" s="37"/>
      <c r="J17" s="37"/>
      <c r="K17" s="37"/>
      <c r="L17" s="37"/>
      <c r="M17" s="37"/>
      <c r="N17" s="37"/>
      <c r="O17" s="174"/>
      <c r="P17" s="174"/>
      <c r="Q17" s="174"/>
      <c r="R17" s="174"/>
      <c r="S17" s="174"/>
      <c r="T17" s="174"/>
      <c r="U17" s="174"/>
      <c r="V17" s="174"/>
      <c r="W17" s="174"/>
      <c r="X17" s="174"/>
      <c r="Y17" s="174"/>
      <c r="Z17" s="174"/>
      <c r="AA17" s="174"/>
      <c r="AB17" s="174"/>
      <c r="AC17" s="174"/>
      <c r="AD17" s="174"/>
      <c r="AE17" s="174"/>
      <c r="AF17" s="174"/>
      <c r="AG17" s="174"/>
      <c r="AH17" s="174"/>
      <c r="AI17" s="174"/>
      <c r="AJ17" s="174"/>
    </row>
    <row r="18" spans="1:36" s="35" customFormat="1" ht="29.15" customHeight="1" thickBot="1" x14ac:dyDescent="0.4">
      <c r="B18" s="171" t="s">
        <v>38</v>
      </c>
      <c r="C18" s="171"/>
      <c r="D18" s="171" t="s">
        <v>38</v>
      </c>
      <c r="E18" s="171" t="s">
        <v>38</v>
      </c>
      <c r="F18" s="171" t="s">
        <v>39</v>
      </c>
      <c r="G18" s="171" t="s">
        <v>39</v>
      </c>
      <c r="H18" s="171" t="s">
        <v>38</v>
      </c>
      <c r="I18" s="171" t="s">
        <v>38</v>
      </c>
      <c r="J18" s="171" t="s">
        <v>40</v>
      </c>
      <c r="K18" s="171" t="s">
        <v>38</v>
      </c>
      <c r="L18" s="171" t="s">
        <v>41</v>
      </c>
      <c r="M18" s="171" t="s">
        <v>38</v>
      </c>
      <c r="N18" s="171" t="s">
        <v>42</v>
      </c>
      <c r="O18" s="171" t="s">
        <v>40</v>
      </c>
      <c r="P18" s="171" t="s">
        <v>40</v>
      </c>
      <c r="Q18" s="171" t="s">
        <v>40</v>
      </c>
      <c r="R18" s="171" t="s">
        <v>38</v>
      </c>
      <c r="S18" s="223" t="s">
        <v>43</v>
      </c>
      <c r="T18" s="223"/>
      <c r="U18" s="223"/>
      <c r="V18" s="223"/>
      <c r="W18" s="171" t="s">
        <v>41</v>
      </c>
      <c r="X18" s="171" t="s">
        <v>44</v>
      </c>
      <c r="Y18" s="171" t="s">
        <v>41</v>
      </c>
      <c r="Z18" s="171" t="s">
        <v>44</v>
      </c>
      <c r="AA18" s="171" t="s">
        <v>41</v>
      </c>
      <c r="AB18" s="171" t="s">
        <v>44</v>
      </c>
      <c r="AC18" s="171"/>
      <c r="AD18" s="171" t="s">
        <v>42</v>
      </c>
      <c r="AE18" s="171" t="s">
        <v>42</v>
      </c>
      <c r="AF18" s="171" t="s">
        <v>42</v>
      </c>
      <c r="AG18" s="171" t="s">
        <v>42</v>
      </c>
      <c r="AH18" s="171" t="s">
        <v>42</v>
      </c>
      <c r="AI18" s="171" t="s">
        <v>42</v>
      </c>
      <c r="AJ18" s="36"/>
    </row>
    <row r="19" spans="1:36" ht="28.4" customHeight="1" thickBot="1" x14ac:dyDescent="0.4">
      <c r="B19" s="218" t="s">
        <v>45</v>
      </c>
      <c r="C19" s="212" t="s">
        <v>46</v>
      </c>
      <c r="D19" s="212" t="s">
        <v>47</v>
      </c>
      <c r="E19" s="212" t="s">
        <v>48</v>
      </c>
      <c r="F19" s="212" t="s">
        <v>49</v>
      </c>
      <c r="G19" s="212" t="s">
        <v>50</v>
      </c>
      <c r="H19" s="218" t="s">
        <v>51</v>
      </c>
      <c r="I19" s="221" t="s">
        <v>52</v>
      </c>
      <c r="J19" s="226" t="s">
        <v>53</v>
      </c>
      <c r="K19" s="226" t="s">
        <v>54</v>
      </c>
      <c r="L19" s="212" t="s">
        <v>55</v>
      </c>
      <c r="M19" s="212" t="s">
        <v>56</v>
      </c>
      <c r="N19" s="212" t="s">
        <v>57</v>
      </c>
      <c r="O19" s="208" t="s">
        <v>58</v>
      </c>
      <c r="P19" s="209"/>
      <c r="Q19" s="209"/>
      <c r="R19" s="212" t="s">
        <v>59</v>
      </c>
      <c r="S19" s="212" t="s">
        <v>60</v>
      </c>
      <c r="T19" s="212" t="s">
        <v>61</v>
      </c>
      <c r="U19" s="215" t="s">
        <v>62</v>
      </c>
      <c r="V19" s="215" t="s">
        <v>63</v>
      </c>
      <c r="W19" s="208" t="s">
        <v>64</v>
      </c>
      <c r="X19" s="209"/>
      <c r="Y19" s="209"/>
      <c r="Z19" s="209"/>
      <c r="AA19" s="209"/>
      <c r="AB19" s="210"/>
      <c r="AC19" s="212" t="s">
        <v>65</v>
      </c>
      <c r="AD19" s="225" t="s">
        <v>66</v>
      </c>
      <c r="AE19" s="225"/>
      <c r="AF19" s="225"/>
      <c r="AG19" s="208" t="s">
        <v>67</v>
      </c>
      <c r="AH19" s="209"/>
      <c r="AI19" s="210"/>
    </row>
    <row r="20" spans="1:36" ht="36.65" customHeight="1" thickBot="1" x14ac:dyDescent="0.4">
      <c r="B20" s="219"/>
      <c r="C20" s="213"/>
      <c r="D20" s="213"/>
      <c r="E20" s="213"/>
      <c r="F20" s="213"/>
      <c r="G20" s="213"/>
      <c r="H20" s="220"/>
      <c r="I20" s="222"/>
      <c r="J20" s="227"/>
      <c r="K20" s="227"/>
      <c r="L20" s="213"/>
      <c r="M20" s="213"/>
      <c r="N20" s="214"/>
      <c r="O20" s="14" t="s">
        <v>68</v>
      </c>
      <c r="P20" s="14" t="s">
        <v>69</v>
      </c>
      <c r="Q20" s="14" t="s">
        <v>70</v>
      </c>
      <c r="R20" s="214"/>
      <c r="S20" s="214"/>
      <c r="T20" s="214"/>
      <c r="U20" s="216"/>
      <c r="V20" s="216"/>
      <c r="W20" s="168" t="s">
        <v>68</v>
      </c>
      <c r="X20" s="168" t="s">
        <v>71</v>
      </c>
      <c r="Y20" s="42" t="s">
        <v>69</v>
      </c>
      <c r="Z20" s="42" t="s">
        <v>72</v>
      </c>
      <c r="AA20" s="42" t="s">
        <v>70</v>
      </c>
      <c r="AB20" s="42" t="s">
        <v>73</v>
      </c>
      <c r="AC20" s="214"/>
      <c r="AD20" s="140" t="s">
        <v>74</v>
      </c>
      <c r="AE20" s="89" t="s">
        <v>69</v>
      </c>
      <c r="AF20" s="89" t="s">
        <v>70</v>
      </c>
      <c r="AG20" s="89" t="s">
        <v>74</v>
      </c>
      <c r="AH20" s="89" t="s">
        <v>75</v>
      </c>
      <c r="AI20" s="89" t="s">
        <v>70</v>
      </c>
    </row>
    <row r="21" spans="1:36" ht="55.5" customHeight="1" x14ac:dyDescent="0.35">
      <c r="A21" s="15">
        <v>1</v>
      </c>
      <c r="B21" s="29" t="s">
        <v>76</v>
      </c>
      <c r="C21" s="50"/>
      <c r="D21" s="29"/>
      <c r="E21" s="95"/>
      <c r="F21" s="95"/>
      <c r="G21" s="95"/>
      <c r="H21" s="40"/>
      <c r="I21" s="40"/>
      <c r="J21" s="50"/>
      <c r="K21" s="50"/>
      <c r="L21" s="50"/>
      <c r="M21" s="75"/>
      <c r="N21" s="159"/>
      <c r="O21" s="134"/>
      <c r="P21" s="54"/>
      <c r="Q21" s="83"/>
      <c r="R21" s="93" t="s">
        <v>78</v>
      </c>
      <c r="S21" s="93">
        <v>2000</v>
      </c>
      <c r="T21" s="93" t="s">
        <v>79</v>
      </c>
      <c r="U21" s="93"/>
      <c r="V21" s="93"/>
      <c r="W21" s="93"/>
      <c r="X21" s="93"/>
      <c r="Y21" s="93"/>
      <c r="Z21" s="93"/>
      <c r="AA21" s="91"/>
      <c r="AB21" s="58"/>
      <c r="AC21" s="147" t="str" cm="1">
        <f t="array" ref="AC21">IF(D21="", "", IF(S21="", IF(V21='Lookup Tables and Dropdowns'!$AC$9, lb_to_kg_conversion*'2a. RACHP'!U21, U21)*W21*kg_metrictons_conversion,IF(T21='Lookup Tables and Dropdowns'!$AC$7, S21, IF(T21='Lookup Tables and Dropdowns'!$AC$5, '2a. RACHP'!S21*lb_to_kg_conversion, IF('2a. RACHP'!T21='Lookup Tables and Dropdowns'!$AC$6, '2a. RACHP'!S21*oz_to_kg_conversion, '2a. RACHP'!S21))*kg_metrictons_conversion)))</f>
        <v/>
      </c>
      <c r="AD21" s="148" t="str">
        <f>IF($D21="", "", $AC21*O21)</f>
        <v/>
      </c>
      <c r="AE21" s="148" t="str">
        <f t="shared" ref="AE21:AF21" si="0">IF($D21="", "", $AC21*P21)</f>
        <v/>
      </c>
      <c r="AF21" s="149" t="str">
        <f t="shared" si="0"/>
        <v/>
      </c>
      <c r="AG21" s="150" t="str">
        <f>IF($N21="","",$N21*O21)</f>
        <v/>
      </c>
      <c r="AH21" s="137" t="str">
        <f>IF($N21="","",$N21*P21)</f>
        <v/>
      </c>
      <c r="AI21" s="112" t="str">
        <f>IF($N21="","",$N21*Q21)</f>
        <v/>
      </c>
    </row>
    <row r="22" spans="1:36" x14ac:dyDescent="0.35">
      <c r="A22" s="15">
        <v>4</v>
      </c>
      <c r="B22" s="29" t="s">
        <v>76</v>
      </c>
      <c r="C22" s="40"/>
      <c r="D22" s="28"/>
      <c r="E22" s="95"/>
      <c r="F22" s="95"/>
      <c r="G22" s="96"/>
      <c r="H22" s="40"/>
      <c r="I22" s="40"/>
      <c r="J22" s="50"/>
      <c r="K22" s="50"/>
      <c r="L22" s="50"/>
      <c r="M22" s="76"/>
      <c r="N22" s="160"/>
      <c r="O22" s="134"/>
      <c r="P22" s="54"/>
      <c r="Q22" s="83"/>
      <c r="R22" s="94" t="s">
        <v>80</v>
      </c>
      <c r="S22" s="94">
        <v>0.5</v>
      </c>
      <c r="T22" s="94" t="s">
        <v>81</v>
      </c>
      <c r="U22" s="94"/>
      <c r="V22" s="94" t="s">
        <v>82</v>
      </c>
      <c r="W22" s="94"/>
      <c r="X22" s="94"/>
      <c r="Y22" s="94"/>
      <c r="Z22" s="94"/>
      <c r="AA22" s="92"/>
      <c r="AB22" s="141"/>
      <c r="AC22" s="151" t="str" cm="1">
        <f t="array" ref="AC22">IF(D22="", "", IF(S22="", IF(V22='Lookup Tables and Dropdowns'!$AC$9, lb_to_kg_conversion*'2a. RACHP'!U22, U22)*W22*kg_metrictons_conversion,IF(T22='Lookup Tables and Dropdowns'!$AC$7, S22, IF(T22='Lookup Tables and Dropdowns'!$AC$5, '2a. RACHP'!S22*lb_to_kg_conversion, IF('2a. RACHP'!T22='Lookup Tables and Dropdowns'!$AC$6, '2a. RACHP'!S22*oz_to_kg_conversion, '2a. RACHP'!S22))*kg_metrictons_conversion)))</f>
        <v/>
      </c>
      <c r="AD22" s="152" t="str">
        <f t="shared" ref="AD22:AD85" si="1">IF($D22="", "", $AC22*O22)</f>
        <v/>
      </c>
      <c r="AE22" s="152" t="str">
        <f t="shared" ref="AE22:AE85" si="2">IF($D22="", "", $AC22*P22)</f>
        <v/>
      </c>
      <c r="AF22" s="153" t="str">
        <f t="shared" ref="AF22:AF85" si="3">IF($D22="", "", $AC22*Q22)</f>
        <v/>
      </c>
      <c r="AG22" s="154" t="str">
        <f t="shared" ref="AG22:AG85" si="4">IF($N22="","",$N22*O22)</f>
        <v/>
      </c>
      <c r="AH22" s="138" t="str">
        <f t="shared" ref="AH22:AH85" si="5">IF($N22="","",$N22*P22)</f>
        <v/>
      </c>
      <c r="AI22" s="113" t="str">
        <f t="shared" ref="AI22:AI85" si="6">IF($N22="","",$N22*Q22)</f>
        <v/>
      </c>
    </row>
    <row r="23" spans="1:36" x14ac:dyDescent="0.35">
      <c r="A23" s="15">
        <v>5</v>
      </c>
      <c r="B23" s="29" t="s">
        <v>76</v>
      </c>
      <c r="C23" s="40"/>
      <c r="D23" s="28"/>
      <c r="E23" s="95"/>
      <c r="F23" s="95"/>
      <c r="G23" s="96"/>
      <c r="H23" s="40"/>
      <c r="I23" s="40"/>
      <c r="J23" s="50"/>
      <c r="K23" s="50"/>
      <c r="L23" s="50"/>
      <c r="M23" s="76"/>
      <c r="N23" s="160"/>
      <c r="O23" s="134"/>
      <c r="P23" s="54"/>
      <c r="Q23" s="83"/>
      <c r="R23" s="94" t="s">
        <v>78</v>
      </c>
      <c r="S23" s="94"/>
      <c r="T23" s="94"/>
      <c r="U23" s="94">
        <v>100</v>
      </c>
      <c r="V23" s="94" t="s">
        <v>82</v>
      </c>
      <c r="W23" s="94">
        <v>40</v>
      </c>
      <c r="X23" s="94" t="s">
        <v>83</v>
      </c>
      <c r="Y23" s="94">
        <v>40</v>
      </c>
      <c r="Z23" s="94" t="s">
        <v>83</v>
      </c>
      <c r="AA23" s="92">
        <v>80</v>
      </c>
      <c r="AB23" s="141" t="s">
        <v>83</v>
      </c>
      <c r="AC23" s="151" t="str" cm="1">
        <f t="array" ref="AC23">IF(D23="", "", IF(S23="", IF(V23='Lookup Tables and Dropdowns'!$AC$9, lb_to_kg_conversion*'2a. RACHP'!U23, U23)*W23*kg_metrictons_conversion,IF(T23='Lookup Tables and Dropdowns'!$AC$7, S23, IF(T23='Lookup Tables and Dropdowns'!$AC$5, '2a. RACHP'!S23*lb_to_kg_conversion, IF('2a. RACHP'!T23='Lookup Tables and Dropdowns'!$AC$6, '2a. RACHP'!S23*oz_to_kg_conversion, '2a. RACHP'!S23))*kg_metrictons_conversion)))</f>
        <v/>
      </c>
      <c r="AD23" s="152" t="str">
        <f>IF($D23="", "", $AC23*O23)</f>
        <v/>
      </c>
      <c r="AE23" s="152" t="str">
        <f t="shared" si="2"/>
        <v/>
      </c>
      <c r="AF23" s="153" t="str">
        <f t="shared" si="3"/>
        <v/>
      </c>
      <c r="AG23" s="154" t="str">
        <f t="shared" si="4"/>
        <v/>
      </c>
      <c r="AH23" s="138" t="str">
        <f t="shared" si="5"/>
        <v/>
      </c>
      <c r="AI23" s="113" t="str">
        <f t="shared" si="6"/>
        <v/>
      </c>
    </row>
    <row r="24" spans="1:36" x14ac:dyDescent="0.35">
      <c r="A24" s="15">
        <v>6</v>
      </c>
      <c r="B24" s="29" t="s">
        <v>76</v>
      </c>
      <c r="C24" s="40"/>
      <c r="D24" s="28"/>
      <c r="E24" s="95"/>
      <c r="F24" s="95"/>
      <c r="G24" s="96"/>
      <c r="H24" s="40"/>
      <c r="I24" s="40" t="s">
        <v>84</v>
      </c>
      <c r="J24" s="50"/>
      <c r="K24" s="50"/>
      <c r="L24" s="50"/>
      <c r="M24" s="76"/>
      <c r="N24" s="160"/>
      <c r="O24" s="134"/>
      <c r="P24" s="54"/>
      <c r="Q24" s="83"/>
      <c r="R24" s="94"/>
      <c r="S24" s="94"/>
      <c r="T24" s="94"/>
      <c r="U24" s="94">
        <v>5</v>
      </c>
      <c r="V24" s="94"/>
      <c r="W24" s="94"/>
      <c r="X24" s="94"/>
      <c r="Y24" s="94"/>
      <c r="Z24" s="94"/>
      <c r="AA24" s="92"/>
      <c r="AB24" s="141"/>
      <c r="AC24" s="151" t="str" cm="1">
        <f t="array" ref="AC24">IF(D24="", "", IF(S24="", IF(V24='Lookup Tables and Dropdowns'!$AC$9, lb_to_kg_conversion*'2a. RACHP'!U24, U24)*W24*kg_metrictons_conversion,IF(T24='Lookup Tables and Dropdowns'!$AC$7, S24, IF(T24='Lookup Tables and Dropdowns'!$AC$5, '2a. RACHP'!S24*lb_to_kg_conversion, IF('2a. RACHP'!T24='Lookup Tables and Dropdowns'!$AC$6, '2a. RACHP'!S24*oz_to_kg_conversion, '2a. RACHP'!S24))*kg_metrictons_conversion)))</f>
        <v/>
      </c>
      <c r="AD24" s="152" t="str">
        <f t="shared" si="1"/>
        <v/>
      </c>
      <c r="AE24" s="152" t="str">
        <f t="shared" si="2"/>
        <v/>
      </c>
      <c r="AF24" s="153" t="str">
        <f t="shared" si="3"/>
        <v/>
      </c>
      <c r="AG24" s="154" t="str">
        <f t="shared" si="4"/>
        <v/>
      </c>
      <c r="AH24" s="138" t="str">
        <f t="shared" si="5"/>
        <v/>
      </c>
      <c r="AI24" s="113" t="str">
        <f t="shared" si="6"/>
        <v/>
      </c>
    </row>
    <row r="25" spans="1:36" x14ac:dyDescent="0.35">
      <c r="A25" s="15">
        <v>7</v>
      </c>
      <c r="B25" s="29" t="s">
        <v>76</v>
      </c>
      <c r="C25" s="40"/>
      <c r="D25" s="28"/>
      <c r="E25" s="95"/>
      <c r="F25" s="95"/>
      <c r="G25" s="96"/>
      <c r="H25" s="40"/>
      <c r="I25" s="40"/>
      <c r="J25" s="50"/>
      <c r="K25" s="50"/>
      <c r="L25" s="50"/>
      <c r="M25" s="76"/>
      <c r="N25" s="160"/>
      <c r="O25" s="134"/>
      <c r="P25" s="54"/>
      <c r="Q25" s="83"/>
      <c r="R25" s="94"/>
      <c r="S25" s="94"/>
      <c r="T25" s="94"/>
      <c r="U25" s="94"/>
      <c r="V25" s="94"/>
      <c r="W25" s="94"/>
      <c r="X25" s="94"/>
      <c r="Y25" s="94"/>
      <c r="Z25" s="94"/>
      <c r="AA25" s="92"/>
      <c r="AB25" s="141"/>
      <c r="AC25" s="151" t="str" cm="1">
        <f t="array" ref="AC25">IF(D25="", "", IF(S25="", IF(V25='Lookup Tables and Dropdowns'!$AC$9, lb_to_kg_conversion*'2a. RACHP'!U25, U25)*W25*kg_metrictons_conversion,IF(T25='Lookup Tables and Dropdowns'!$AC$7, S25, IF(T25='Lookup Tables and Dropdowns'!$AC$5, '2a. RACHP'!S25*lb_to_kg_conversion, IF('2a. RACHP'!T25='Lookup Tables and Dropdowns'!$AC$6, '2a. RACHP'!S25*oz_to_kg_conversion, '2a. RACHP'!S25))*kg_metrictons_conversion)))</f>
        <v/>
      </c>
      <c r="AD25" s="152" t="str">
        <f t="shared" si="1"/>
        <v/>
      </c>
      <c r="AE25" s="152" t="str">
        <f t="shared" si="2"/>
        <v/>
      </c>
      <c r="AF25" s="153" t="str">
        <f t="shared" si="3"/>
        <v/>
      </c>
      <c r="AG25" s="154" t="str">
        <f t="shared" si="4"/>
        <v/>
      </c>
      <c r="AH25" s="138" t="str">
        <f t="shared" si="5"/>
        <v/>
      </c>
      <c r="AI25" s="113" t="str">
        <f t="shared" si="6"/>
        <v/>
      </c>
    </row>
    <row r="26" spans="1:36" x14ac:dyDescent="0.35">
      <c r="A26" s="15">
        <v>8</v>
      </c>
      <c r="B26" s="29" t="s">
        <v>76</v>
      </c>
      <c r="C26" s="40"/>
      <c r="D26" s="28"/>
      <c r="E26" s="95"/>
      <c r="F26" s="95"/>
      <c r="G26" s="96"/>
      <c r="H26" s="40"/>
      <c r="I26" s="40"/>
      <c r="J26" s="50"/>
      <c r="K26" s="50"/>
      <c r="L26" s="50"/>
      <c r="M26" s="76"/>
      <c r="N26" s="160"/>
      <c r="O26" s="134"/>
      <c r="P26" s="54"/>
      <c r="Q26" s="83"/>
      <c r="R26" s="94"/>
      <c r="S26" s="94"/>
      <c r="T26" s="94"/>
      <c r="U26" s="94"/>
      <c r="V26" s="94"/>
      <c r="W26" s="94"/>
      <c r="X26" s="94"/>
      <c r="Y26" s="94"/>
      <c r="Z26" s="94"/>
      <c r="AA26" s="92"/>
      <c r="AB26" s="141"/>
      <c r="AC26" s="151" t="str" cm="1">
        <f t="array" ref="AC26">IF(D26="", "", IF(S26="", IF(V26='Lookup Tables and Dropdowns'!$AC$9, lb_to_kg_conversion*'2a. RACHP'!U26, U26)*W26*kg_metrictons_conversion,IF(T26='Lookup Tables and Dropdowns'!$AC$7, S26, IF(T26='Lookup Tables and Dropdowns'!$AC$5, '2a. RACHP'!S26*lb_to_kg_conversion, IF('2a. RACHP'!T26='Lookup Tables and Dropdowns'!$AC$6, '2a. RACHP'!S26*oz_to_kg_conversion, '2a. RACHP'!S26))*kg_metrictons_conversion)))</f>
        <v/>
      </c>
      <c r="AD26" s="152" t="str">
        <f t="shared" si="1"/>
        <v/>
      </c>
      <c r="AE26" s="152" t="str">
        <f t="shared" si="2"/>
        <v/>
      </c>
      <c r="AF26" s="153" t="str">
        <f t="shared" si="3"/>
        <v/>
      </c>
      <c r="AG26" s="154" t="str">
        <f t="shared" si="4"/>
        <v/>
      </c>
      <c r="AH26" s="138" t="str">
        <f t="shared" si="5"/>
        <v/>
      </c>
      <c r="AI26" s="113" t="str">
        <f t="shared" si="6"/>
        <v/>
      </c>
    </row>
    <row r="27" spans="1:36" x14ac:dyDescent="0.35">
      <c r="A27" s="15">
        <v>9</v>
      </c>
      <c r="B27" s="29" t="s">
        <v>76</v>
      </c>
      <c r="C27" s="40"/>
      <c r="D27" s="28"/>
      <c r="E27" s="95"/>
      <c r="F27" s="95"/>
      <c r="G27" s="96"/>
      <c r="H27" s="40"/>
      <c r="I27" s="40"/>
      <c r="J27" s="50"/>
      <c r="K27" s="50"/>
      <c r="L27" s="50"/>
      <c r="M27" s="76"/>
      <c r="N27" s="160"/>
      <c r="O27" s="134"/>
      <c r="P27" s="54"/>
      <c r="Q27" s="83"/>
      <c r="R27" s="94"/>
      <c r="S27" s="94"/>
      <c r="T27" s="94"/>
      <c r="U27" s="94"/>
      <c r="V27" s="94"/>
      <c r="W27" s="94"/>
      <c r="X27" s="94"/>
      <c r="Y27" s="94"/>
      <c r="Z27" s="94"/>
      <c r="AA27" s="92"/>
      <c r="AB27" s="141"/>
      <c r="AC27" s="151" t="str" cm="1">
        <f t="array" ref="AC27">IF(D27="", "", IF(S27="", IF(V27='Lookup Tables and Dropdowns'!$AC$9, lb_to_kg_conversion*'2a. RACHP'!U27, U27)*W27*kg_metrictons_conversion,IF(T27='Lookup Tables and Dropdowns'!$AC$7, S27, IF(T27='Lookup Tables and Dropdowns'!$AC$5, '2a. RACHP'!S27*lb_to_kg_conversion, IF('2a. RACHP'!T27='Lookup Tables and Dropdowns'!$AC$6, '2a. RACHP'!S27*oz_to_kg_conversion, '2a. RACHP'!S27))*kg_metrictons_conversion)))</f>
        <v/>
      </c>
      <c r="AD27" s="152" t="str">
        <f t="shared" si="1"/>
        <v/>
      </c>
      <c r="AE27" s="152" t="str">
        <f t="shared" si="2"/>
        <v/>
      </c>
      <c r="AF27" s="153" t="str">
        <f t="shared" si="3"/>
        <v/>
      </c>
      <c r="AG27" s="154" t="str">
        <f t="shared" si="4"/>
        <v/>
      </c>
      <c r="AH27" s="138" t="str">
        <f t="shared" si="5"/>
        <v/>
      </c>
      <c r="AI27" s="113" t="str">
        <f t="shared" si="6"/>
        <v/>
      </c>
    </row>
    <row r="28" spans="1:36" x14ac:dyDescent="0.35">
      <c r="A28" s="15">
        <v>10</v>
      </c>
      <c r="B28" s="29" t="s">
        <v>76</v>
      </c>
      <c r="C28" s="40"/>
      <c r="D28" s="39"/>
      <c r="E28" s="95"/>
      <c r="F28" s="28"/>
      <c r="G28" s="97"/>
      <c r="H28" s="40"/>
      <c r="I28" s="40"/>
      <c r="J28" s="40"/>
      <c r="K28" s="40"/>
      <c r="L28" s="50"/>
      <c r="M28" s="77"/>
      <c r="N28" s="160" t="str" cm="1">
        <f t="array" ref="N28">IF($L28="","",IF(M28='Lookup Tables and Dropdowns'!$AC$7, L28,IF(M28='Lookup Tables and Dropdowns'!$AC$5, $L28*lb_to_kg_conversion,IF(M28='Lookup Tables and Dropdowns'!$AC$6, $L28*oz_to_kg_conversion, $L28))*kg_metrictons_conversion))</f>
        <v/>
      </c>
      <c r="O28" s="135"/>
      <c r="P28" s="55"/>
      <c r="Q28" s="108"/>
      <c r="R28" s="94"/>
      <c r="S28" s="94"/>
      <c r="T28" s="94"/>
      <c r="U28" s="94"/>
      <c r="V28" s="94"/>
      <c r="W28" s="94"/>
      <c r="X28" s="94"/>
      <c r="Y28" s="94"/>
      <c r="Z28" s="94"/>
      <c r="AA28" s="92"/>
      <c r="AB28" s="141"/>
      <c r="AC28" s="151" t="str" cm="1">
        <f t="array" ref="AC28">IF(D28="", "", IF(S28="", IF(V28='Lookup Tables and Dropdowns'!$AC$9, lb_to_kg_conversion*'2a. RACHP'!U28, U28)*W28*kg_metrictons_conversion,IF(T28='Lookup Tables and Dropdowns'!$AC$7, S28, IF(T28='Lookup Tables and Dropdowns'!$AC$5, '2a. RACHP'!S28*lb_to_kg_conversion, IF('2a. RACHP'!T28='Lookup Tables and Dropdowns'!$AC$6, '2a. RACHP'!S28*oz_to_kg_conversion, '2a. RACHP'!S28))*kg_metrictons_conversion)))</f>
        <v/>
      </c>
      <c r="AD28" s="152" t="str">
        <f t="shared" si="1"/>
        <v/>
      </c>
      <c r="AE28" s="152" t="str">
        <f t="shared" si="2"/>
        <v/>
      </c>
      <c r="AF28" s="153" t="str">
        <f t="shared" si="3"/>
        <v/>
      </c>
      <c r="AG28" s="154" t="str">
        <f t="shared" si="4"/>
        <v/>
      </c>
      <c r="AH28" s="138" t="str">
        <f t="shared" si="5"/>
        <v/>
      </c>
      <c r="AI28" s="113" t="str">
        <f t="shared" si="6"/>
        <v/>
      </c>
    </row>
    <row r="29" spans="1:36" x14ac:dyDescent="0.35">
      <c r="A29" s="15">
        <v>11</v>
      </c>
      <c r="B29" s="29" t="s">
        <v>76</v>
      </c>
      <c r="C29" s="40"/>
      <c r="D29" s="39"/>
      <c r="E29" s="95"/>
      <c r="F29" s="28"/>
      <c r="G29" s="97"/>
      <c r="H29" s="40"/>
      <c r="I29" s="40"/>
      <c r="J29" s="40"/>
      <c r="K29" s="40"/>
      <c r="L29" s="50"/>
      <c r="M29" s="77"/>
      <c r="N29" s="160" t="str" cm="1">
        <f t="array" ref="N29">IF($L29="","",IF(M29='Lookup Tables and Dropdowns'!$AC$7, L29,IF(M29='Lookup Tables and Dropdowns'!$AC$5, $L29*lb_to_kg_conversion,IF(M29='Lookup Tables and Dropdowns'!$AC$6, $L29*oz_to_kg_conversion, $L29))*kg_metrictons_conversion))</f>
        <v/>
      </c>
      <c r="O29" s="135"/>
      <c r="P29" s="55"/>
      <c r="Q29" s="108"/>
      <c r="R29" s="94"/>
      <c r="S29" s="94"/>
      <c r="T29" s="94"/>
      <c r="U29" s="94"/>
      <c r="V29" s="94"/>
      <c r="W29" s="94"/>
      <c r="X29" s="94"/>
      <c r="Y29" s="94"/>
      <c r="Z29" s="94"/>
      <c r="AA29" s="92"/>
      <c r="AB29" s="141"/>
      <c r="AC29" s="151" t="str" cm="1">
        <f t="array" ref="AC29">IF(D29="", "", IF(S29="", IF(V29='Lookup Tables and Dropdowns'!$AC$9, lb_to_kg_conversion*'2a. RACHP'!U29, U29)*W29*kg_metrictons_conversion,IF(T29='Lookup Tables and Dropdowns'!$AC$7, S29, IF(T29='Lookup Tables and Dropdowns'!$AC$5, '2a. RACHP'!S29*lb_to_kg_conversion, IF('2a. RACHP'!T29='Lookup Tables and Dropdowns'!$AC$6, '2a. RACHP'!S29*oz_to_kg_conversion, '2a. RACHP'!S29))*kg_metrictons_conversion)))</f>
        <v/>
      </c>
      <c r="AD29" s="152" t="str">
        <f t="shared" si="1"/>
        <v/>
      </c>
      <c r="AE29" s="152" t="str">
        <f t="shared" si="2"/>
        <v/>
      </c>
      <c r="AF29" s="153" t="str">
        <f t="shared" si="3"/>
        <v/>
      </c>
      <c r="AG29" s="154" t="str">
        <f t="shared" si="4"/>
        <v/>
      </c>
      <c r="AH29" s="138" t="str">
        <f t="shared" si="5"/>
        <v/>
      </c>
      <c r="AI29" s="113" t="str">
        <f t="shared" si="6"/>
        <v/>
      </c>
    </row>
    <row r="30" spans="1:36" x14ac:dyDescent="0.35">
      <c r="A30" s="15">
        <v>12</v>
      </c>
      <c r="B30" s="29" t="s">
        <v>76</v>
      </c>
      <c r="C30" s="40"/>
      <c r="D30" s="39"/>
      <c r="E30" s="95"/>
      <c r="F30" s="28"/>
      <c r="G30" s="97"/>
      <c r="H30" s="40"/>
      <c r="I30" s="40"/>
      <c r="J30" s="40"/>
      <c r="K30" s="40"/>
      <c r="L30" s="50"/>
      <c r="M30" s="77"/>
      <c r="N30" s="160" t="str" cm="1">
        <f t="array" ref="N30">IF($L30="","",IF(M30='Lookup Tables and Dropdowns'!$AC$7, L30,IF(M30='Lookup Tables and Dropdowns'!$AC$5, $L30*lb_to_kg_conversion,IF(M30='Lookup Tables and Dropdowns'!$AC$6, $L30*oz_to_kg_conversion, $L30))*kg_metrictons_conversion))</f>
        <v/>
      </c>
      <c r="O30" s="135"/>
      <c r="P30" s="55"/>
      <c r="Q30" s="108"/>
      <c r="R30" s="94"/>
      <c r="S30" s="94"/>
      <c r="T30" s="94"/>
      <c r="U30" s="94"/>
      <c r="V30" s="94"/>
      <c r="W30" s="94"/>
      <c r="X30" s="94"/>
      <c r="Y30" s="94"/>
      <c r="Z30" s="94"/>
      <c r="AA30" s="92"/>
      <c r="AB30" s="141"/>
      <c r="AC30" s="151" t="str" cm="1">
        <f t="array" ref="AC30">IF(D30="", "", IF(S30="", IF(V30='Lookup Tables and Dropdowns'!$AC$9, lb_to_kg_conversion*'2a. RACHP'!U30, U30)*W30*kg_metrictons_conversion,IF(T30='Lookup Tables and Dropdowns'!$AC$7, S30, IF(T30='Lookup Tables and Dropdowns'!$AC$5, '2a. RACHP'!S30*lb_to_kg_conversion, IF('2a. RACHP'!T30='Lookup Tables and Dropdowns'!$AC$6, '2a. RACHP'!S30*oz_to_kg_conversion, '2a. RACHP'!S30))*kg_metrictons_conversion)))</f>
        <v/>
      </c>
      <c r="AD30" s="152" t="str">
        <f t="shared" si="1"/>
        <v/>
      </c>
      <c r="AE30" s="152" t="str">
        <f t="shared" si="2"/>
        <v/>
      </c>
      <c r="AF30" s="153" t="str">
        <f t="shared" si="3"/>
        <v/>
      </c>
      <c r="AG30" s="154" t="str">
        <f t="shared" si="4"/>
        <v/>
      </c>
      <c r="AH30" s="138" t="str">
        <f t="shared" si="5"/>
        <v/>
      </c>
      <c r="AI30" s="113" t="str">
        <f t="shared" si="6"/>
        <v/>
      </c>
    </row>
    <row r="31" spans="1:36" x14ac:dyDescent="0.35">
      <c r="A31" s="15">
        <v>13</v>
      </c>
      <c r="B31" s="29" t="s">
        <v>76</v>
      </c>
      <c r="C31" s="40"/>
      <c r="D31" s="39"/>
      <c r="E31" s="95"/>
      <c r="F31" s="28"/>
      <c r="G31" s="97"/>
      <c r="H31" s="40"/>
      <c r="I31" s="40"/>
      <c r="J31" s="40"/>
      <c r="K31" s="40"/>
      <c r="L31" s="50"/>
      <c r="M31" s="77"/>
      <c r="N31" s="160" t="str" cm="1">
        <f t="array" ref="N31">IF($L31="","",IF(M31='Lookup Tables and Dropdowns'!$AC$7, L31,IF(M31='Lookup Tables and Dropdowns'!$AC$5, $L31*lb_to_kg_conversion,IF(M31='Lookup Tables and Dropdowns'!$AC$6, $L31*oz_to_kg_conversion, $L31))*kg_metrictons_conversion))</f>
        <v/>
      </c>
      <c r="O31" s="135"/>
      <c r="P31" s="55"/>
      <c r="Q31" s="108"/>
      <c r="R31" s="94"/>
      <c r="S31" s="94"/>
      <c r="T31" s="94"/>
      <c r="U31" s="94"/>
      <c r="V31" s="94"/>
      <c r="W31" s="94"/>
      <c r="X31" s="94"/>
      <c r="Y31" s="94"/>
      <c r="Z31" s="94"/>
      <c r="AA31" s="92"/>
      <c r="AB31" s="141"/>
      <c r="AC31" s="151" t="str" cm="1">
        <f t="array" ref="AC31">IF(D31="", "", IF(S31="", IF(V31='Lookup Tables and Dropdowns'!$AC$9, lb_to_kg_conversion*'2a. RACHP'!U31, U31)*W31*kg_metrictons_conversion,IF(T31='Lookup Tables and Dropdowns'!$AC$7, S31, IF(T31='Lookup Tables and Dropdowns'!$AC$5, '2a. RACHP'!S31*lb_to_kg_conversion, IF('2a. RACHP'!T31='Lookup Tables and Dropdowns'!$AC$6, '2a. RACHP'!S31*oz_to_kg_conversion, '2a. RACHP'!S31))*kg_metrictons_conversion)))</f>
        <v/>
      </c>
      <c r="AD31" s="152" t="str">
        <f t="shared" si="1"/>
        <v/>
      </c>
      <c r="AE31" s="152" t="str">
        <f t="shared" si="2"/>
        <v/>
      </c>
      <c r="AF31" s="153" t="str">
        <f t="shared" si="3"/>
        <v/>
      </c>
      <c r="AG31" s="154" t="str">
        <f t="shared" si="4"/>
        <v/>
      </c>
      <c r="AH31" s="138" t="str">
        <f t="shared" si="5"/>
        <v/>
      </c>
      <c r="AI31" s="113" t="str">
        <f t="shared" si="6"/>
        <v/>
      </c>
    </row>
    <row r="32" spans="1:36" x14ac:dyDescent="0.35">
      <c r="A32" s="15">
        <v>14</v>
      </c>
      <c r="B32" s="29" t="s">
        <v>76</v>
      </c>
      <c r="C32" s="40"/>
      <c r="D32" s="39"/>
      <c r="E32" s="95"/>
      <c r="F32" s="28"/>
      <c r="G32" s="97"/>
      <c r="H32" s="40"/>
      <c r="I32" s="40"/>
      <c r="J32" s="40"/>
      <c r="K32" s="40"/>
      <c r="L32" s="50"/>
      <c r="M32" s="77"/>
      <c r="N32" s="160" t="str" cm="1">
        <f t="array" ref="N32">IF($L32="","",IF(M32='Lookup Tables and Dropdowns'!$AC$7, L32,IF(M32='Lookup Tables and Dropdowns'!$AC$5, $L32*lb_to_kg_conversion,IF(M32='Lookup Tables and Dropdowns'!$AC$6, $L32*oz_to_kg_conversion, $L32))*kg_metrictons_conversion))</f>
        <v/>
      </c>
      <c r="O32" s="135"/>
      <c r="P32" s="55"/>
      <c r="Q32" s="108"/>
      <c r="R32" s="94"/>
      <c r="S32" s="94"/>
      <c r="T32" s="94"/>
      <c r="U32" s="94"/>
      <c r="V32" s="94"/>
      <c r="W32" s="94"/>
      <c r="X32" s="94"/>
      <c r="Y32" s="94"/>
      <c r="Z32" s="94"/>
      <c r="AA32" s="92"/>
      <c r="AB32" s="141"/>
      <c r="AC32" s="151" t="str" cm="1">
        <f t="array" ref="AC32">IF(D32="", "", IF(S32="", IF(V32='Lookup Tables and Dropdowns'!$AC$9, lb_to_kg_conversion*'2a. RACHP'!U32, U32)*W32*kg_metrictons_conversion,IF(T32='Lookup Tables and Dropdowns'!$AC$7, S32, IF(T32='Lookup Tables and Dropdowns'!$AC$5, '2a. RACHP'!S32*lb_to_kg_conversion, IF('2a. RACHP'!T32='Lookup Tables and Dropdowns'!$AC$6, '2a. RACHP'!S32*oz_to_kg_conversion, '2a. RACHP'!S32))*kg_metrictons_conversion)))</f>
        <v/>
      </c>
      <c r="AD32" s="152" t="str">
        <f t="shared" si="1"/>
        <v/>
      </c>
      <c r="AE32" s="152" t="str">
        <f t="shared" si="2"/>
        <v/>
      </c>
      <c r="AF32" s="153" t="str">
        <f t="shared" si="3"/>
        <v/>
      </c>
      <c r="AG32" s="154" t="str">
        <f t="shared" si="4"/>
        <v/>
      </c>
      <c r="AH32" s="138" t="str">
        <f t="shared" si="5"/>
        <v/>
      </c>
      <c r="AI32" s="113" t="str">
        <f t="shared" si="6"/>
        <v/>
      </c>
    </row>
    <row r="33" spans="1:35" x14ac:dyDescent="0.35">
      <c r="A33" s="15">
        <v>15</v>
      </c>
      <c r="B33" s="29" t="s">
        <v>76</v>
      </c>
      <c r="C33" s="40"/>
      <c r="D33" s="39"/>
      <c r="E33" s="95"/>
      <c r="F33" s="28"/>
      <c r="G33" s="97"/>
      <c r="H33" s="40"/>
      <c r="I33" s="40"/>
      <c r="J33" s="40"/>
      <c r="K33" s="40"/>
      <c r="L33" s="50"/>
      <c r="M33" s="77"/>
      <c r="N33" s="160" t="str" cm="1">
        <f t="array" ref="N33">IF($L33="","",IF(M33='Lookup Tables and Dropdowns'!$AC$7, L33,IF(M33='Lookup Tables and Dropdowns'!$AC$5, $L33*lb_to_kg_conversion,IF(M33='Lookup Tables and Dropdowns'!$AC$6, $L33*oz_to_kg_conversion, $L33))*kg_metrictons_conversion))</f>
        <v/>
      </c>
      <c r="O33" s="135"/>
      <c r="P33" s="55"/>
      <c r="Q33" s="108"/>
      <c r="R33" s="94"/>
      <c r="S33" s="94"/>
      <c r="T33" s="94"/>
      <c r="U33" s="94"/>
      <c r="V33" s="94"/>
      <c r="W33" s="94"/>
      <c r="X33" s="94"/>
      <c r="Y33" s="94"/>
      <c r="Z33" s="94"/>
      <c r="AA33" s="92"/>
      <c r="AB33" s="141"/>
      <c r="AC33" s="151" t="str" cm="1">
        <f t="array" ref="AC33">IF(D33="", "", IF(S33="", IF(V33='Lookup Tables and Dropdowns'!$AC$9, lb_to_kg_conversion*'2a. RACHP'!U33, U33)*W33*kg_metrictons_conversion,IF(T33='Lookup Tables and Dropdowns'!$AC$7, S33, IF(T33='Lookup Tables and Dropdowns'!$AC$5, '2a. RACHP'!S33*lb_to_kg_conversion, IF('2a. RACHP'!T33='Lookup Tables and Dropdowns'!$AC$6, '2a. RACHP'!S33*oz_to_kg_conversion, '2a. RACHP'!S33))*kg_metrictons_conversion)))</f>
        <v/>
      </c>
      <c r="AD33" s="152" t="str">
        <f t="shared" si="1"/>
        <v/>
      </c>
      <c r="AE33" s="152" t="str">
        <f t="shared" si="2"/>
        <v/>
      </c>
      <c r="AF33" s="153" t="str">
        <f t="shared" si="3"/>
        <v/>
      </c>
      <c r="AG33" s="154" t="str">
        <f t="shared" si="4"/>
        <v/>
      </c>
      <c r="AH33" s="138" t="str">
        <f t="shared" si="5"/>
        <v/>
      </c>
      <c r="AI33" s="113" t="str">
        <f t="shared" si="6"/>
        <v/>
      </c>
    </row>
    <row r="34" spans="1:35" x14ac:dyDescent="0.35">
      <c r="A34" s="15">
        <v>16</v>
      </c>
      <c r="B34" s="29" t="s">
        <v>76</v>
      </c>
      <c r="C34" s="40"/>
      <c r="D34" s="39"/>
      <c r="E34" s="95"/>
      <c r="F34" s="28"/>
      <c r="G34" s="97"/>
      <c r="H34" s="40"/>
      <c r="I34" s="40"/>
      <c r="J34" s="40"/>
      <c r="K34" s="40"/>
      <c r="L34" s="50"/>
      <c r="M34" s="77"/>
      <c r="N34" s="160" t="str" cm="1">
        <f t="array" ref="N34">IF($L34="","",IF(M34='Lookup Tables and Dropdowns'!$AC$7, L34,IF(M34='Lookup Tables and Dropdowns'!$AC$5, $L34*lb_to_kg_conversion,IF(M34='Lookup Tables and Dropdowns'!$AC$6, $L34*oz_to_kg_conversion, $L34))*kg_metrictons_conversion))</f>
        <v/>
      </c>
      <c r="O34" s="135"/>
      <c r="P34" s="55"/>
      <c r="Q34" s="108"/>
      <c r="R34" s="94"/>
      <c r="S34" s="94"/>
      <c r="T34" s="94"/>
      <c r="U34" s="94"/>
      <c r="V34" s="94"/>
      <c r="W34" s="94"/>
      <c r="X34" s="94"/>
      <c r="Y34" s="94"/>
      <c r="Z34" s="94"/>
      <c r="AA34" s="92"/>
      <c r="AB34" s="141"/>
      <c r="AC34" s="151" t="str" cm="1">
        <f t="array" ref="AC34">IF(D34="", "", IF(S34="", IF(V34='Lookup Tables and Dropdowns'!$AC$9, lb_to_kg_conversion*'2a. RACHP'!U34, U34)*W34*kg_metrictons_conversion,IF(T34='Lookup Tables and Dropdowns'!$AC$7, S34, IF(T34='Lookup Tables and Dropdowns'!$AC$5, '2a. RACHP'!S34*lb_to_kg_conversion, IF('2a. RACHP'!T34='Lookup Tables and Dropdowns'!$AC$6, '2a. RACHP'!S34*oz_to_kg_conversion, '2a. RACHP'!S34))*kg_metrictons_conversion)))</f>
        <v/>
      </c>
      <c r="AD34" s="152" t="str">
        <f t="shared" si="1"/>
        <v/>
      </c>
      <c r="AE34" s="152" t="str">
        <f t="shared" si="2"/>
        <v/>
      </c>
      <c r="AF34" s="153" t="str">
        <f t="shared" si="3"/>
        <v/>
      </c>
      <c r="AG34" s="154" t="str">
        <f t="shared" si="4"/>
        <v/>
      </c>
      <c r="AH34" s="138" t="str">
        <f t="shared" si="5"/>
        <v/>
      </c>
      <c r="AI34" s="113" t="str">
        <f t="shared" si="6"/>
        <v/>
      </c>
    </row>
    <row r="35" spans="1:35" x14ac:dyDescent="0.35">
      <c r="A35" s="15">
        <v>17</v>
      </c>
      <c r="B35" s="29" t="s">
        <v>76</v>
      </c>
      <c r="C35" s="40"/>
      <c r="D35" s="39"/>
      <c r="E35" s="95"/>
      <c r="F35" s="28"/>
      <c r="G35" s="97"/>
      <c r="H35" s="40"/>
      <c r="I35" s="40"/>
      <c r="J35" s="40"/>
      <c r="K35" s="40"/>
      <c r="L35" s="50"/>
      <c r="M35" s="77"/>
      <c r="N35" s="160" t="str" cm="1">
        <f t="array" ref="N35">IF($L35="","",IF(M35='Lookup Tables and Dropdowns'!$AC$7, L35,IF(M35='Lookup Tables and Dropdowns'!$AC$5, $L35*lb_to_kg_conversion,IF(M35='Lookup Tables and Dropdowns'!$AC$6, $L35*oz_to_kg_conversion, $L35))*kg_metrictons_conversion))</f>
        <v/>
      </c>
      <c r="O35" s="135"/>
      <c r="P35" s="55"/>
      <c r="Q35" s="108"/>
      <c r="R35" s="94"/>
      <c r="S35" s="94"/>
      <c r="T35" s="94"/>
      <c r="U35" s="94"/>
      <c r="V35" s="94"/>
      <c r="W35" s="94"/>
      <c r="X35" s="94"/>
      <c r="Y35" s="94"/>
      <c r="Z35" s="94"/>
      <c r="AA35" s="92"/>
      <c r="AB35" s="141"/>
      <c r="AC35" s="151" t="str" cm="1">
        <f t="array" ref="AC35">IF(D35="", "", IF(S35="", IF(V35='Lookup Tables and Dropdowns'!$AC$9, lb_to_kg_conversion*'2a. RACHP'!U35, U35)*W35*kg_metrictons_conversion,IF(T35='Lookup Tables and Dropdowns'!$AC$7, S35, IF(T35='Lookup Tables and Dropdowns'!$AC$5, '2a. RACHP'!S35*lb_to_kg_conversion, IF('2a. RACHP'!T35='Lookup Tables and Dropdowns'!$AC$6, '2a. RACHP'!S35*oz_to_kg_conversion, '2a. RACHP'!S35))*kg_metrictons_conversion)))</f>
        <v/>
      </c>
      <c r="AD35" s="152" t="str">
        <f t="shared" si="1"/>
        <v/>
      </c>
      <c r="AE35" s="152" t="str">
        <f t="shared" si="2"/>
        <v/>
      </c>
      <c r="AF35" s="153" t="str">
        <f t="shared" si="3"/>
        <v/>
      </c>
      <c r="AG35" s="154" t="str">
        <f t="shared" si="4"/>
        <v/>
      </c>
      <c r="AH35" s="138" t="str">
        <f t="shared" si="5"/>
        <v/>
      </c>
      <c r="AI35" s="113" t="str">
        <f t="shared" si="6"/>
        <v/>
      </c>
    </row>
    <row r="36" spans="1:35" x14ac:dyDescent="0.35">
      <c r="A36" s="15">
        <v>18</v>
      </c>
      <c r="B36" s="29" t="s">
        <v>76</v>
      </c>
      <c r="C36" s="40"/>
      <c r="D36" s="39"/>
      <c r="E36" s="95"/>
      <c r="F36" s="28"/>
      <c r="G36" s="97"/>
      <c r="H36" s="40"/>
      <c r="I36" s="40"/>
      <c r="J36" s="40"/>
      <c r="K36" s="40"/>
      <c r="L36" s="50"/>
      <c r="M36" s="77"/>
      <c r="N36" s="160" t="str" cm="1">
        <f t="array" ref="N36">IF($L36="","",IF(M36='Lookup Tables and Dropdowns'!$AC$7, L36,IF(M36='Lookup Tables and Dropdowns'!$AC$5, $L36*lb_to_kg_conversion,IF(M36='Lookup Tables and Dropdowns'!$AC$6, $L36*oz_to_kg_conversion, $L36))*kg_metrictons_conversion))</f>
        <v/>
      </c>
      <c r="O36" s="135"/>
      <c r="P36" s="55"/>
      <c r="Q36" s="108"/>
      <c r="R36" s="94"/>
      <c r="S36" s="94"/>
      <c r="T36" s="94"/>
      <c r="U36" s="94"/>
      <c r="V36" s="94"/>
      <c r="W36" s="94"/>
      <c r="X36" s="94"/>
      <c r="Y36" s="94"/>
      <c r="Z36" s="94"/>
      <c r="AA36" s="92"/>
      <c r="AB36" s="141"/>
      <c r="AC36" s="151" t="str" cm="1">
        <f t="array" ref="AC36">IF(D36="", "", IF(S36="", IF(V36='Lookup Tables and Dropdowns'!$AC$9, lb_to_kg_conversion*'2a. RACHP'!U36, U36)*W36*kg_metrictons_conversion,IF(T36='Lookup Tables and Dropdowns'!$AC$7, S36, IF(T36='Lookup Tables and Dropdowns'!$AC$5, '2a. RACHP'!S36*lb_to_kg_conversion, IF('2a. RACHP'!T36='Lookup Tables and Dropdowns'!$AC$6, '2a. RACHP'!S36*oz_to_kg_conversion, '2a. RACHP'!S36))*kg_metrictons_conversion)))</f>
        <v/>
      </c>
      <c r="AD36" s="152" t="str">
        <f t="shared" si="1"/>
        <v/>
      </c>
      <c r="AE36" s="152" t="str">
        <f t="shared" si="2"/>
        <v/>
      </c>
      <c r="AF36" s="153" t="str">
        <f t="shared" si="3"/>
        <v/>
      </c>
      <c r="AG36" s="154" t="str">
        <f t="shared" si="4"/>
        <v/>
      </c>
      <c r="AH36" s="138" t="str">
        <f t="shared" si="5"/>
        <v/>
      </c>
      <c r="AI36" s="113" t="str">
        <f t="shared" si="6"/>
        <v/>
      </c>
    </row>
    <row r="37" spans="1:35" x14ac:dyDescent="0.35">
      <c r="A37" s="15">
        <v>19</v>
      </c>
      <c r="B37" s="29" t="s">
        <v>76</v>
      </c>
      <c r="C37" s="40"/>
      <c r="D37" s="39"/>
      <c r="E37" s="95"/>
      <c r="F37" s="28"/>
      <c r="G37" s="97"/>
      <c r="H37" s="40"/>
      <c r="I37" s="40"/>
      <c r="J37" s="40"/>
      <c r="K37" s="40"/>
      <c r="L37" s="50"/>
      <c r="M37" s="77"/>
      <c r="N37" s="160" t="str" cm="1">
        <f t="array" ref="N37">IF($L37="","",IF(M37='Lookup Tables and Dropdowns'!$AC$7, L37,IF(M37='Lookup Tables and Dropdowns'!$AC$5, $L37*lb_to_kg_conversion,IF(M37='Lookup Tables and Dropdowns'!$AC$6, $L37*oz_to_kg_conversion, $L37))*kg_metrictons_conversion))</f>
        <v/>
      </c>
      <c r="O37" s="135"/>
      <c r="P37" s="55"/>
      <c r="Q37" s="108"/>
      <c r="R37" s="94"/>
      <c r="S37" s="94"/>
      <c r="T37" s="94"/>
      <c r="U37" s="94"/>
      <c r="V37" s="94"/>
      <c r="W37" s="94"/>
      <c r="X37" s="94"/>
      <c r="Y37" s="94"/>
      <c r="Z37" s="94"/>
      <c r="AA37" s="92"/>
      <c r="AB37" s="141"/>
      <c r="AC37" s="151" t="str" cm="1">
        <f t="array" ref="AC37">IF(D37="", "", IF(S37="", IF(V37='Lookup Tables and Dropdowns'!$AC$9, lb_to_kg_conversion*'2a. RACHP'!U37, U37)*W37*kg_metrictons_conversion,IF(T37='Lookup Tables and Dropdowns'!$AC$7, S37, IF(T37='Lookup Tables and Dropdowns'!$AC$5, '2a. RACHP'!S37*lb_to_kg_conversion, IF('2a. RACHP'!T37='Lookup Tables and Dropdowns'!$AC$6, '2a. RACHP'!S37*oz_to_kg_conversion, '2a. RACHP'!S37))*kg_metrictons_conversion)))</f>
        <v/>
      </c>
      <c r="AD37" s="152" t="str">
        <f t="shared" si="1"/>
        <v/>
      </c>
      <c r="AE37" s="152" t="str">
        <f t="shared" si="2"/>
        <v/>
      </c>
      <c r="AF37" s="153" t="str">
        <f t="shared" si="3"/>
        <v/>
      </c>
      <c r="AG37" s="154" t="str">
        <f t="shared" si="4"/>
        <v/>
      </c>
      <c r="AH37" s="138" t="str">
        <f t="shared" si="5"/>
        <v/>
      </c>
      <c r="AI37" s="113" t="str">
        <f t="shared" si="6"/>
        <v/>
      </c>
    </row>
    <row r="38" spans="1:35" x14ac:dyDescent="0.35">
      <c r="A38" s="15">
        <v>20</v>
      </c>
      <c r="B38" s="29" t="s">
        <v>76</v>
      </c>
      <c r="C38" s="40"/>
      <c r="D38" s="39"/>
      <c r="E38" s="95"/>
      <c r="F38" s="28"/>
      <c r="G38" s="97"/>
      <c r="H38" s="40"/>
      <c r="I38" s="40"/>
      <c r="J38" s="40"/>
      <c r="K38" s="40"/>
      <c r="L38" s="50"/>
      <c r="M38" s="77"/>
      <c r="N38" s="160" t="str" cm="1">
        <f t="array" ref="N38">IF($L38="","",IF(M38='Lookup Tables and Dropdowns'!$AC$7, L38,IF(M38='Lookup Tables and Dropdowns'!$AC$5, $L38*lb_to_kg_conversion,IF(M38='Lookup Tables and Dropdowns'!$AC$6, $L38*oz_to_kg_conversion, $L38))*kg_metrictons_conversion))</f>
        <v/>
      </c>
      <c r="O38" s="135"/>
      <c r="P38" s="55"/>
      <c r="Q38" s="108"/>
      <c r="R38" s="94"/>
      <c r="S38" s="94"/>
      <c r="T38" s="94"/>
      <c r="U38" s="94"/>
      <c r="V38" s="94"/>
      <c r="W38" s="94"/>
      <c r="X38" s="94"/>
      <c r="Y38" s="94"/>
      <c r="Z38" s="94"/>
      <c r="AA38" s="92"/>
      <c r="AB38" s="141"/>
      <c r="AC38" s="151" t="str" cm="1">
        <f t="array" ref="AC38">IF(D38="", "", IF(S38="", IF(V38='Lookup Tables and Dropdowns'!$AC$9, lb_to_kg_conversion*'2a. RACHP'!U38, U38)*W38*kg_metrictons_conversion,IF(T38='Lookup Tables and Dropdowns'!$AC$7, S38, IF(T38='Lookup Tables and Dropdowns'!$AC$5, '2a. RACHP'!S38*lb_to_kg_conversion, IF('2a. RACHP'!T38='Lookup Tables and Dropdowns'!$AC$6, '2a. RACHP'!S38*oz_to_kg_conversion, '2a. RACHP'!S38))*kg_metrictons_conversion)))</f>
        <v/>
      </c>
      <c r="AD38" s="152" t="str">
        <f t="shared" si="1"/>
        <v/>
      </c>
      <c r="AE38" s="152" t="str">
        <f t="shared" si="2"/>
        <v/>
      </c>
      <c r="AF38" s="153" t="str">
        <f t="shared" si="3"/>
        <v/>
      </c>
      <c r="AG38" s="154" t="str">
        <f t="shared" si="4"/>
        <v/>
      </c>
      <c r="AH38" s="138" t="str">
        <f t="shared" si="5"/>
        <v/>
      </c>
      <c r="AI38" s="113" t="str">
        <f t="shared" si="6"/>
        <v/>
      </c>
    </row>
    <row r="39" spans="1:35" x14ac:dyDescent="0.35">
      <c r="A39" s="15">
        <v>21</v>
      </c>
      <c r="B39" s="29" t="s">
        <v>76</v>
      </c>
      <c r="C39" s="40"/>
      <c r="D39" s="39"/>
      <c r="E39" s="95"/>
      <c r="F39" s="28"/>
      <c r="G39" s="97"/>
      <c r="H39" s="40"/>
      <c r="I39" s="40"/>
      <c r="J39" s="40"/>
      <c r="K39" s="40"/>
      <c r="L39" s="50"/>
      <c r="M39" s="77"/>
      <c r="N39" s="160" t="str" cm="1">
        <f t="array" ref="N39">IF($L39="","",IF(M39='Lookup Tables and Dropdowns'!$AC$7, L39,IF(M39='Lookup Tables and Dropdowns'!$AC$5, $L39*lb_to_kg_conversion,IF(M39='Lookup Tables and Dropdowns'!$AC$6, $L39*oz_to_kg_conversion, $L39))*kg_metrictons_conversion))</f>
        <v/>
      </c>
      <c r="O39" s="135"/>
      <c r="P39" s="55"/>
      <c r="Q39" s="108"/>
      <c r="R39" s="94"/>
      <c r="S39" s="94"/>
      <c r="T39" s="94"/>
      <c r="U39" s="94"/>
      <c r="V39" s="94"/>
      <c r="W39" s="94"/>
      <c r="X39" s="94"/>
      <c r="Y39" s="94"/>
      <c r="Z39" s="94"/>
      <c r="AA39" s="92"/>
      <c r="AB39" s="141"/>
      <c r="AC39" s="151" t="str" cm="1">
        <f t="array" ref="AC39">IF(D39="", "", IF(S39="", IF(V39='Lookup Tables and Dropdowns'!$AC$9, lb_to_kg_conversion*'2a. RACHP'!U39, U39)*W39*kg_metrictons_conversion,IF(T39='Lookup Tables and Dropdowns'!$AC$7, S39, IF(T39='Lookup Tables and Dropdowns'!$AC$5, '2a. RACHP'!S39*lb_to_kg_conversion, IF('2a. RACHP'!T39='Lookup Tables and Dropdowns'!$AC$6, '2a. RACHP'!S39*oz_to_kg_conversion, '2a. RACHP'!S39))*kg_metrictons_conversion)))</f>
        <v/>
      </c>
      <c r="AD39" s="152" t="str">
        <f t="shared" si="1"/>
        <v/>
      </c>
      <c r="AE39" s="152" t="str">
        <f t="shared" si="2"/>
        <v/>
      </c>
      <c r="AF39" s="153" t="str">
        <f t="shared" si="3"/>
        <v/>
      </c>
      <c r="AG39" s="154" t="str">
        <f t="shared" si="4"/>
        <v/>
      </c>
      <c r="AH39" s="138" t="str">
        <f t="shared" si="5"/>
        <v/>
      </c>
      <c r="AI39" s="113" t="str">
        <f t="shared" si="6"/>
        <v/>
      </c>
    </row>
    <row r="40" spans="1:35" x14ac:dyDescent="0.35">
      <c r="A40" s="15">
        <v>22</v>
      </c>
      <c r="B40" s="29" t="s">
        <v>76</v>
      </c>
      <c r="C40" s="40"/>
      <c r="D40" s="39"/>
      <c r="E40" s="95"/>
      <c r="F40" s="28"/>
      <c r="G40" s="97"/>
      <c r="H40" s="40"/>
      <c r="I40" s="40"/>
      <c r="J40" s="40"/>
      <c r="K40" s="40"/>
      <c r="L40" s="50"/>
      <c r="M40" s="77"/>
      <c r="N40" s="160" t="str" cm="1">
        <f t="array" ref="N40">IF($L40="","",IF(M40='Lookup Tables and Dropdowns'!$AC$7, L40,IF(M40='Lookup Tables and Dropdowns'!$AC$5, $L40*lb_to_kg_conversion,IF(M40='Lookup Tables and Dropdowns'!$AC$6, $L40*oz_to_kg_conversion, $L40))*kg_metrictons_conversion))</f>
        <v/>
      </c>
      <c r="O40" s="135"/>
      <c r="P40" s="55"/>
      <c r="Q40" s="108"/>
      <c r="R40" s="94"/>
      <c r="S40" s="94"/>
      <c r="T40" s="94"/>
      <c r="U40" s="94"/>
      <c r="V40" s="94"/>
      <c r="W40" s="94"/>
      <c r="X40" s="94"/>
      <c r="Y40" s="94"/>
      <c r="Z40" s="94"/>
      <c r="AA40" s="92"/>
      <c r="AB40" s="141"/>
      <c r="AC40" s="151" t="str" cm="1">
        <f t="array" ref="AC40">IF(D40="", "", IF(S40="", IF(V40='Lookup Tables and Dropdowns'!$AC$9, lb_to_kg_conversion*'2a. RACHP'!U40, U40)*W40*kg_metrictons_conversion,IF(T40='Lookup Tables and Dropdowns'!$AC$7, S40, IF(T40='Lookup Tables and Dropdowns'!$AC$5, '2a. RACHP'!S40*lb_to_kg_conversion, IF('2a. RACHP'!T40='Lookup Tables and Dropdowns'!$AC$6, '2a. RACHP'!S40*oz_to_kg_conversion, '2a. RACHP'!S40))*kg_metrictons_conversion)))</f>
        <v/>
      </c>
      <c r="AD40" s="152" t="str">
        <f t="shared" si="1"/>
        <v/>
      </c>
      <c r="AE40" s="152" t="str">
        <f t="shared" si="2"/>
        <v/>
      </c>
      <c r="AF40" s="153" t="str">
        <f t="shared" si="3"/>
        <v/>
      </c>
      <c r="AG40" s="154" t="str">
        <f t="shared" si="4"/>
        <v/>
      </c>
      <c r="AH40" s="138" t="str">
        <f t="shared" si="5"/>
        <v/>
      </c>
      <c r="AI40" s="113" t="str">
        <f t="shared" si="6"/>
        <v/>
      </c>
    </row>
    <row r="41" spans="1:35" x14ac:dyDescent="0.35">
      <c r="A41" s="15">
        <v>23</v>
      </c>
      <c r="B41" s="29" t="s">
        <v>76</v>
      </c>
      <c r="C41" s="40"/>
      <c r="D41" s="39"/>
      <c r="E41" s="95"/>
      <c r="F41" s="28"/>
      <c r="G41" s="97"/>
      <c r="H41" s="40"/>
      <c r="I41" s="40"/>
      <c r="J41" s="40"/>
      <c r="K41" s="40"/>
      <c r="L41" s="50"/>
      <c r="M41" s="77"/>
      <c r="N41" s="160" t="str" cm="1">
        <f t="array" ref="N41">IF($L41="","",IF(M41='Lookup Tables and Dropdowns'!$AC$7, L41,IF(M41='Lookup Tables and Dropdowns'!$AC$5, $L41*lb_to_kg_conversion,IF(M41='Lookup Tables and Dropdowns'!$AC$6, $L41*oz_to_kg_conversion, $L41))*kg_metrictons_conversion))</f>
        <v/>
      </c>
      <c r="O41" s="135"/>
      <c r="P41" s="55"/>
      <c r="Q41" s="108"/>
      <c r="R41" s="94"/>
      <c r="S41" s="94"/>
      <c r="T41" s="94"/>
      <c r="U41" s="94"/>
      <c r="V41" s="94"/>
      <c r="W41" s="94"/>
      <c r="X41" s="94"/>
      <c r="Y41" s="94"/>
      <c r="Z41" s="94"/>
      <c r="AA41" s="92"/>
      <c r="AB41" s="141"/>
      <c r="AC41" s="151" t="str" cm="1">
        <f t="array" ref="AC41">IF(D41="", "", IF(S41="", IF(V41='Lookup Tables and Dropdowns'!$AC$9, lb_to_kg_conversion*'2a. RACHP'!U41, U41)*W41*kg_metrictons_conversion,IF(T41='Lookup Tables and Dropdowns'!$AC$7, S41, IF(T41='Lookup Tables and Dropdowns'!$AC$5, '2a. RACHP'!S41*lb_to_kg_conversion, IF('2a. RACHP'!T41='Lookup Tables and Dropdowns'!$AC$6, '2a. RACHP'!S41*oz_to_kg_conversion, '2a. RACHP'!S41))*kg_metrictons_conversion)))</f>
        <v/>
      </c>
      <c r="AD41" s="152" t="str">
        <f t="shared" si="1"/>
        <v/>
      </c>
      <c r="AE41" s="152" t="str">
        <f t="shared" si="2"/>
        <v/>
      </c>
      <c r="AF41" s="153" t="str">
        <f t="shared" si="3"/>
        <v/>
      </c>
      <c r="AG41" s="154" t="str">
        <f t="shared" si="4"/>
        <v/>
      </c>
      <c r="AH41" s="138" t="str">
        <f t="shared" si="5"/>
        <v/>
      </c>
      <c r="AI41" s="113" t="str">
        <f t="shared" si="6"/>
        <v/>
      </c>
    </row>
    <row r="42" spans="1:35" x14ac:dyDescent="0.35">
      <c r="A42" s="15">
        <v>24</v>
      </c>
      <c r="B42" s="29" t="s">
        <v>76</v>
      </c>
      <c r="C42" s="40"/>
      <c r="D42" s="39"/>
      <c r="E42" s="95"/>
      <c r="F42" s="28"/>
      <c r="G42" s="97"/>
      <c r="H42" s="40"/>
      <c r="I42" s="40"/>
      <c r="J42" s="40"/>
      <c r="K42" s="40"/>
      <c r="L42" s="50"/>
      <c r="M42" s="77"/>
      <c r="N42" s="160" t="str" cm="1">
        <f t="array" ref="N42">IF($L42="","",IF(M42='Lookup Tables and Dropdowns'!$AC$7, L42,IF(M42='Lookup Tables and Dropdowns'!$AC$5, $L42*lb_to_kg_conversion,IF(M42='Lookup Tables and Dropdowns'!$AC$6, $L42*oz_to_kg_conversion, $L42))*kg_metrictons_conversion))</f>
        <v/>
      </c>
      <c r="O42" s="135"/>
      <c r="P42" s="55"/>
      <c r="Q42" s="108"/>
      <c r="R42" s="94"/>
      <c r="S42" s="94"/>
      <c r="T42" s="94"/>
      <c r="U42" s="94"/>
      <c r="V42" s="94"/>
      <c r="W42" s="94"/>
      <c r="X42" s="94"/>
      <c r="Y42" s="94"/>
      <c r="Z42" s="94"/>
      <c r="AA42" s="92"/>
      <c r="AB42" s="141"/>
      <c r="AC42" s="151" t="str" cm="1">
        <f t="array" ref="AC42">IF(D42="", "", IF(S42="", IF(V42='Lookup Tables and Dropdowns'!$AC$9, lb_to_kg_conversion*'2a. RACHP'!U42, U42)*W42*kg_metrictons_conversion,IF(T42='Lookup Tables and Dropdowns'!$AC$7, S42, IF(T42='Lookup Tables and Dropdowns'!$AC$5, '2a. RACHP'!S42*lb_to_kg_conversion, IF('2a. RACHP'!T42='Lookup Tables and Dropdowns'!$AC$6, '2a. RACHP'!S42*oz_to_kg_conversion, '2a. RACHP'!S42))*kg_metrictons_conversion)))</f>
        <v/>
      </c>
      <c r="AD42" s="152" t="str">
        <f t="shared" si="1"/>
        <v/>
      </c>
      <c r="AE42" s="152" t="str">
        <f t="shared" si="2"/>
        <v/>
      </c>
      <c r="AF42" s="153" t="str">
        <f t="shared" si="3"/>
        <v/>
      </c>
      <c r="AG42" s="154" t="str">
        <f t="shared" si="4"/>
        <v/>
      </c>
      <c r="AH42" s="138" t="str">
        <f t="shared" si="5"/>
        <v/>
      </c>
      <c r="AI42" s="113" t="str">
        <f t="shared" si="6"/>
        <v/>
      </c>
    </row>
    <row r="43" spans="1:35" x14ac:dyDescent="0.35">
      <c r="A43" s="15">
        <v>25</v>
      </c>
      <c r="B43" s="29" t="s">
        <v>76</v>
      </c>
      <c r="C43" s="40"/>
      <c r="D43" s="39"/>
      <c r="E43" s="95"/>
      <c r="F43" s="28"/>
      <c r="G43" s="97"/>
      <c r="H43" s="40"/>
      <c r="I43" s="40"/>
      <c r="J43" s="40"/>
      <c r="K43" s="40"/>
      <c r="L43" s="50"/>
      <c r="M43" s="77"/>
      <c r="N43" s="160" t="str" cm="1">
        <f t="array" ref="N43">IF($L43="","",IF(M43='Lookup Tables and Dropdowns'!$AC$7, L43,IF(M43='Lookup Tables and Dropdowns'!$AC$5, $L43*lb_to_kg_conversion,IF(M43='Lookup Tables and Dropdowns'!$AC$6, $L43*oz_to_kg_conversion, $L43))*kg_metrictons_conversion))</f>
        <v/>
      </c>
      <c r="O43" s="135"/>
      <c r="P43" s="55"/>
      <c r="Q43" s="108"/>
      <c r="R43" s="94"/>
      <c r="S43" s="94"/>
      <c r="T43" s="94"/>
      <c r="U43" s="94"/>
      <c r="V43" s="94"/>
      <c r="W43" s="94"/>
      <c r="X43" s="94"/>
      <c r="Y43" s="94"/>
      <c r="Z43" s="94"/>
      <c r="AA43" s="92"/>
      <c r="AB43" s="141"/>
      <c r="AC43" s="151" t="str" cm="1">
        <f t="array" ref="AC43">IF(D43="", "", IF(S43="", IF(V43='Lookup Tables and Dropdowns'!$AC$9, lb_to_kg_conversion*'2a. RACHP'!U43, U43)*W43*kg_metrictons_conversion,IF(T43='Lookup Tables and Dropdowns'!$AC$7, S43, IF(T43='Lookup Tables and Dropdowns'!$AC$5, '2a. RACHP'!S43*lb_to_kg_conversion, IF('2a. RACHP'!T43='Lookup Tables and Dropdowns'!$AC$6, '2a. RACHP'!S43*oz_to_kg_conversion, '2a. RACHP'!S43))*kg_metrictons_conversion)))</f>
        <v/>
      </c>
      <c r="AD43" s="152" t="str">
        <f t="shared" si="1"/>
        <v/>
      </c>
      <c r="AE43" s="152" t="str">
        <f t="shared" si="2"/>
        <v/>
      </c>
      <c r="AF43" s="153" t="str">
        <f t="shared" si="3"/>
        <v/>
      </c>
      <c r="AG43" s="154" t="str">
        <f t="shared" si="4"/>
        <v/>
      </c>
      <c r="AH43" s="138" t="str">
        <f t="shared" si="5"/>
        <v/>
      </c>
      <c r="AI43" s="113" t="str">
        <f t="shared" si="6"/>
        <v/>
      </c>
    </row>
    <row r="44" spans="1:35" x14ac:dyDescent="0.35">
      <c r="A44" s="15">
        <v>26</v>
      </c>
      <c r="B44" s="29" t="s">
        <v>76</v>
      </c>
      <c r="C44" s="40"/>
      <c r="D44" s="39"/>
      <c r="E44" s="95"/>
      <c r="F44" s="28"/>
      <c r="G44" s="97"/>
      <c r="H44" s="40"/>
      <c r="I44" s="40"/>
      <c r="J44" s="40"/>
      <c r="K44" s="40"/>
      <c r="L44" s="50"/>
      <c r="M44" s="77"/>
      <c r="N44" s="160" t="str" cm="1">
        <f t="array" ref="N44">IF($L44="","",IF(M44='Lookup Tables and Dropdowns'!$AC$7, L44,IF(M44='Lookup Tables and Dropdowns'!$AC$5, $L44*lb_to_kg_conversion,IF(M44='Lookup Tables and Dropdowns'!$AC$6, $L44*oz_to_kg_conversion, $L44))*kg_metrictons_conversion))</f>
        <v/>
      </c>
      <c r="O44" s="135"/>
      <c r="P44" s="55"/>
      <c r="Q44" s="108"/>
      <c r="R44" s="94"/>
      <c r="S44" s="94"/>
      <c r="T44" s="94"/>
      <c r="U44" s="94"/>
      <c r="V44" s="94"/>
      <c r="W44" s="94"/>
      <c r="X44" s="94"/>
      <c r="Y44" s="94"/>
      <c r="Z44" s="94"/>
      <c r="AA44" s="92"/>
      <c r="AB44" s="141"/>
      <c r="AC44" s="151" t="str" cm="1">
        <f t="array" ref="AC44">IF(D44="", "", IF(S44="", IF(V44='Lookup Tables and Dropdowns'!$AC$9, lb_to_kg_conversion*'2a. RACHP'!U44, U44)*W44*kg_metrictons_conversion,IF(T44='Lookup Tables and Dropdowns'!$AC$7, S44, IF(T44='Lookup Tables and Dropdowns'!$AC$5, '2a. RACHP'!S44*lb_to_kg_conversion, IF('2a. RACHP'!T44='Lookup Tables and Dropdowns'!$AC$6, '2a. RACHP'!S44*oz_to_kg_conversion, '2a. RACHP'!S44))*kg_metrictons_conversion)))</f>
        <v/>
      </c>
      <c r="AD44" s="152" t="str">
        <f t="shared" si="1"/>
        <v/>
      </c>
      <c r="AE44" s="152" t="str">
        <f t="shared" si="2"/>
        <v/>
      </c>
      <c r="AF44" s="153" t="str">
        <f t="shared" si="3"/>
        <v/>
      </c>
      <c r="AG44" s="154" t="str">
        <f t="shared" si="4"/>
        <v/>
      </c>
      <c r="AH44" s="138" t="str">
        <f t="shared" si="5"/>
        <v/>
      </c>
      <c r="AI44" s="113" t="str">
        <f t="shared" si="6"/>
        <v/>
      </c>
    </row>
    <row r="45" spans="1:35" x14ac:dyDescent="0.35">
      <c r="A45" s="15">
        <v>27</v>
      </c>
      <c r="B45" s="29" t="s">
        <v>76</v>
      </c>
      <c r="C45" s="40"/>
      <c r="D45" s="39"/>
      <c r="E45" s="95"/>
      <c r="F45" s="28"/>
      <c r="G45" s="97"/>
      <c r="H45" s="40"/>
      <c r="I45" s="40"/>
      <c r="J45" s="40"/>
      <c r="K45" s="40"/>
      <c r="L45" s="50"/>
      <c r="M45" s="77"/>
      <c r="N45" s="160" t="str" cm="1">
        <f t="array" ref="N45">IF($L45="","",IF(M45='Lookup Tables and Dropdowns'!$AC$7, L45,IF(M45='Lookup Tables and Dropdowns'!$AC$5, $L45*lb_to_kg_conversion,IF(M45='Lookup Tables and Dropdowns'!$AC$6, $L45*oz_to_kg_conversion, $L45))*kg_metrictons_conversion))</f>
        <v/>
      </c>
      <c r="O45" s="135"/>
      <c r="P45" s="55"/>
      <c r="Q45" s="108"/>
      <c r="R45" s="94"/>
      <c r="S45" s="94"/>
      <c r="T45" s="94"/>
      <c r="U45" s="94"/>
      <c r="V45" s="94"/>
      <c r="W45" s="94"/>
      <c r="X45" s="94"/>
      <c r="Y45" s="94"/>
      <c r="Z45" s="94"/>
      <c r="AA45" s="92"/>
      <c r="AB45" s="141"/>
      <c r="AC45" s="151" t="str" cm="1">
        <f t="array" ref="AC45">IF(D45="", "", IF(S45="", IF(V45='Lookup Tables and Dropdowns'!$AC$9, lb_to_kg_conversion*'2a. RACHP'!U45, U45)*W45*kg_metrictons_conversion,IF(T45='Lookup Tables and Dropdowns'!$AC$7, S45, IF(T45='Lookup Tables and Dropdowns'!$AC$5, '2a. RACHP'!S45*lb_to_kg_conversion, IF('2a. RACHP'!T45='Lookup Tables and Dropdowns'!$AC$6, '2a. RACHP'!S45*oz_to_kg_conversion, '2a. RACHP'!S45))*kg_metrictons_conversion)))</f>
        <v/>
      </c>
      <c r="AD45" s="152" t="str">
        <f t="shared" si="1"/>
        <v/>
      </c>
      <c r="AE45" s="152" t="str">
        <f t="shared" si="2"/>
        <v/>
      </c>
      <c r="AF45" s="153" t="str">
        <f t="shared" si="3"/>
        <v/>
      </c>
      <c r="AG45" s="154" t="str">
        <f t="shared" si="4"/>
        <v/>
      </c>
      <c r="AH45" s="138" t="str">
        <f t="shared" si="5"/>
        <v/>
      </c>
      <c r="AI45" s="113" t="str">
        <f t="shared" si="6"/>
        <v/>
      </c>
    </row>
    <row r="46" spans="1:35" x14ac:dyDescent="0.35">
      <c r="A46" s="15">
        <v>28</v>
      </c>
      <c r="B46" s="29" t="s">
        <v>76</v>
      </c>
      <c r="C46" s="40"/>
      <c r="D46" s="39"/>
      <c r="E46" s="95"/>
      <c r="F46" s="28"/>
      <c r="G46" s="97"/>
      <c r="H46" s="40"/>
      <c r="I46" s="40"/>
      <c r="J46" s="40"/>
      <c r="K46" s="40"/>
      <c r="L46" s="50"/>
      <c r="M46" s="77"/>
      <c r="N46" s="160" t="str" cm="1">
        <f t="array" ref="N46">IF($L46="","",IF(M46='Lookup Tables and Dropdowns'!$AC$7, L46,IF(M46='Lookup Tables and Dropdowns'!$AC$5, $L46*lb_to_kg_conversion,IF(M46='Lookup Tables and Dropdowns'!$AC$6, $L46*oz_to_kg_conversion, $L46))*kg_metrictons_conversion))</f>
        <v/>
      </c>
      <c r="O46" s="135"/>
      <c r="P46" s="55"/>
      <c r="Q46" s="108"/>
      <c r="R46" s="94"/>
      <c r="S46" s="94"/>
      <c r="T46" s="94"/>
      <c r="U46" s="94"/>
      <c r="V46" s="94"/>
      <c r="W46" s="94"/>
      <c r="X46" s="94"/>
      <c r="Y46" s="94"/>
      <c r="Z46" s="94"/>
      <c r="AA46" s="92"/>
      <c r="AB46" s="141"/>
      <c r="AC46" s="151" t="str" cm="1">
        <f t="array" ref="AC46">IF(D46="", "", IF(S46="", IF(V46='Lookup Tables and Dropdowns'!$AC$9, lb_to_kg_conversion*'2a. RACHP'!U46, U46)*W46*kg_metrictons_conversion,IF(T46='Lookup Tables and Dropdowns'!$AC$7, S46, IF(T46='Lookup Tables and Dropdowns'!$AC$5, '2a. RACHP'!S46*lb_to_kg_conversion, IF('2a. RACHP'!T46='Lookup Tables and Dropdowns'!$AC$6, '2a. RACHP'!S46*oz_to_kg_conversion, '2a. RACHP'!S46))*kg_metrictons_conversion)))</f>
        <v/>
      </c>
      <c r="AD46" s="152" t="str">
        <f t="shared" si="1"/>
        <v/>
      </c>
      <c r="AE46" s="152" t="str">
        <f t="shared" si="2"/>
        <v/>
      </c>
      <c r="AF46" s="153" t="str">
        <f t="shared" si="3"/>
        <v/>
      </c>
      <c r="AG46" s="154" t="str">
        <f t="shared" si="4"/>
        <v/>
      </c>
      <c r="AH46" s="138" t="str">
        <f t="shared" si="5"/>
        <v/>
      </c>
      <c r="AI46" s="113" t="str">
        <f t="shared" si="6"/>
        <v/>
      </c>
    </row>
    <row r="47" spans="1:35" x14ac:dyDescent="0.35">
      <c r="A47" s="15">
        <v>29</v>
      </c>
      <c r="B47" s="29" t="s">
        <v>76</v>
      </c>
      <c r="C47" s="40"/>
      <c r="D47" s="39"/>
      <c r="E47" s="95"/>
      <c r="F47" s="28"/>
      <c r="G47" s="97"/>
      <c r="H47" s="40"/>
      <c r="I47" s="40"/>
      <c r="J47" s="40"/>
      <c r="K47" s="40"/>
      <c r="L47" s="50"/>
      <c r="M47" s="77"/>
      <c r="N47" s="160" t="str" cm="1">
        <f t="array" ref="N47">IF($L47="","",IF(M47='Lookup Tables and Dropdowns'!$AC$7, L47,IF(M47='Lookup Tables and Dropdowns'!$AC$5, $L47*lb_to_kg_conversion,IF(M47='Lookup Tables and Dropdowns'!$AC$6, $L47*oz_to_kg_conversion, $L47))*kg_metrictons_conversion))</f>
        <v/>
      </c>
      <c r="O47" s="135"/>
      <c r="P47" s="55"/>
      <c r="Q47" s="108"/>
      <c r="R47" s="94"/>
      <c r="S47" s="94"/>
      <c r="T47" s="94"/>
      <c r="U47" s="94"/>
      <c r="V47" s="94"/>
      <c r="W47" s="94"/>
      <c r="X47" s="94"/>
      <c r="Y47" s="94"/>
      <c r="Z47" s="94"/>
      <c r="AA47" s="92"/>
      <c r="AB47" s="141"/>
      <c r="AC47" s="151" t="str" cm="1">
        <f t="array" ref="AC47">IF(D47="", "", IF(S47="", IF(V47='Lookup Tables and Dropdowns'!$AC$9, lb_to_kg_conversion*'2a. RACHP'!U47, U47)*W47*kg_metrictons_conversion,IF(T47='Lookup Tables and Dropdowns'!$AC$7, S47, IF(T47='Lookup Tables and Dropdowns'!$AC$5, '2a. RACHP'!S47*lb_to_kg_conversion, IF('2a. RACHP'!T47='Lookup Tables and Dropdowns'!$AC$6, '2a. RACHP'!S47*oz_to_kg_conversion, '2a. RACHP'!S47))*kg_metrictons_conversion)))</f>
        <v/>
      </c>
      <c r="AD47" s="152" t="str">
        <f t="shared" si="1"/>
        <v/>
      </c>
      <c r="AE47" s="152" t="str">
        <f t="shared" si="2"/>
        <v/>
      </c>
      <c r="AF47" s="153" t="str">
        <f t="shared" si="3"/>
        <v/>
      </c>
      <c r="AG47" s="154" t="str">
        <f t="shared" si="4"/>
        <v/>
      </c>
      <c r="AH47" s="138" t="str">
        <f t="shared" si="5"/>
        <v/>
      </c>
      <c r="AI47" s="113" t="str">
        <f t="shared" si="6"/>
        <v/>
      </c>
    </row>
    <row r="48" spans="1:35" x14ac:dyDescent="0.35">
      <c r="A48" s="15">
        <v>30</v>
      </c>
      <c r="B48" s="29" t="s">
        <v>76</v>
      </c>
      <c r="C48" s="40"/>
      <c r="D48" s="39"/>
      <c r="E48" s="95"/>
      <c r="F48" s="28"/>
      <c r="G48" s="97"/>
      <c r="H48" s="40"/>
      <c r="I48" s="40"/>
      <c r="J48" s="40"/>
      <c r="K48" s="40"/>
      <c r="L48" s="50"/>
      <c r="M48" s="77"/>
      <c r="N48" s="160" t="str" cm="1">
        <f t="array" ref="N48">IF($L48="","",IF(M48='Lookup Tables and Dropdowns'!$AC$7, L48,IF(M48='Lookup Tables and Dropdowns'!$AC$5, $L48*lb_to_kg_conversion,IF(M48='Lookup Tables and Dropdowns'!$AC$6, $L48*oz_to_kg_conversion, $L48))*kg_metrictons_conversion))</f>
        <v/>
      </c>
      <c r="O48" s="135"/>
      <c r="P48" s="55"/>
      <c r="Q48" s="108"/>
      <c r="R48" s="94"/>
      <c r="S48" s="94"/>
      <c r="T48" s="94"/>
      <c r="U48" s="94"/>
      <c r="V48" s="94"/>
      <c r="W48" s="94"/>
      <c r="X48" s="94"/>
      <c r="Y48" s="94"/>
      <c r="Z48" s="94"/>
      <c r="AA48" s="92"/>
      <c r="AB48" s="141"/>
      <c r="AC48" s="151" t="str" cm="1">
        <f t="array" ref="AC48">IF(D48="", "", IF(S48="", IF(V48='Lookup Tables and Dropdowns'!$AC$9, lb_to_kg_conversion*'2a. RACHP'!U48, U48)*W48*kg_metrictons_conversion,IF(T48='Lookup Tables and Dropdowns'!$AC$7, S48, IF(T48='Lookup Tables and Dropdowns'!$AC$5, '2a. RACHP'!S48*lb_to_kg_conversion, IF('2a. RACHP'!T48='Lookup Tables and Dropdowns'!$AC$6, '2a. RACHP'!S48*oz_to_kg_conversion, '2a. RACHP'!S48))*kg_metrictons_conversion)))</f>
        <v/>
      </c>
      <c r="AD48" s="152" t="str">
        <f t="shared" si="1"/>
        <v/>
      </c>
      <c r="AE48" s="152" t="str">
        <f t="shared" si="2"/>
        <v/>
      </c>
      <c r="AF48" s="153" t="str">
        <f t="shared" si="3"/>
        <v/>
      </c>
      <c r="AG48" s="154" t="str">
        <f t="shared" si="4"/>
        <v/>
      </c>
      <c r="AH48" s="138" t="str">
        <f t="shared" si="5"/>
        <v/>
      </c>
      <c r="AI48" s="113" t="str">
        <f t="shared" si="6"/>
        <v/>
      </c>
    </row>
    <row r="49" spans="1:35" x14ac:dyDescent="0.35">
      <c r="A49" s="15">
        <v>31</v>
      </c>
      <c r="B49" s="29" t="s">
        <v>76</v>
      </c>
      <c r="C49" s="40"/>
      <c r="D49" s="39"/>
      <c r="E49" s="95"/>
      <c r="F49" s="28"/>
      <c r="G49" s="97"/>
      <c r="H49" s="40"/>
      <c r="I49" s="40"/>
      <c r="J49" s="40"/>
      <c r="K49" s="40"/>
      <c r="L49" s="50"/>
      <c r="M49" s="77"/>
      <c r="N49" s="160" t="str" cm="1">
        <f t="array" ref="N49">IF($L49="","",IF(M49='Lookup Tables and Dropdowns'!$AC$7, L49,IF(M49='Lookup Tables and Dropdowns'!$AC$5, $L49*lb_to_kg_conversion,IF(M49='Lookup Tables and Dropdowns'!$AC$6, $L49*oz_to_kg_conversion, $L49))*kg_metrictons_conversion))</f>
        <v/>
      </c>
      <c r="O49" s="135"/>
      <c r="P49" s="55"/>
      <c r="Q49" s="108"/>
      <c r="R49" s="94"/>
      <c r="S49" s="94"/>
      <c r="T49" s="94"/>
      <c r="U49" s="94"/>
      <c r="V49" s="94"/>
      <c r="W49" s="94"/>
      <c r="X49" s="94"/>
      <c r="Y49" s="94"/>
      <c r="Z49" s="94"/>
      <c r="AA49" s="92"/>
      <c r="AB49" s="141"/>
      <c r="AC49" s="151" t="str" cm="1">
        <f t="array" ref="AC49">IF(D49="", "", IF(S49="", IF(V49='Lookup Tables and Dropdowns'!$AC$9, lb_to_kg_conversion*'2a. RACHP'!U49, U49)*W49*kg_metrictons_conversion,IF(T49='Lookup Tables and Dropdowns'!$AC$7, S49, IF(T49='Lookup Tables and Dropdowns'!$AC$5, '2a. RACHP'!S49*lb_to_kg_conversion, IF('2a. RACHP'!T49='Lookup Tables and Dropdowns'!$AC$6, '2a. RACHP'!S49*oz_to_kg_conversion, '2a. RACHP'!S49))*kg_metrictons_conversion)))</f>
        <v/>
      </c>
      <c r="AD49" s="152" t="str">
        <f t="shared" si="1"/>
        <v/>
      </c>
      <c r="AE49" s="152" t="str">
        <f t="shared" si="2"/>
        <v/>
      </c>
      <c r="AF49" s="153" t="str">
        <f t="shared" si="3"/>
        <v/>
      </c>
      <c r="AG49" s="154" t="str">
        <f t="shared" si="4"/>
        <v/>
      </c>
      <c r="AH49" s="138" t="str">
        <f t="shared" si="5"/>
        <v/>
      </c>
      <c r="AI49" s="113" t="str">
        <f t="shared" si="6"/>
        <v/>
      </c>
    </row>
    <row r="50" spans="1:35" x14ac:dyDescent="0.35">
      <c r="A50" s="15">
        <v>32</v>
      </c>
      <c r="B50" s="29" t="s">
        <v>76</v>
      </c>
      <c r="C50" s="40"/>
      <c r="D50" s="39"/>
      <c r="E50" s="95"/>
      <c r="F50" s="28"/>
      <c r="G50" s="97"/>
      <c r="H50" s="40"/>
      <c r="I50" s="40"/>
      <c r="J50" s="40"/>
      <c r="K50" s="40"/>
      <c r="L50" s="50"/>
      <c r="M50" s="77"/>
      <c r="N50" s="160" t="str" cm="1">
        <f t="array" ref="N50">IF($L50="","",IF(M50='Lookup Tables and Dropdowns'!$AC$7, L50,IF(M50='Lookup Tables and Dropdowns'!$AC$5, $L50*lb_to_kg_conversion,IF(M50='Lookup Tables and Dropdowns'!$AC$6, $L50*oz_to_kg_conversion, $L50))*kg_metrictons_conversion))</f>
        <v/>
      </c>
      <c r="O50" s="135"/>
      <c r="P50" s="55"/>
      <c r="Q50" s="108"/>
      <c r="R50" s="94"/>
      <c r="S50" s="94"/>
      <c r="T50" s="94"/>
      <c r="U50" s="94"/>
      <c r="V50" s="94"/>
      <c r="W50" s="94"/>
      <c r="X50" s="94"/>
      <c r="Y50" s="94"/>
      <c r="Z50" s="94"/>
      <c r="AA50" s="92"/>
      <c r="AB50" s="141"/>
      <c r="AC50" s="151" t="str" cm="1">
        <f t="array" ref="AC50">IF(D50="", "", IF(S50="", IF(V50='Lookup Tables and Dropdowns'!$AC$9, lb_to_kg_conversion*'2a. RACHP'!U50, U50)*W50*kg_metrictons_conversion,IF(T50='Lookup Tables and Dropdowns'!$AC$7, S50, IF(T50='Lookup Tables and Dropdowns'!$AC$5, '2a. RACHP'!S50*lb_to_kg_conversion, IF('2a. RACHP'!T50='Lookup Tables and Dropdowns'!$AC$6, '2a. RACHP'!S50*oz_to_kg_conversion, '2a. RACHP'!S50))*kg_metrictons_conversion)))</f>
        <v/>
      </c>
      <c r="AD50" s="152" t="str">
        <f t="shared" si="1"/>
        <v/>
      </c>
      <c r="AE50" s="152" t="str">
        <f t="shared" si="2"/>
        <v/>
      </c>
      <c r="AF50" s="153" t="str">
        <f t="shared" si="3"/>
        <v/>
      </c>
      <c r="AG50" s="154" t="str">
        <f t="shared" si="4"/>
        <v/>
      </c>
      <c r="AH50" s="138" t="str">
        <f t="shared" si="5"/>
        <v/>
      </c>
      <c r="AI50" s="113" t="str">
        <f t="shared" si="6"/>
        <v/>
      </c>
    </row>
    <row r="51" spans="1:35" x14ac:dyDescent="0.35">
      <c r="A51" s="15">
        <v>33</v>
      </c>
      <c r="B51" s="29" t="s">
        <v>76</v>
      </c>
      <c r="C51" s="40"/>
      <c r="D51" s="39"/>
      <c r="E51" s="95"/>
      <c r="F51" s="28"/>
      <c r="G51" s="97"/>
      <c r="H51" s="40"/>
      <c r="I51" s="40"/>
      <c r="J51" s="40"/>
      <c r="K51" s="40"/>
      <c r="L51" s="50"/>
      <c r="M51" s="77"/>
      <c r="N51" s="160" t="str" cm="1">
        <f t="array" ref="N51">IF($L51="","",IF(M51='Lookup Tables and Dropdowns'!$AC$7, L51,IF(M51='Lookup Tables and Dropdowns'!$AC$5, $L51*lb_to_kg_conversion,IF(M51='Lookup Tables and Dropdowns'!$AC$6, $L51*oz_to_kg_conversion, $L51))*kg_metrictons_conversion))</f>
        <v/>
      </c>
      <c r="O51" s="135"/>
      <c r="P51" s="55"/>
      <c r="Q51" s="108"/>
      <c r="R51" s="94"/>
      <c r="S51" s="94"/>
      <c r="T51" s="94"/>
      <c r="U51" s="94"/>
      <c r="V51" s="94"/>
      <c r="W51" s="94"/>
      <c r="X51" s="94"/>
      <c r="Y51" s="94"/>
      <c r="Z51" s="94"/>
      <c r="AA51" s="92"/>
      <c r="AB51" s="141"/>
      <c r="AC51" s="151" t="str" cm="1">
        <f t="array" ref="AC51">IF(D51="", "", IF(S51="", IF(V51='Lookup Tables and Dropdowns'!$AC$9, lb_to_kg_conversion*'2a. RACHP'!U51, U51)*W51*kg_metrictons_conversion,IF(T51='Lookup Tables and Dropdowns'!$AC$7, S51, IF(T51='Lookup Tables and Dropdowns'!$AC$5, '2a. RACHP'!S51*lb_to_kg_conversion, IF('2a. RACHP'!T51='Lookup Tables and Dropdowns'!$AC$6, '2a. RACHP'!S51*oz_to_kg_conversion, '2a. RACHP'!S51))*kg_metrictons_conversion)))</f>
        <v/>
      </c>
      <c r="AD51" s="152" t="str">
        <f t="shared" si="1"/>
        <v/>
      </c>
      <c r="AE51" s="152" t="str">
        <f t="shared" si="2"/>
        <v/>
      </c>
      <c r="AF51" s="153" t="str">
        <f t="shared" si="3"/>
        <v/>
      </c>
      <c r="AG51" s="154" t="str">
        <f t="shared" si="4"/>
        <v/>
      </c>
      <c r="AH51" s="138" t="str">
        <f t="shared" si="5"/>
        <v/>
      </c>
      <c r="AI51" s="113" t="str">
        <f t="shared" si="6"/>
        <v/>
      </c>
    </row>
    <row r="52" spans="1:35" x14ac:dyDescent="0.35">
      <c r="A52" s="15">
        <v>34</v>
      </c>
      <c r="B52" s="29" t="s">
        <v>76</v>
      </c>
      <c r="C52" s="40"/>
      <c r="D52" s="39"/>
      <c r="E52" s="95"/>
      <c r="F52" s="28"/>
      <c r="G52" s="97"/>
      <c r="H52" s="40"/>
      <c r="I52" s="40"/>
      <c r="J52" s="40"/>
      <c r="K52" s="40"/>
      <c r="L52" s="50"/>
      <c r="M52" s="77"/>
      <c r="N52" s="160" t="str" cm="1">
        <f t="array" ref="N52">IF($L52="","",IF(M52='Lookup Tables and Dropdowns'!$AC$7, L52,IF(M52='Lookup Tables and Dropdowns'!$AC$5, $L52*lb_to_kg_conversion,IF(M52='Lookup Tables and Dropdowns'!$AC$6, $L52*oz_to_kg_conversion, $L52))*kg_metrictons_conversion))</f>
        <v/>
      </c>
      <c r="O52" s="135"/>
      <c r="P52" s="55"/>
      <c r="Q52" s="108"/>
      <c r="R52" s="94"/>
      <c r="S52" s="94"/>
      <c r="T52" s="94"/>
      <c r="U52" s="94"/>
      <c r="V52" s="94"/>
      <c r="W52" s="94"/>
      <c r="X52" s="94"/>
      <c r="Y52" s="94"/>
      <c r="Z52" s="94"/>
      <c r="AA52" s="92"/>
      <c r="AB52" s="141"/>
      <c r="AC52" s="151" t="str" cm="1">
        <f t="array" ref="AC52">IF(D52="", "", IF(S52="", IF(V52='Lookup Tables and Dropdowns'!$AC$9, lb_to_kg_conversion*'2a. RACHP'!U52, U52)*W52*kg_metrictons_conversion,IF(T52='Lookup Tables and Dropdowns'!$AC$7, S52, IF(T52='Lookup Tables and Dropdowns'!$AC$5, '2a. RACHP'!S52*lb_to_kg_conversion, IF('2a. RACHP'!T52='Lookup Tables and Dropdowns'!$AC$6, '2a. RACHP'!S52*oz_to_kg_conversion, '2a. RACHP'!S52))*kg_metrictons_conversion)))</f>
        <v/>
      </c>
      <c r="AD52" s="152" t="str">
        <f t="shared" si="1"/>
        <v/>
      </c>
      <c r="AE52" s="152" t="str">
        <f t="shared" si="2"/>
        <v/>
      </c>
      <c r="AF52" s="153" t="str">
        <f t="shared" si="3"/>
        <v/>
      </c>
      <c r="AG52" s="154" t="str">
        <f t="shared" si="4"/>
        <v/>
      </c>
      <c r="AH52" s="138" t="str">
        <f t="shared" si="5"/>
        <v/>
      </c>
      <c r="AI52" s="113" t="str">
        <f t="shared" si="6"/>
        <v/>
      </c>
    </row>
    <row r="53" spans="1:35" x14ac:dyDescent="0.35">
      <c r="A53" s="15">
        <v>35</v>
      </c>
      <c r="B53" s="29" t="s">
        <v>76</v>
      </c>
      <c r="C53" s="40"/>
      <c r="D53" s="39"/>
      <c r="E53" s="95"/>
      <c r="F53" s="28"/>
      <c r="G53" s="97"/>
      <c r="H53" s="40"/>
      <c r="I53" s="40"/>
      <c r="J53" s="40"/>
      <c r="K53" s="40"/>
      <c r="L53" s="50"/>
      <c r="M53" s="77"/>
      <c r="N53" s="160" t="str" cm="1">
        <f t="array" ref="N53">IF($L53="","",IF(M53='Lookup Tables and Dropdowns'!$AC$7, L53,IF(M53='Lookup Tables and Dropdowns'!$AC$5, $L53*lb_to_kg_conversion,IF(M53='Lookup Tables and Dropdowns'!$AC$6, $L53*oz_to_kg_conversion, $L53))*kg_metrictons_conversion))</f>
        <v/>
      </c>
      <c r="O53" s="135"/>
      <c r="P53" s="55"/>
      <c r="Q53" s="108"/>
      <c r="R53" s="94"/>
      <c r="S53" s="94"/>
      <c r="T53" s="94"/>
      <c r="U53" s="94"/>
      <c r="V53" s="94"/>
      <c r="W53" s="94"/>
      <c r="X53" s="94"/>
      <c r="Y53" s="94"/>
      <c r="Z53" s="94"/>
      <c r="AA53" s="92"/>
      <c r="AB53" s="141"/>
      <c r="AC53" s="151" t="str" cm="1">
        <f t="array" ref="AC53">IF(D53="", "", IF(S53="", IF(V53='Lookup Tables and Dropdowns'!$AC$9, lb_to_kg_conversion*'2a. RACHP'!U53, U53)*W53*kg_metrictons_conversion,IF(T53='Lookup Tables and Dropdowns'!$AC$7, S53, IF(T53='Lookup Tables and Dropdowns'!$AC$5, '2a. RACHP'!S53*lb_to_kg_conversion, IF('2a. RACHP'!T53='Lookup Tables and Dropdowns'!$AC$6, '2a. RACHP'!S53*oz_to_kg_conversion, '2a. RACHP'!S53))*kg_metrictons_conversion)))</f>
        <v/>
      </c>
      <c r="AD53" s="152" t="str">
        <f t="shared" si="1"/>
        <v/>
      </c>
      <c r="AE53" s="152" t="str">
        <f t="shared" si="2"/>
        <v/>
      </c>
      <c r="AF53" s="153" t="str">
        <f t="shared" si="3"/>
        <v/>
      </c>
      <c r="AG53" s="154" t="str">
        <f t="shared" si="4"/>
        <v/>
      </c>
      <c r="AH53" s="138" t="str">
        <f t="shared" si="5"/>
        <v/>
      </c>
      <c r="AI53" s="113" t="str">
        <f t="shared" si="6"/>
        <v/>
      </c>
    </row>
    <row r="54" spans="1:35" x14ac:dyDescent="0.35">
      <c r="A54" s="15">
        <v>36</v>
      </c>
      <c r="B54" s="29" t="s">
        <v>76</v>
      </c>
      <c r="C54" s="40"/>
      <c r="D54" s="39"/>
      <c r="E54" s="95"/>
      <c r="F54" s="28"/>
      <c r="G54" s="97"/>
      <c r="H54" s="40"/>
      <c r="I54" s="40"/>
      <c r="J54" s="40"/>
      <c r="K54" s="40"/>
      <c r="L54" s="50"/>
      <c r="M54" s="77"/>
      <c r="N54" s="160" t="str" cm="1">
        <f t="array" ref="N54">IF($L54="","",IF(M54='Lookup Tables and Dropdowns'!$AC$7, L54,IF(M54='Lookup Tables and Dropdowns'!$AC$5, $L54*lb_to_kg_conversion,IF(M54='Lookup Tables and Dropdowns'!$AC$6, $L54*oz_to_kg_conversion, $L54))*kg_metrictons_conversion))</f>
        <v/>
      </c>
      <c r="O54" s="135"/>
      <c r="P54" s="55"/>
      <c r="Q54" s="108"/>
      <c r="R54" s="94"/>
      <c r="S54" s="94"/>
      <c r="T54" s="94"/>
      <c r="U54" s="94"/>
      <c r="V54" s="94"/>
      <c r="W54" s="94"/>
      <c r="X54" s="94"/>
      <c r="Y54" s="94"/>
      <c r="Z54" s="94"/>
      <c r="AA54" s="92"/>
      <c r="AB54" s="141"/>
      <c r="AC54" s="151" t="str" cm="1">
        <f t="array" ref="AC54">IF(D54="", "", IF(S54="", IF(V54='Lookup Tables and Dropdowns'!$AC$9, lb_to_kg_conversion*'2a. RACHP'!U54, U54)*W54*kg_metrictons_conversion,IF(T54='Lookup Tables and Dropdowns'!$AC$7, S54, IF(T54='Lookup Tables and Dropdowns'!$AC$5, '2a. RACHP'!S54*lb_to_kg_conversion, IF('2a. RACHP'!T54='Lookup Tables and Dropdowns'!$AC$6, '2a. RACHP'!S54*oz_to_kg_conversion, '2a. RACHP'!S54))*kg_metrictons_conversion)))</f>
        <v/>
      </c>
      <c r="AD54" s="152" t="str">
        <f t="shared" si="1"/>
        <v/>
      </c>
      <c r="AE54" s="152" t="str">
        <f t="shared" si="2"/>
        <v/>
      </c>
      <c r="AF54" s="153" t="str">
        <f t="shared" si="3"/>
        <v/>
      </c>
      <c r="AG54" s="154" t="str">
        <f t="shared" si="4"/>
        <v/>
      </c>
      <c r="AH54" s="138" t="str">
        <f t="shared" si="5"/>
        <v/>
      </c>
      <c r="AI54" s="113" t="str">
        <f t="shared" si="6"/>
        <v/>
      </c>
    </row>
    <row r="55" spans="1:35" x14ac:dyDescent="0.35">
      <c r="A55" s="15">
        <v>37</v>
      </c>
      <c r="B55" s="29" t="s">
        <v>76</v>
      </c>
      <c r="C55" s="40"/>
      <c r="D55" s="39"/>
      <c r="E55" s="95"/>
      <c r="F55" s="28"/>
      <c r="G55" s="97"/>
      <c r="H55" s="40"/>
      <c r="I55" s="40"/>
      <c r="J55" s="40"/>
      <c r="K55" s="40"/>
      <c r="L55" s="50"/>
      <c r="M55" s="77"/>
      <c r="N55" s="160" t="str" cm="1">
        <f t="array" ref="N55">IF($L55="","",IF(M55='Lookup Tables and Dropdowns'!$AC$7, L55,IF(M55='Lookup Tables and Dropdowns'!$AC$5, $L55*lb_to_kg_conversion,IF(M55='Lookup Tables and Dropdowns'!$AC$6, $L55*oz_to_kg_conversion, $L55))*kg_metrictons_conversion))</f>
        <v/>
      </c>
      <c r="O55" s="135"/>
      <c r="P55" s="55"/>
      <c r="Q55" s="108"/>
      <c r="R55" s="94"/>
      <c r="S55" s="94"/>
      <c r="T55" s="94"/>
      <c r="U55" s="94"/>
      <c r="V55" s="94"/>
      <c r="W55" s="94"/>
      <c r="X55" s="94"/>
      <c r="Y55" s="94"/>
      <c r="Z55" s="94"/>
      <c r="AA55" s="92"/>
      <c r="AB55" s="141"/>
      <c r="AC55" s="151" t="str" cm="1">
        <f t="array" ref="AC55">IF(D55="", "", IF(S55="", IF(V55='Lookup Tables and Dropdowns'!$AC$9, lb_to_kg_conversion*'2a. RACHP'!U55, U55)*W55*kg_metrictons_conversion,IF(T55='Lookup Tables and Dropdowns'!$AC$7, S55, IF(T55='Lookup Tables and Dropdowns'!$AC$5, '2a. RACHP'!S55*lb_to_kg_conversion, IF('2a. RACHP'!T55='Lookup Tables and Dropdowns'!$AC$6, '2a. RACHP'!S55*oz_to_kg_conversion, '2a. RACHP'!S55))*kg_metrictons_conversion)))</f>
        <v/>
      </c>
      <c r="AD55" s="152" t="str">
        <f t="shared" si="1"/>
        <v/>
      </c>
      <c r="AE55" s="152" t="str">
        <f t="shared" si="2"/>
        <v/>
      </c>
      <c r="AF55" s="153" t="str">
        <f t="shared" si="3"/>
        <v/>
      </c>
      <c r="AG55" s="154" t="str">
        <f t="shared" si="4"/>
        <v/>
      </c>
      <c r="AH55" s="138" t="str">
        <f t="shared" si="5"/>
        <v/>
      </c>
      <c r="AI55" s="113" t="str">
        <f t="shared" si="6"/>
        <v/>
      </c>
    </row>
    <row r="56" spans="1:35" x14ac:dyDescent="0.35">
      <c r="A56" s="15">
        <v>38</v>
      </c>
      <c r="B56" s="29" t="s">
        <v>76</v>
      </c>
      <c r="C56" s="40"/>
      <c r="D56" s="39"/>
      <c r="E56" s="95"/>
      <c r="F56" s="28"/>
      <c r="G56" s="97"/>
      <c r="H56" s="40"/>
      <c r="I56" s="40"/>
      <c r="J56" s="40"/>
      <c r="K56" s="40"/>
      <c r="L56" s="50"/>
      <c r="M56" s="77"/>
      <c r="N56" s="160" t="str" cm="1">
        <f t="array" ref="N56">IF($L56="","",IF(M56='Lookup Tables and Dropdowns'!$AC$7, L56,IF(M56='Lookup Tables and Dropdowns'!$AC$5, $L56*lb_to_kg_conversion,IF(M56='Lookup Tables and Dropdowns'!$AC$6, $L56*oz_to_kg_conversion, $L56))*kg_metrictons_conversion))</f>
        <v/>
      </c>
      <c r="O56" s="135"/>
      <c r="P56" s="55"/>
      <c r="Q56" s="108"/>
      <c r="R56" s="94"/>
      <c r="S56" s="94"/>
      <c r="T56" s="94"/>
      <c r="U56" s="94"/>
      <c r="V56" s="94"/>
      <c r="W56" s="94"/>
      <c r="X56" s="94"/>
      <c r="Y56" s="94"/>
      <c r="Z56" s="94"/>
      <c r="AA56" s="92"/>
      <c r="AB56" s="141"/>
      <c r="AC56" s="151" t="str" cm="1">
        <f t="array" ref="AC56">IF(D56="", "", IF(S56="", IF(V56='Lookup Tables and Dropdowns'!$AC$9, lb_to_kg_conversion*'2a. RACHP'!U56, U56)*W56*kg_metrictons_conversion,IF(T56='Lookup Tables and Dropdowns'!$AC$7, S56, IF(T56='Lookup Tables and Dropdowns'!$AC$5, '2a. RACHP'!S56*lb_to_kg_conversion, IF('2a. RACHP'!T56='Lookup Tables and Dropdowns'!$AC$6, '2a. RACHP'!S56*oz_to_kg_conversion, '2a. RACHP'!S56))*kg_metrictons_conversion)))</f>
        <v/>
      </c>
      <c r="AD56" s="152" t="str">
        <f t="shared" si="1"/>
        <v/>
      </c>
      <c r="AE56" s="152" t="str">
        <f t="shared" si="2"/>
        <v/>
      </c>
      <c r="AF56" s="153" t="str">
        <f t="shared" si="3"/>
        <v/>
      </c>
      <c r="AG56" s="154" t="str">
        <f t="shared" si="4"/>
        <v/>
      </c>
      <c r="AH56" s="138" t="str">
        <f t="shared" si="5"/>
        <v/>
      </c>
      <c r="AI56" s="113" t="str">
        <f t="shared" si="6"/>
        <v/>
      </c>
    </row>
    <row r="57" spans="1:35" x14ac:dyDescent="0.35">
      <c r="A57" s="15">
        <v>39</v>
      </c>
      <c r="B57" s="29" t="s">
        <v>76</v>
      </c>
      <c r="C57" s="40"/>
      <c r="D57" s="39"/>
      <c r="E57" s="95"/>
      <c r="F57" s="28"/>
      <c r="G57" s="97"/>
      <c r="H57" s="40"/>
      <c r="I57" s="40"/>
      <c r="J57" s="40"/>
      <c r="K57" s="40"/>
      <c r="L57" s="50"/>
      <c r="M57" s="77"/>
      <c r="N57" s="160" t="str" cm="1">
        <f t="array" ref="N57">IF($L57="","",IF(M57='Lookup Tables and Dropdowns'!$AC$7, L57,IF(M57='Lookup Tables and Dropdowns'!$AC$5, $L57*lb_to_kg_conversion,IF(M57='Lookup Tables and Dropdowns'!$AC$6, $L57*oz_to_kg_conversion, $L57))*kg_metrictons_conversion))</f>
        <v/>
      </c>
      <c r="O57" s="135"/>
      <c r="P57" s="55"/>
      <c r="Q57" s="108"/>
      <c r="R57" s="94"/>
      <c r="S57" s="94"/>
      <c r="T57" s="94"/>
      <c r="U57" s="94"/>
      <c r="V57" s="94"/>
      <c r="W57" s="94"/>
      <c r="X57" s="94"/>
      <c r="Y57" s="94"/>
      <c r="Z57" s="94"/>
      <c r="AA57" s="92"/>
      <c r="AB57" s="141"/>
      <c r="AC57" s="151" t="str" cm="1">
        <f t="array" ref="AC57">IF(D57="", "", IF(S57="", IF(V57='Lookup Tables and Dropdowns'!$AC$9, lb_to_kg_conversion*'2a. RACHP'!U57, U57)*W57*kg_metrictons_conversion,IF(T57='Lookup Tables and Dropdowns'!$AC$7, S57, IF(T57='Lookup Tables and Dropdowns'!$AC$5, '2a. RACHP'!S57*lb_to_kg_conversion, IF('2a. RACHP'!T57='Lookup Tables and Dropdowns'!$AC$6, '2a. RACHP'!S57*oz_to_kg_conversion, '2a. RACHP'!S57))*kg_metrictons_conversion)))</f>
        <v/>
      </c>
      <c r="AD57" s="152" t="str">
        <f t="shared" si="1"/>
        <v/>
      </c>
      <c r="AE57" s="152" t="str">
        <f t="shared" si="2"/>
        <v/>
      </c>
      <c r="AF57" s="153" t="str">
        <f t="shared" si="3"/>
        <v/>
      </c>
      <c r="AG57" s="154" t="str">
        <f t="shared" si="4"/>
        <v/>
      </c>
      <c r="AH57" s="138" t="str">
        <f t="shared" si="5"/>
        <v/>
      </c>
      <c r="AI57" s="113" t="str">
        <f t="shared" si="6"/>
        <v/>
      </c>
    </row>
    <row r="58" spans="1:35" x14ac:dyDescent="0.35">
      <c r="A58" s="15">
        <v>40</v>
      </c>
      <c r="B58" s="29" t="s">
        <v>76</v>
      </c>
      <c r="C58" s="40"/>
      <c r="D58" s="39"/>
      <c r="E58" s="95"/>
      <c r="F58" s="28"/>
      <c r="G58" s="97"/>
      <c r="H58" s="40"/>
      <c r="I58" s="40"/>
      <c r="J58" s="40"/>
      <c r="K58" s="40"/>
      <c r="L58" s="50"/>
      <c r="M58" s="77"/>
      <c r="N58" s="160" t="str" cm="1">
        <f t="array" ref="N58">IF($L58="","",IF(M58='Lookup Tables and Dropdowns'!$AC$7, L58,IF(M58='Lookup Tables and Dropdowns'!$AC$5, $L58*lb_to_kg_conversion,IF(M58='Lookup Tables and Dropdowns'!$AC$6, $L58*oz_to_kg_conversion, $L58))*kg_metrictons_conversion))</f>
        <v/>
      </c>
      <c r="O58" s="135"/>
      <c r="P58" s="55"/>
      <c r="Q58" s="108"/>
      <c r="R58" s="94"/>
      <c r="S58" s="94"/>
      <c r="T58" s="94"/>
      <c r="U58" s="94"/>
      <c r="V58" s="94"/>
      <c r="W58" s="94"/>
      <c r="X58" s="94"/>
      <c r="Y58" s="94"/>
      <c r="Z58" s="94"/>
      <c r="AA58" s="92"/>
      <c r="AB58" s="141"/>
      <c r="AC58" s="151" t="str" cm="1">
        <f t="array" ref="AC58">IF(D58="", "", IF(S58="", IF(V58='Lookup Tables and Dropdowns'!$AC$9, lb_to_kg_conversion*'2a. RACHP'!U58, U58)*W58*kg_metrictons_conversion,IF(T58='Lookup Tables and Dropdowns'!$AC$7, S58, IF(T58='Lookup Tables and Dropdowns'!$AC$5, '2a. RACHP'!S58*lb_to_kg_conversion, IF('2a. RACHP'!T58='Lookup Tables and Dropdowns'!$AC$6, '2a. RACHP'!S58*oz_to_kg_conversion, '2a. RACHP'!S58))*kg_metrictons_conversion)))</f>
        <v/>
      </c>
      <c r="AD58" s="152" t="str">
        <f t="shared" si="1"/>
        <v/>
      </c>
      <c r="AE58" s="152" t="str">
        <f t="shared" si="2"/>
        <v/>
      </c>
      <c r="AF58" s="153" t="str">
        <f t="shared" si="3"/>
        <v/>
      </c>
      <c r="AG58" s="154" t="str">
        <f t="shared" si="4"/>
        <v/>
      </c>
      <c r="AH58" s="138" t="str">
        <f t="shared" si="5"/>
        <v/>
      </c>
      <c r="AI58" s="113" t="str">
        <f t="shared" si="6"/>
        <v/>
      </c>
    </row>
    <row r="59" spans="1:35" x14ac:dyDescent="0.35">
      <c r="A59" s="15">
        <v>41</v>
      </c>
      <c r="B59" s="29" t="s">
        <v>76</v>
      </c>
      <c r="C59" s="40"/>
      <c r="D59" s="39"/>
      <c r="E59" s="95"/>
      <c r="F59" s="28"/>
      <c r="G59" s="97"/>
      <c r="H59" s="40"/>
      <c r="I59" s="40"/>
      <c r="J59" s="40"/>
      <c r="K59" s="40"/>
      <c r="L59" s="50"/>
      <c r="M59" s="77"/>
      <c r="N59" s="160" t="str" cm="1">
        <f t="array" ref="N59">IF($L59="","",IF(M59='Lookup Tables and Dropdowns'!$AC$7, L59,IF(M59='Lookup Tables and Dropdowns'!$AC$5, $L59*lb_to_kg_conversion,IF(M59='Lookup Tables and Dropdowns'!$AC$6, $L59*oz_to_kg_conversion, $L59))*kg_metrictons_conversion))</f>
        <v/>
      </c>
      <c r="O59" s="135"/>
      <c r="P59" s="55"/>
      <c r="Q59" s="108"/>
      <c r="R59" s="94"/>
      <c r="S59" s="94"/>
      <c r="T59" s="94"/>
      <c r="U59" s="94"/>
      <c r="V59" s="94"/>
      <c r="W59" s="94"/>
      <c r="X59" s="94"/>
      <c r="Y59" s="94"/>
      <c r="Z59" s="94"/>
      <c r="AA59" s="92"/>
      <c r="AB59" s="141"/>
      <c r="AC59" s="151" t="str" cm="1">
        <f t="array" ref="AC59">IF(D59="", "", IF(S59="", IF(V59='Lookup Tables and Dropdowns'!$AC$9, lb_to_kg_conversion*'2a. RACHP'!U59, U59)*W59*kg_metrictons_conversion,IF(T59='Lookup Tables and Dropdowns'!$AC$7, S59, IF(T59='Lookup Tables and Dropdowns'!$AC$5, '2a. RACHP'!S59*lb_to_kg_conversion, IF('2a. RACHP'!T59='Lookup Tables and Dropdowns'!$AC$6, '2a. RACHP'!S59*oz_to_kg_conversion, '2a. RACHP'!S59))*kg_metrictons_conversion)))</f>
        <v/>
      </c>
      <c r="AD59" s="152" t="str">
        <f t="shared" si="1"/>
        <v/>
      </c>
      <c r="AE59" s="152" t="str">
        <f t="shared" si="2"/>
        <v/>
      </c>
      <c r="AF59" s="153" t="str">
        <f t="shared" si="3"/>
        <v/>
      </c>
      <c r="AG59" s="154" t="str">
        <f t="shared" si="4"/>
        <v/>
      </c>
      <c r="AH59" s="138" t="str">
        <f t="shared" si="5"/>
        <v/>
      </c>
      <c r="AI59" s="113" t="str">
        <f t="shared" si="6"/>
        <v/>
      </c>
    </row>
    <row r="60" spans="1:35" x14ac:dyDescent="0.35">
      <c r="A60" s="15">
        <v>42</v>
      </c>
      <c r="B60" s="29" t="s">
        <v>76</v>
      </c>
      <c r="C60" s="40"/>
      <c r="D60" s="39"/>
      <c r="E60" s="95"/>
      <c r="F60" s="28"/>
      <c r="G60" s="97"/>
      <c r="H60" s="40"/>
      <c r="I60" s="40"/>
      <c r="J60" s="40"/>
      <c r="K60" s="40"/>
      <c r="L60" s="50"/>
      <c r="M60" s="77"/>
      <c r="N60" s="160" t="str" cm="1">
        <f t="array" ref="N60">IF($L60="","",IF(M60='Lookup Tables and Dropdowns'!$AC$7, L60,IF(M60='Lookup Tables and Dropdowns'!$AC$5, $L60*lb_to_kg_conversion,IF(M60='Lookup Tables and Dropdowns'!$AC$6, $L60*oz_to_kg_conversion, $L60))*kg_metrictons_conversion))</f>
        <v/>
      </c>
      <c r="O60" s="135"/>
      <c r="P60" s="55"/>
      <c r="Q60" s="108"/>
      <c r="R60" s="94"/>
      <c r="S60" s="94"/>
      <c r="T60" s="94"/>
      <c r="U60" s="94"/>
      <c r="V60" s="94"/>
      <c r="W60" s="94"/>
      <c r="X60" s="94"/>
      <c r="Y60" s="94"/>
      <c r="Z60" s="94"/>
      <c r="AA60" s="92"/>
      <c r="AB60" s="141"/>
      <c r="AC60" s="151" t="str" cm="1">
        <f t="array" ref="AC60">IF(D60="", "", IF(S60="", IF(V60='Lookup Tables and Dropdowns'!$AC$9, lb_to_kg_conversion*'2a. RACHP'!U60, U60)*W60*kg_metrictons_conversion,IF(T60='Lookup Tables and Dropdowns'!$AC$7, S60, IF(T60='Lookup Tables and Dropdowns'!$AC$5, '2a. RACHP'!S60*lb_to_kg_conversion, IF('2a. RACHP'!T60='Lookup Tables and Dropdowns'!$AC$6, '2a. RACHP'!S60*oz_to_kg_conversion, '2a. RACHP'!S60))*kg_metrictons_conversion)))</f>
        <v/>
      </c>
      <c r="AD60" s="152" t="str">
        <f t="shared" si="1"/>
        <v/>
      </c>
      <c r="AE60" s="152" t="str">
        <f t="shared" si="2"/>
        <v/>
      </c>
      <c r="AF60" s="153" t="str">
        <f t="shared" si="3"/>
        <v/>
      </c>
      <c r="AG60" s="154" t="str">
        <f t="shared" si="4"/>
        <v/>
      </c>
      <c r="AH60" s="138" t="str">
        <f t="shared" si="5"/>
        <v/>
      </c>
      <c r="AI60" s="113" t="str">
        <f t="shared" si="6"/>
        <v/>
      </c>
    </row>
    <row r="61" spans="1:35" x14ac:dyDescent="0.35">
      <c r="A61" s="15">
        <v>43</v>
      </c>
      <c r="B61" s="29" t="s">
        <v>76</v>
      </c>
      <c r="C61" s="40"/>
      <c r="D61" s="39"/>
      <c r="E61" s="95"/>
      <c r="F61" s="28"/>
      <c r="G61" s="97"/>
      <c r="H61" s="40"/>
      <c r="I61" s="40"/>
      <c r="J61" s="40"/>
      <c r="K61" s="40"/>
      <c r="L61" s="50"/>
      <c r="M61" s="77"/>
      <c r="N61" s="160" t="str" cm="1">
        <f t="array" ref="N61">IF($L61="","",IF(M61='Lookup Tables and Dropdowns'!$AC$7, L61,IF(M61='Lookup Tables and Dropdowns'!$AC$5, $L61*lb_to_kg_conversion,IF(M61='Lookup Tables and Dropdowns'!$AC$6, $L61*oz_to_kg_conversion, $L61))*kg_metrictons_conversion))</f>
        <v/>
      </c>
      <c r="O61" s="135"/>
      <c r="P61" s="55"/>
      <c r="Q61" s="108"/>
      <c r="R61" s="94"/>
      <c r="S61" s="94"/>
      <c r="T61" s="94"/>
      <c r="U61" s="94"/>
      <c r="V61" s="94"/>
      <c r="W61" s="94"/>
      <c r="X61" s="94"/>
      <c r="Y61" s="94"/>
      <c r="Z61" s="94"/>
      <c r="AA61" s="92"/>
      <c r="AB61" s="141"/>
      <c r="AC61" s="151" t="str" cm="1">
        <f t="array" ref="AC61">IF(D61="", "", IF(S61="", IF(V61='Lookup Tables and Dropdowns'!$AC$9, lb_to_kg_conversion*'2a. RACHP'!U61, U61)*W61*kg_metrictons_conversion,IF(T61='Lookup Tables and Dropdowns'!$AC$7, S61, IF(T61='Lookup Tables and Dropdowns'!$AC$5, '2a. RACHP'!S61*lb_to_kg_conversion, IF('2a. RACHP'!T61='Lookup Tables and Dropdowns'!$AC$6, '2a. RACHP'!S61*oz_to_kg_conversion, '2a. RACHP'!S61))*kg_metrictons_conversion)))</f>
        <v/>
      </c>
      <c r="AD61" s="152" t="str">
        <f t="shared" si="1"/>
        <v/>
      </c>
      <c r="AE61" s="152" t="str">
        <f t="shared" si="2"/>
        <v/>
      </c>
      <c r="AF61" s="153" t="str">
        <f t="shared" si="3"/>
        <v/>
      </c>
      <c r="AG61" s="154" t="str">
        <f t="shared" si="4"/>
        <v/>
      </c>
      <c r="AH61" s="138" t="str">
        <f t="shared" si="5"/>
        <v/>
      </c>
      <c r="AI61" s="113" t="str">
        <f t="shared" si="6"/>
        <v/>
      </c>
    </row>
    <row r="62" spans="1:35" x14ac:dyDescent="0.35">
      <c r="A62" s="15">
        <v>44</v>
      </c>
      <c r="B62" s="29" t="s">
        <v>76</v>
      </c>
      <c r="C62" s="40"/>
      <c r="D62" s="39"/>
      <c r="E62" s="95"/>
      <c r="F62" s="28"/>
      <c r="G62" s="97"/>
      <c r="H62" s="40"/>
      <c r="I62" s="40"/>
      <c r="J62" s="40"/>
      <c r="K62" s="40"/>
      <c r="L62" s="50"/>
      <c r="M62" s="77"/>
      <c r="N62" s="160" t="str" cm="1">
        <f t="array" ref="N62">IF($L62="","",IF(M62='Lookup Tables and Dropdowns'!$AC$7, L62,IF(M62='Lookup Tables and Dropdowns'!$AC$5, $L62*lb_to_kg_conversion,IF(M62='Lookup Tables and Dropdowns'!$AC$6, $L62*oz_to_kg_conversion, $L62))*kg_metrictons_conversion))</f>
        <v/>
      </c>
      <c r="O62" s="135"/>
      <c r="P62" s="55"/>
      <c r="Q62" s="108"/>
      <c r="R62" s="94"/>
      <c r="S62" s="94"/>
      <c r="T62" s="94"/>
      <c r="U62" s="94"/>
      <c r="V62" s="94"/>
      <c r="W62" s="94"/>
      <c r="X62" s="94"/>
      <c r="Y62" s="94"/>
      <c r="Z62" s="94"/>
      <c r="AA62" s="92"/>
      <c r="AB62" s="141"/>
      <c r="AC62" s="151" t="str" cm="1">
        <f t="array" ref="AC62">IF(D62="", "", IF(S62="", IF(V62='Lookup Tables and Dropdowns'!$AC$9, lb_to_kg_conversion*'2a. RACHP'!U62, U62)*W62*kg_metrictons_conversion,IF(T62='Lookup Tables and Dropdowns'!$AC$7, S62, IF(T62='Lookup Tables and Dropdowns'!$AC$5, '2a. RACHP'!S62*lb_to_kg_conversion, IF('2a. RACHP'!T62='Lookup Tables and Dropdowns'!$AC$6, '2a. RACHP'!S62*oz_to_kg_conversion, '2a. RACHP'!S62))*kg_metrictons_conversion)))</f>
        <v/>
      </c>
      <c r="AD62" s="152" t="str">
        <f t="shared" si="1"/>
        <v/>
      </c>
      <c r="AE62" s="152" t="str">
        <f t="shared" si="2"/>
        <v/>
      </c>
      <c r="AF62" s="153" t="str">
        <f t="shared" si="3"/>
        <v/>
      </c>
      <c r="AG62" s="154" t="str">
        <f t="shared" si="4"/>
        <v/>
      </c>
      <c r="AH62" s="138" t="str">
        <f t="shared" si="5"/>
        <v/>
      </c>
      <c r="AI62" s="113" t="str">
        <f t="shared" si="6"/>
        <v/>
      </c>
    </row>
    <row r="63" spans="1:35" x14ac:dyDescent="0.35">
      <c r="A63" s="15">
        <v>45</v>
      </c>
      <c r="B63" s="29" t="s">
        <v>76</v>
      </c>
      <c r="C63" s="40"/>
      <c r="D63" s="39"/>
      <c r="E63" s="95"/>
      <c r="F63" s="28"/>
      <c r="G63" s="97"/>
      <c r="H63" s="40"/>
      <c r="I63" s="40"/>
      <c r="J63" s="40"/>
      <c r="K63" s="40"/>
      <c r="L63" s="50"/>
      <c r="M63" s="77"/>
      <c r="N63" s="160" t="str" cm="1">
        <f t="array" ref="N63">IF($L63="","",IF(M63='Lookup Tables and Dropdowns'!$AC$7, L63,IF(M63='Lookup Tables and Dropdowns'!$AC$5, $L63*lb_to_kg_conversion,IF(M63='Lookup Tables and Dropdowns'!$AC$6, $L63*oz_to_kg_conversion, $L63))*kg_metrictons_conversion))</f>
        <v/>
      </c>
      <c r="O63" s="135"/>
      <c r="P63" s="55"/>
      <c r="Q63" s="108"/>
      <c r="R63" s="94"/>
      <c r="S63" s="94"/>
      <c r="T63" s="94"/>
      <c r="U63" s="94"/>
      <c r="V63" s="94"/>
      <c r="W63" s="94"/>
      <c r="X63" s="94"/>
      <c r="Y63" s="94"/>
      <c r="Z63" s="94"/>
      <c r="AA63" s="92"/>
      <c r="AB63" s="141"/>
      <c r="AC63" s="151" t="str" cm="1">
        <f t="array" ref="AC63">IF(D63="", "", IF(S63="", IF(V63='Lookup Tables and Dropdowns'!$AC$9, lb_to_kg_conversion*'2a. RACHP'!U63, U63)*W63*kg_metrictons_conversion,IF(T63='Lookup Tables and Dropdowns'!$AC$7, S63, IF(T63='Lookup Tables and Dropdowns'!$AC$5, '2a. RACHP'!S63*lb_to_kg_conversion, IF('2a. RACHP'!T63='Lookup Tables and Dropdowns'!$AC$6, '2a. RACHP'!S63*oz_to_kg_conversion, '2a. RACHP'!S63))*kg_metrictons_conversion)))</f>
        <v/>
      </c>
      <c r="AD63" s="152" t="str">
        <f t="shared" si="1"/>
        <v/>
      </c>
      <c r="AE63" s="152" t="str">
        <f t="shared" si="2"/>
        <v/>
      </c>
      <c r="AF63" s="153" t="str">
        <f t="shared" si="3"/>
        <v/>
      </c>
      <c r="AG63" s="154" t="str">
        <f t="shared" si="4"/>
        <v/>
      </c>
      <c r="AH63" s="138" t="str">
        <f t="shared" si="5"/>
        <v/>
      </c>
      <c r="AI63" s="113" t="str">
        <f t="shared" si="6"/>
        <v/>
      </c>
    </row>
    <row r="64" spans="1:35" x14ac:dyDescent="0.35">
      <c r="A64" s="15">
        <v>46</v>
      </c>
      <c r="B64" s="29" t="s">
        <v>76</v>
      </c>
      <c r="C64" s="40"/>
      <c r="D64" s="39"/>
      <c r="E64" s="95"/>
      <c r="F64" s="28"/>
      <c r="G64" s="97"/>
      <c r="H64" s="40"/>
      <c r="I64" s="40"/>
      <c r="J64" s="40"/>
      <c r="K64" s="40"/>
      <c r="L64" s="50"/>
      <c r="M64" s="77"/>
      <c r="N64" s="160" t="str" cm="1">
        <f t="array" ref="N64">IF($L64="","",IF(M64='Lookup Tables and Dropdowns'!$AC$7, L64,IF(M64='Lookup Tables and Dropdowns'!$AC$5, $L64*lb_to_kg_conversion,IF(M64='Lookup Tables and Dropdowns'!$AC$6, $L64*oz_to_kg_conversion, $L64))*kg_metrictons_conversion))</f>
        <v/>
      </c>
      <c r="O64" s="135"/>
      <c r="P64" s="55"/>
      <c r="Q64" s="108"/>
      <c r="R64" s="94"/>
      <c r="S64" s="94"/>
      <c r="T64" s="94"/>
      <c r="U64" s="94"/>
      <c r="V64" s="94"/>
      <c r="W64" s="94"/>
      <c r="X64" s="94"/>
      <c r="Y64" s="94"/>
      <c r="Z64" s="94"/>
      <c r="AA64" s="92"/>
      <c r="AB64" s="141"/>
      <c r="AC64" s="151" t="str" cm="1">
        <f t="array" ref="AC64">IF(D64="", "", IF(S64="", IF(V64='Lookup Tables and Dropdowns'!$AC$9, lb_to_kg_conversion*'2a. RACHP'!U64, U64)*W64*kg_metrictons_conversion,IF(T64='Lookup Tables and Dropdowns'!$AC$7, S64, IF(T64='Lookup Tables and Dropdowns'!$AC$5, '2a. RACHP'!S64*lb_to_kg_conversion, IF('2a. RACHP'!T64='Lookup Tables and Dropdowns'!$AC$6, '2a. RACHP'!S64*oz_to_kg_conversion, '2a. RACHP'!S64))*kg_metrictons_conversion)))</f>
        <v/>
      </c>
      <c r="AD64" s="152" t="str">
        <f t="shared" si="1"/>
        <v/>
      </c>
      <c r="AE64" s="152" t="str">
        <f t="shared" si="2"/>
        <v/>
      </c>
      <c r="AF64" s="153" t="str">
        <f t="shared" si="3"/>
        <v/>
      </c>
      <c r="AG64" s="154" t="str">
        <f t="shared" si="4"/>
        <v/>
      </c>
      <c r="AH64" s="138" t="str">
        <f t="shared" si="5"/>
        <v/>
      </c>
      <c r="AI64" s="113" t="str">
        <f t="shared" si="6"/>
        <v/>
      </c>
    </row>
    <row r="65" spans="1:35" x14ac:dyDescent="0.35">
      <c r="A65" s="15">
        <v>47</v>
      </c>
      <c r="B65" s="29" t="s">
        <v>76</v>
      </c>
      <c r="C65" s="40"/>
      <c r="D65" s="39"/>
      <c r="E65" s="95"/>
      <c r="F65" s="28"/>
      <c r="G65" s="97"/>
      <c r="H65" s="40"/>
      <c r="I65" s="40"/>
      <c r="J65" s="40"/>
      <c r="K65" s="40"/>
      <c r="L65" s="50"/>
      <c r="M65" s="77"/>
      <c r="N65" s="160" t="str" cm="1">
        <f t="array" ref="N65">IF($L65="","",IF(M65='Lookup Tables and Dropdowns'!$AC$7, L65,IF(M65='Lookup Tables and Dropdowns'!$AC$5, $L65*lb_to_kg_conversion,IF(M65='Lookup Tables and Dropdowns'!$AC$6, $L65*oz_to_kg_conversion, $L65))*kg_metrictons_conversion))</f>
        <v/>
      </c>
      <c r="O65" s="135"/>
      <c r="P65" s="55"/>
      <c r="Q65" s="108"/>
      <c r="R65" s="94"/>
      <c r="S65" s="94"/>
      <c r="T65" s="94"/>
      <c r="U65" s="94"/>
      <c r="V65" s="94"/>
      <c r="W65" s="94"/>
      <c r="X65" s="94"/>
      <c r="Y65" s="94"/>
      <c r="Z65" s="94"/>
      <c r="AA65" s="92"/>
      <c r="AB65" s="141"/>
      <c r="AC65" s="151" t="str" cm="1">
        <f t="array" ref="AC65">IF(D65="", "", IF(S65="", IF(V65='Lookup Tables and Dropdowns'!$AC$9, lb_to_kg_conversion*'2a. RACHP'!U65, U65)*W65*kg_metrictons_conversion,IF(T65='Lookup Tables and Dropdowns'!$AC$7, S65, IF(T65='Lookup Tables and Dropdowns'!$AC$5, '2a. RACHP'!S65*lb_to_kg_conversion, IF('2a. RACHP'!T65='Lookup Tables and Dropdowns'!$AC$6, '2a. RACHP'!S65*oz_to_kg_conversion, '2a. RACHP'!S65))*kg_metrictons_conversion)))</f>
        <v/>
      </c>
      <c r="AD65" s="152" t="str">
        <f t="shared" si="1"/>
        <v/>
      </c>
      <c r="AE65" s="152" t="str">
        <f t="shared" si="2"/>
        <v/>
      </c>
      <c r="AF65" s="153" t="str">
        <f t="shared" si="3"/>
        <v/>
      </c>
      <c r="AG65" s="154" t="str">
        <f t="shared" si="4"/>
        <v/>
      </c>
      <c r="AH65" s="138" t="str">
        <f t="shared" si="5"/>
        <v/>
      </c>
      <c r="AI65" s="113" t="str">
        <f t="shared" si="6"/>
        <v/>
      </c>
    </row>
    <row r="66" spans="1:35" x14ac:dyDescent="0.35">
      <c r="A66" s="15">
        <v>48</v>
      </c>
      <c r="B66" s="29" t="s">
        <v>76</v>
      </c>
      <c r="C66" s="40"/>
      <c r="D66" s="39"/>
      <c r="E66" s="95"/>
      <c r="F66" s="28"/>
      <c r="G66" s="97"/>
      <c r="H66" s="40"/>
      <c r="I66" s="40"/>
      <c r="J66" s="40"/>
      <c r="K66" s="40"/>
      <c r="L66" s="50"/>
      <c r="M66" s="77"/>
      <c r="N66" s="160" t="str" cm="1">
        <f t="array" ref="N66">IF($L66="","",IF(M66='Lookup Tables and Dropdowns'!$AC$7, L66,IF(M66='Lookup Tables and Dropdowns'!$AC$5, $L66*lb_to_kg_conversion,IF(M66='Lookup Tables and Dropdowns'!$AC$6, $L66*oz_to_kg_conversion, $L66))*kg_metrictons_conversion))</f>
        <v/>
      </c>
      <c r="O66" s="135"/>
      <c r="P66" s="55"/>
      <c r="Q66" s="108"/>
      <c r="R66" s="94"/>
      <c r="S66" s="94"/>
      <c r="T66" s="94"/>
      <c r="U66" s="94"/>
      <c r="V66" s="94"/>
      <c r="W66" s="94"/>
      <c r="X66" s="94"/>
      <c r="Y66" s="94"/>
      <c r="Z66" s="94"/>
      <c r="AA66" s="92"/>
      <c r="AB66" s="141"/>
      <c r="AC66" s="151" t="str" cm="1">
        <f t="array" ref="AC66">IF(D66="", "", IF(S66="", IF(V66='Lookup Tables and Dropdowns'!$AC$9, lb_to_kg_conversion*'2a. RACHP'!U66, U66)*W66*kg_metrictons_conversion,IF(T66='Lookup Tables and Dropdowns'!$AC$7, S66, IF(T66='Lookup Tables and Dropdowns'!$AC$5, '2a. RACHP'!S66*lb_to_kg_conversion, IF('2a. RACHP'!T66='Lookup Tables and Dropdowns'!$AC$6, '2a. RACHP'!S66*oz_to_kg_conversion, '2a. RACHP'!S66))*kg_metrictons_conversion)))</f>
        <v/>
      </c>
      <c r="AD66" s="152" t="str">
        <f t="shared" si="1"/>
        <v/>
      </c>
      <c r="AE66" s="152" t="str">
        <f t="shared" si="2"/>
        <v/>
      </c>
      <c r="AF66" s="153" t="str">
        <f t="shared" si="3"/>
        <v/>
      </c>
      <c r="AG66" s="154" t="str">
        <f t="shared" si="4"/>
        <v/>
      </c>
      <c r="AH66" s="138" t="str">
        <f t="shared" si="5"/>
        <v/>
      </c>
      <c r="AI66" s="113" t="str">
        <f t="shared" si="6"/>
        <v/>
      </c>
    </row>
    <row r="67" spans="1:35" x14ac:dyDescent="0.35">
      <c r="A67" s="15">
        <v>49</v>
      </c>
      <c r="B67" s="29" t="s">
        <v>76</v>
      </c>
      <c r="C67" s="40"/>
      <c r="D67" s="39"/>
      <c r="E67" s="95"/>
      <c r="F67" s="28"/>
      <c r="G67" s="97"/>
      <c r="H67" s="40"/>
      <c r="I67" s="40"/>
      <c r="J67" s="40"/>
      <c r="K67" s="40"/>
      <c r="L67" s="50"/>
      <c r="M67" s="77"/>
      <c r="N67" s="160" t="str" cm="1">
        <f t="array" ref="N67">IF($L67="","",IF(M67='Lookup Tables and Dropdowns'!$AC$7, L67,IF(M67='Lookup Tables and Dropdowns'!$AC$5, $L67*lb_to_kg_conversion,IF(M67='Lookup Tables and Dropdowns'!$AC$6, $L67*oz_to_kg_conversion, $L67))*kg_metrictons_conversion))</f>
        <v/>
      </c>
      <c r="O67" s="135"/>
      <c r="P67" s="55"/>
      <c r="Q67" s="108"/>
      <c r="R67" s="94"/>
      <c r="S67" s="94"/>
      <c r="T67" s="94"/>
      <c r="U67" s="94"/>
      <c r="V67" s="94"/>
      <c r="W67" s="94"/>
      <c r="X67" s="94"/>
      <c r="Y67" s="94"/>
      <c r="Z67" s="94"/>
      <c r="AA67" s="92"/>
      <c r="AB67" s="141"/>
      <c r="AC67" s="151" t="str" cm="1">
        <f t="array" ref="AC67">IF(D67="", "", IF(S67="", IF(V67='Lookup Tables and Dropdowns'!$AC$9, lb_to_kg_conversion*'2a. RACHP'!U67, U67)*W67*kg_metrictons_conversion,IF(T67='Lookup Tables and Dropdowns'!$AC$7, S67, IF(T67='Lookup Tables and Dropdowns'!$AC$5, '2a. RACHP'!S67*lb_to_kg_conversion, IF('2a. RACHP'!T67='Lookup Tables and Dropdowns'!$AC$6, '2a. RACHP'!S67*oz_to_kg_conversion, '2a. RACHP'!S67))*kg_metrictons_conversion)))</f>
        <v/>
      </c>
      <c r="AD67" s="152" t="str">
        <f t="shared" si="1"/>
        <v/>
      </c>
      <c r="AE67" s="152" t="str">
        <f t="shared" si="2"/>
        <v/>
      </c>
      <c r="AF67" s="153" t="str">
        <f t="shared" si="3"/>
        <v/>
      </c>
      <c r="AG67" s="154" t="str">
        <f t="shared" si="4"/>
        <v/>
      </c>
      <c r="AH67" s="138" t="str">
        <f t="shared" si="5"/>
        <v/>
      </c>
      <c r="AI67" s="113" t="str">
        <f t="shared" si="6"/>
        <v/>
      </c>
    </row>
    <row r="68" spans="1:35" x14ac:dyDescent="0.35">
      <c r="A68" s="15">
        <v>50</v>
      </c>
      <c r="B68" s="29" t="s">
        <v>76</v>
      </c>
      <c r="C68" s="40"/>
      <c r="D68" s="39"/>
      <c r="E68" s="95"/>
      <c r="F68" s="28"/>
      <c r="G68" s="97"/>
      <c r="H68" s="40"/>
      <c r="I68" s="40"/>
      <c r="J68" s="40"/>
      <c r="K68" s="40"/>
      <c r="L68" s="50"/>
      <c r="M68" s="77"/>
      <c r="N68" s="160" t="str" cm="1">
        <f t="array" ref="N68">IF($L68="","",IF(M68='Lookup Tables and Dropdowns'!$AC$7, L68,IF(M68='Lookup Tables and Dropdowns'!$AC$5, $L68*lb_to_kg_conversion,IF(M68='Lookup Tables and Dropdowns'!$AC$6, $L68*oz_to_kg_conversion, $L68))*kg_metrictons_conversion))</f>
        <v/>
      </c>
      <c r="O68" s="135"/>
      <c r="P68" s="55"/>
      <c r="Q68" s="108"/>
      <c r="R68" s="94"/>
      <c r="S68" s="94"/>
      <c r="T68" s="94"/>
      <c r="U68" s="94"/>
      <c r="V68" s="94"/>
      <c r="W68" s="94"/>
      <c r="X68" s="94"/>
      <c r="Y68" s="94"/>
      <c r="Z68" s="94"/>
      <c r="AA68" s="92"/>
      <c r="AB68" s="141"/>
      <c r="AC68" s="151" t="str" cm="1">
        <f t="array" ref="AC68">IF(D68="", "", IF(S68="", IF(V68='Lookup Tables and Dropdowns'!$AC$9, lb_to_kg_conversion*'2a. RACHP'!U68, U68)*W68*kg_metrictons_conversion,IF(T68='Lookup Tables and Dropdowns'!$AC$7, S68, IF(T68='Lookup Tables and Dropdowns'!$AC$5, '2a. RACHP'!S68*lb_to_kg_conversion, IF('2a. RACHP'!T68='Lookup Tables and Dropdowns'!$AC$6, '2a. RACHP'!S68*oz_to_kg_conversion, '2a. RACHP'!S68))*kg_metrictons_conversion)))</f>
        <v/>
      </c>
      <c r="AD68" s="152" t="str">
        <f t="shared" si="1"/>
        <v/>
      </c>
      <c r="AE68" s="152" t="str">
        <f t="shared" si="2"/>
        <v/>
      </c>
      <c r="AF68" s="153" t="str">
        <f t="shared" si="3"/>
        <v/>
      </c>
      <c r="AG68" s="154" t="str">
        <f t="shared" si="4"/>
        <v/>
      </c>
      <c r="AH68" s="138" t="str">
        <f t="shared" si="5"/>
        <v/>
      </c>
      <c r="AI68" s="113" t="str">
        <f t="shared" si="6"/>
        <v/>
      </c>
    </row>
    <row r="69" spans="1:35" x14ac:dyDescent="0.35">
      <c r="A69" s="15">
        <v>51</v>
      </c>
      <c r="B69" s="29" t="s">
        <v>76</v>
      </c>
      <c r="C69" s="40"/>
      <c r="D69" s="39"/>
      <c r="E69" s="95"/>
      <c r="F69" s="28"/>
      <c r="G69" s="97"/>
      <c r="H69" s="40"/>
      <c r="I69" s="40"/>
      <c r="J69" s="40"/>
      <c r="K69" s="40"/>
      <c r="L69" s="50"/>
      <c r="M69" s="77"/>
      <c r="N69" s="160" t="str" cm="1">
        <f t="array" ref="N69">IF($L69="","",IF(M69='Lookup Tables and Dropdowns'!$AC$7, L69,IF(M69='Lookup Tables and Dropdowns'!$AC$5, $L69*lb_to_kg_conversion,IF(M69='Lookup Tables and Dropdowns'!$AC$6, $L69*oz_to_kg_conversion, $L69))*kg_metrictons_conversion))</f>
        <v/>
      </c>
      <c r="O69" s="135"/>
      <c r="P69" s="55"/>
      <c r="Q69" s="108"/>
      <c r="R69" s="94"/>
      <c r="S69" s="94"/>
      <c r="T69" s="94"/>
      <c r="U69" s="94"/>
      <c r="V69" s="94"/>
      <c r="W69" s="94"/>
      <c r="X69" s="94"/>
      <c r="Y69" s="94"/>
      <c r="Z69" s="94"/>
      <c r="AA69" s="92"/>
      <c r="AB69" s="141"/>
      <c r="AC69" s="151" t="str" cm="1">
        <f t="array" ref="AC69">IF(D69="", "", IF(S69="", IF(V69='Lookup Tables and Dropdowns'!$AC$9, lb_to_kg_conversion*'2a. RACHP'!U69, U69)*W69*kg_metrictons_conversion,IF(T69='Lookup Tables and Dropdowns'!$AC$7, S69, IF(T69='Lookup Tables and Dropdowns'!$AC$5, '2a. RACHP'!S69*lb_to_kg_conversion, IF('2a. RACHP'!T69='Lookup Tables and Dropdowns'!$AC$6, '2a. RACHP'!S69*oz_to_kg_conversion, '2a. RACHP'!S69))*kg_metrictons_conversion)))</f>
        <v/>
      </c>
      <c r="AD69" s="152" t="str">
        <f t="shared" si="1"/>
        <v/>
      </c>
      <c r="AE69" s="152" t="str">
        <f t="shared" si="2"/>
        <v/>
      </c>
      <c r="AF69" s="153" t="str">
        <f t="shared" si="3"/>
        <v/>
      </c>
      <c r="AG69" s="154" t="str">
        <f t="shared" si="4"/>
        <v/>
      </c>
      <c r="AH69" s="138" t="str">
        <f t="shared" si="5"/>
        <v/>
      </c>
      <c r="AI69" s="113" t="str">
        <f t="shared" si="6"/>
        <v/>
      </c>
    </row>
    <row r="70" spans="1:35" x14ac:dyDescent="0.35">
      <c r="A70" s="15">
        <v>52</v>
      </c>
      <c r="B70" s="29" t="s">
        <v>76</v>
      </c>
      <c r="C70" s="40"/>
      <c r="D70" s="39"/>
      <c r="E70" s="95"/>
      <c r="F70" s="28"/>
      <c r="G70" s="97"/>
      <c r="H70" s="40"/>
      <c r="I70" s="40"/>
      <c r="J70" s="40"/>
      <c r="K70" s="40"/>
      <c r="L70" s="50"/>
      <c r="M70" s="77"/>
      <c r="N70" s="160" t="str" cm="1">
        <f t="array" ref="N70">IF($L70="","",IF(M70='Lookup Tables and Dropdowns'!$AC$7, L70,IF(M70='Lookup Tables and Dropdowns'!$AC$5, $L70*lb_to_kg_conversion,IF(M70='Lookup Tables and Dropdowns'!$AC$6, $L70*oz_to_kg_conversion, $L70))*kg_metrictons_conversion))</f>
        <v/>
      </c>
      <c r="O70" s="135"/>
      <c r="P70" s="55"/>
      <c r="Q70" s="108"/>
      <c r="R70" s="94"/>
      <c r="S70" s="94"/>
      <c r="T70" s="94"/>
      <c r="U70" s="94"/>
      <c r="V70" s="94"/>
      <c r="W70" s="94"/>
      <c r="X70" s="94"/>
      <c r="Y70" s="94"/>
      <c r="Z70" s="94"/>
      <c r="AA70" s="92"/>
      <c r="AB70" s="141"/>
      <c r="AC70" s="151" t="str" cm="1">
        <f t="array" ref="AC70">IF(D70="", "", IF(S70="", IF(V70='Lookup Tables and Dropdowns'!$AC$9, lb_to_kg_conversion*'2a. RACHP'!U70, U70)*W70*kg_metrictons_conversion,IF(T70='Lookup Tables and Dropdowns'!$AC$7, S70, IF(T70='Lookup Tables and Dropdowns'!$AC$5, '2a. RACHP'!S70*lb_to_kg_conversion, IF('2a. RACHP'!T70='Lookup Tables and Dropdowns'!$AC$6, '2a. RACHP'!S70*oz_to_kg_conversion, '2a. RACHP'!S70))*kg_metrictons_conversion)))</f>
        <v/>
      </c>
      <c r="AD70" s="152" t="str">
        <f t="shared" si="1"/>
        <v/>
      </c>
      <c r="AE70" s="152" t="str">
        <f t="shared" si="2"/>
        <v/>
      </c>
      <c r="AF70" s="153" t="str">
        <f t="shared" si="3"/>
        <v/>
      </c>
      <c r="AG70" s="154" t="str">
        <f t="shared" si="4"/>
        <v/>
      </c>
      <c r="AH70" s="138" t="str">
        <f t="shared" si="5"/>
        <v/>
      </c>
      <c r="AI70" s="113" t="str">
        <f t="shared" si="6"/>
        <v/>
      </c>
    </row>
    <row r="71" spans="1:35" x14ac:dyDescent="0.35">
      <c r="A71" s="15">
        <v>53</v>
      </c>
      <c r="B71" s="29" t="s">
        <v>76</v>
      </c>
      <c r="C71" s="40"/>
      <c r="D71" s="39"/>
      <c r="E71" s="95"/>
      <c r="F71" s="28"/>
      <c r="G71" s="97"/>
      <c r="H71" s="40"/>
      <c r="I71" s="40"/>
      <c r="J71" s="40"/>
      <c r="K71" s="40"/>
      <c r="L71" s="50"/>
      <c r="M71" s="77"/>
      <c r="N71" s="160" t="str" cm="1">
        <f t="array" ref="N71">IF($L71="","",IF(M71='Lookup Tables and Dropdowns'!$AC$7, L71,IF(M71='Lookup Tables and Dropdowns'!$AC$5, $L71*lb_to_kg_conversion,IF(M71='Lookup Tables and Dropdowns'!$AC$6, $L71*oz_to_kg_conversion, $L71))*kg_metrictons_conversion))</f>
        <v/>
      </c>
      <c r="O71" s="135"/>
      <c r="P71" s="55"/>
      <c r="Q71" s="108"/>
      <c r="R71" s="94"/>
      <c r="S71" s="94"/>
      <c r="T71" s="94"/>
      <c r="U71" s="94"/>
      <c r="V71" s="94"/>
      <c r="W71" s="94"/>
      <c r="X71" s="94"/>
      <c r="Y71" s="94"/>
      <c r="Z71" s="94"/>
      <c r="AA71" s="92"/>
      <c r="AB71" s="141"/>
      <c r="AC71" s="151" t="str" cm="1">
        <f t="array" ref="AC71">IF(D71="", "", IF(S71="", IF(V71='Lookup Tables and Dropdowns'!$AC$9, lb_to_kg_conversion*'2a. RACHP'!U71, U71)*W71*kg_metrictons_conversion,IF(T71='Lookup Tables and Dropdowns'!$AC$7, S71, IF(T71='Lookup Tables and Dropdowns'!$AC$5, '2a. RACHP'!S71*lb_to_kg_conversion, IF('2a. RACHP'!T71='Lookup Tables and Dropdowns'!$AC$6, '2a. RACHP'!S71*oz_to_kg_conversion, '2a. RACHP'!S71))*kg_metrictons_conversion)))</f>
        <v/>
      </c>
      <c r="AD71" s="152" t="str">
        <f t="shared" si="1"/>
        <v/>
      </c>
      <c r="AE71" s="152" t="str">
        <f t="shared" si="2"/>
        <v/>
      </c>
      <c r="AF71" s="153" t="str">
        <f t="shared" si="3"/>
        <v/>
      </c>
      <c r="AG71" s="154" t="str">
        <f t="shared" si="4"/>
        <v/>
      </c>
      <c r="AH71" s="138" t="str">
        <f t="shared" si="5"/>
        <v/>
      </c>
      <c r="AI71" s="113" t="str">
        <f t="shared" si="6"/>
        <v/>
      </c>
    </row>
    <row r="72" spans="1:35" x14ac:dyDescent="0.35">
      <c r="A72" s="15">
        <v>54</v>
      </c>
      <c r="B72" s="29" t="s">
        <v>76</v>
      </c>
      <c r="C72" s="40"/>
      <c r="D72" s="39"/>
      <c r="E72" s="95"/>
      <c r="F72" s="28"/>
      <c r="G72" s="97"/>
      <c r="H72" s="40"/>
      <c r="I72" s="40"/>
      <c r="J72" s="40"/>
      <c r="K72" s="40"/>
      <c r="L72" s="50"/>
      <c r="M72" s="77"/>
      <c r="N72" s="160" t="str" cm="1">
        <f t="array" ref="N72">IF($L72="","",IF(M72='Lookup Tables and Dropdowns'!$AC$7, L72,IF(M72='Lookup Tables and Dropdowns'!$AC$5, $L72*lb_to_kg_conversion,IF(M72='Lookup Tables and Dropdowns'!$AC$6, $L72*oz_to_kg_conversion, $L72))*kg_metrictons_conversion))</f>
        <v/>
      </c>
      <c r="O72" s="135"/>
      <c r="P72" s="55"/>
      <c r="Q72" s="108"/>
      <c r="R72" s="94"/>
      <c r="S72" s="94"/>
      <c r="T72" s="94"/>
      <c r="U72" s="94"/>
      <c r="V72" s="94"/>
      <c r="W72" s="94"/>
      <c r="X72" s="94"/>
      <c r="Y72" s="94"/>
      <c r="Z72" s="94"/>
      <c r="AA72" s="92"/>
      <c r="AB72" s="141"/>
      <c r="AC72" s="151" t="str" cm="1">
        <f t="array" ref="AC72">IF(D72="", "", IF(S72="", IF(V72='Lookup Tables and Dropdowns'!$AC$9, lb_to_kg_conversion*'2a. RACHP'!U72, U72)*W72*kg_metrictons_conversion,IF(T72='Lookup Tables and Dropdowns'!$AC$7, S72, IF(T72='Lookup Tables and Dropdowns'!$AC$5, '2a. RACHP'!S72*lb_to_kg_conversion, IF('2a. RACHP'!T72='Lookup Tables and Dropdowns'!$AC$6, '2a. RACHP'!S72*oz_to_kg_conversion, '2a. RACHP'!S72))*kg_metrictons_conversion)))</f>
        <v/>
      </c>
      <c r="AD72" s="152" t="str">
        <f t="shared" si="1"/>
        <v/>
      </c>
      <c r="AE72" s="152" t="str">
        <f t="shared" si="2"/>
        <v/>
      </c>
      <c r="AF72" s="153" t="str">
        <f t="shared" si="3"/>
        <v/>
      </c>
      <c r="AG72" s="154" t="str">
        <f t="shared" si="4"/>
        <v/>
      </c>
      <c r="AH72" s="138" t="str">
        <f t="shared" si="5"/>
        <v/>
      </c>
      <c r="AI72" s="113" t="str">
        <f t="shared" si="6"/>
        <v/>
      </c>
    </row>
    <row r="73" spans="1:35" x14ac:dyDescent="0.35">
      <c r="A73" s="15">
        <v>55</v>
      </c>
      <c r="B73" s="29" t="s">
        <v>76</v>
      </c>
      <c r="C73" s="40"/>
      <c r="D73" s="39"/>
      <c r="E73" s="95"/>
      <c r="F73" s="28"/>
      <c r="G73" s="97"/>
      <c r="H73" s="40"/>
      <c r="I73" s="40"/>
      <c r="J73" s="40"/>
      <c r="K73" s="40"/>
      <c r="L73" s="50"/>
      <c r="M73" s="77"/>
      <c r="N73" s="160" t="str" cm="1">
        <f t="array" ref="N73">IF($L73="","",IF(M73='Lookup Tables and Dropdowns'!$AC$7, L73,IF(M73='Lookup Tables and Dropdowns'!$AC$5, $L73*lb_to_kg_conversion,IF(M73='Lookup Tables and Dropdowns'!$AC$6, $L73*oz_to_kg_conversion, $L73))*kg_metrictons_conversion))</f>
        <v/>
      </c>
      <c r="O73" s="135"/>
      <c r="P73" s="55"/>
      <c r="Q73" s="108"/>
      <c r="R73" s="94"/>
      <c r="S73" s="94"/>
      <c r="T73" s="94"/>
      <c r="U73" s="94"/>
      <c r="V73" s="94"/>
      <c r="W73" s="94"/>
      <c r="X73" s="94"/>
      <c r="Y73" s="94"/>
      <c r="Z73" s="94"/>
      <c r="AA73" s="92"/>
      <c r="AB73" s="141"/>
      <c r="AC73" s="151" t="str" cm="1">
        <f t="array" ref="AC73">IF(D73="", "", IF(S73="", IF(V73='Lookup Tables and Dropdowns'!$AC$9, lb_to_kg_conversion*'2a. RACHP'!U73, U73)*W73*kg_metrictons_conversion,IF(T73='Lookup Tables and Dropdowns'!$AC$7, S73, IF(T73='Lookup Tables and Dropdowns'!$AC$5, '2a. RACHP'!S73*lb_to_kg_conversion, IF('2a. RACHP'!T73='Lookup Tables and Dropdowns'!$AC$6, '2a. RACHP'!S73*oz_to_kg_conversion, '2a. RACHP'!S73))*kg_metrictons_conversion)))</f>
        <v/>
      </c>
      <c r="AD73" s="152" t="str">
        <f t="shared" si="1"/>
        <v/>
      </c>
      <c r="AE73" s="152" t="str">
        <f t="shared" si="2"/>
        <v/>
      </c>
      <c r="AF73" s="153" t="str">
        <f t="shared" si="3"/>
        <v/>
      </c>
      <c r="AG73" s="154" t="str">
        <f t="shared" si="4"/>
        <v/>
      </c>
      <c r="AH73" s="138" t="str">
        <f t="shared" si="5"/>
        <v/>
      </c>
      <c r="AI73" s="113" t="str">
        <f t="shared" si="6"/>
        <v/>
      </c>
    </row>
    <row r="74" spans="1:35" x14ac:dyDescent="0.35">
      <c r="A74" s="15">
        <v>56</v>
      </c>
      <c r="B74" s="29" t="s">
        <v>76</v>
      </c>
      <c r="C74" s="40"/>
      <c r="D74" s="39"/>
      <c r="E74" s="95"/>
      <c r="F74" s="28"/>
      <c r="G74" s="97"/>
      <c r="H74" s="40"/>
      <c r="I74" s="40"/>
      <c r="J74" s="40"/>
      <c r="K74" s="40"/>
      <c r="L74" s="50"/>
      <c r="M74" s="77"/>
      <c r="N74" s="160" t="str" cm="1">
        <f t="array" ref="N74">IF($L74="","",IF(M74='Lookup Tables and Dropdowns'!$AC$7, L74,IF(M74='Lookup Tables and Dropdowns'!$AC$5, $L74*lb_to_kg_conversion,IF(M74='Lookup Tables and Dropdowns'!$AC$6, $L74*oz_to_kg_conversion, $L74))*kg_metrictons_conversion))</f>
        <v/>
      </c>
      <c r="O74" s="135"/>
      <c r="P74" s="55"/>
      <c r="Q74" s="108"/>
      <c r="R74" s="94"/>
      <c r="S74" s="94"/>
      <c r="T74" s="94"/>
      <c r="U74" s="94"/>
      <c r="V74" s="94"/>
      <c r="W74" s="94"/>
      <c r="X74" s="94"/>
      <c r="Y74" s="94"/>
      <c r="Z74" s="94"/>
      <c r="AA74" s="92"/>
      <c r="AB74" s="141"/>
      <c r="AC74" s="151" t="str" cm="1">
        <f t="array" ref="AC74">IF(D74="", "", IF(S74="", IF(V74='Lookup Tables and Dropdowns'!$AC$9, lb_to_kg_conversion*'2a. RACHP'!U74, U74)*W74*kg_metrictons_conversion,IF(T74='Lookup Tables and Dropdowns'!$AC$7, S74, IF(T74='Lookup Tables and Dropdowns'!$AC$5, '2a. RACHP'!S74*lb_to_kg_conversion, IF('2a. RACHP'!T74='Lookup Tables and Dropdowns'!$AC$6, '2a. RACHP'!S74*oz_to_kg_conversion, '2a. RACHP'!S74))*kg_metrictons_conversion)))</f>
        <v/>
      </c>
      <c r="AD74" s="152" t="str">
        <f t="shared" si="1"/>
        <v/>
      </c>
      <c r="AE74" s="152" t="str">
        <f t="shared" si="2"/>
        <v/>
      </c>
      <c r="AF74" s="153" t="str">
        <f t="shared" si="3"/>
        <v/>
      </c>
      <c r="AG74" s="154" t="str">
        <f t="shared" si="4"/>
        <v/>
      </c>
      <c r="AH74" s="138" t="str">
        <f t="shared" si="5"/>
        <v/>
      </c>
      <c r="AI74" s="113" t="str">
        <f t="shared" si="6"/>
        <v/>
      </c>
    </row>
    <row r="75" spans="1:35" x14ac:dyDescent="0.35">
      <c r="A75" s="15">
        <v>57</v>
      </c>
      <c r="B75" s="29" t="s">
        <v>76</v>
      </c>
      <c r="C75" s="40"/>
      <c r="D75" s="39"/>
      <c r="E75" s="95"/>
      <c r="F75" s="28"/>
      <c r="G75" s="97"/>
      <c r="H75" s="40"/>
      <c r="I75" s="40"/>
      <c r="J75" s="40"/>
      <c r="K75" s="40"/>
      <c r="L75" s="50"/>
      <c r="M75" s="77"/>
      <c r="N75" s="160" t="str" cm="1">
        <f t="array" ref="N75">IF($L75="","",IF(M75='Lookup Tables and Dropdowns'!$AC$7, L75,IF(M75='Lookup Tables and Dropdowns'!$AC$5, $L75*lb_to_kg_conversion,IF(M75='Lookup Tables and Dropdowns'!$AC$6, $L75*oz_to_kg_conversion, $L75))*kg_metrictons_conversion))</f>
        <v/>
      </c>
      <c r="O75" s="135"/>
      <c r="P75" s="55"/>
      <c r="Q75" s="108"/>
      <c r="R75" s="94"/>
      <c r="S75" s="94"/>
      <c r="T75" s="94"/>
      <c r="U75" s="94"/>
      <c r="V75" s="94"/>
      <c r="W75" s="94"/>
      <c r="X75" s="94"/>
      <c r="Y75" s="94"/>
      <c r="Z75" s="94"/>
      <c r="AA75" s="92"/>
      <c r="AB75" s="141"/>
      <c r="AC75" s="151" t="str" cm="1">
        <f t="array" ref="AC75">IF(D75="", "", IF(S75="", IF(V75='Lookup Tables and Dropdowns'!$AC$9, lb_to_kg_conversion*'2a. RACHP'!U75, U75)*W75*kg_metrictons_conversion,IF(T75='Lookup Tables and Dropdowns'!$AC$7, S75, IF(T75='Lookup Tables and Dropdowns'!$AC$5, '2a. RACHP'!S75*lb_to_kg_conversion, IF('2a. RACHP'!T75='Lookup Tables and Dropdowns'!$AC$6, '2a. RACHP'!S75*oz_to_kg_conversion, '2a. RACHP'!S75))*kg_metrictons_conversion)))</f>
        <v/>
      </c>
      <c r="AD75" s="152" t="str">
        <f t="shared" si="1"/>
        <v/>
      </c>
      <c r="AE75" s="152" t="str">
        <f t="shared" si="2"/>
        <v/>
      </c>
      <c r="AF75" s="153" t="str">
        <f t="shared" si="3"/>
        <v/>
      </c>
      <c r="AG75" s="154" t="str">
        <f t="shared" si="4"/>
        <v/>
      </c>
      <c r="AH75" s="138" t="str">
        <f t="shared" si="5"/>
        <v/>
      </c>
      <c r="AI75" s="113" t="str">
        <f t="shared" si="6"/>
        <v/>
      </c>
    </row>
    <row r="76" spans="1:35" x14ac:dyDescent="0.35">
      <c r="A76" s="15">
        <v>58</v>
      </c>
      <c r="B76" s="29" t="s">
        <v>76</v>
      </c>
      <c r="C76" s="40"/>
      <c r="D76" s="39"/>
      <c r="E76" s="95"/>
      <c r="F76" s="28"/>
      <c r="G76" s="97"/>
      <c r="H76" s="40"/>
      <c r="I76" s="40"/>
      <c r="J76" s="40"/>
      <c r="K76" s="40"/>
      <c r="L76" s="50"/>
      <c r="M76" s="77"/>
      <c r="N76" s="160" t="str" cm="1">
        <f t="array" ref="N76">IF($L76="","",IF(M76='Lookup Tables and Dropdowns'!$AC$7, L76,IF(M76='Lookup Tables and Dropdowns'!$AC$5, $L76*lb_to_kg_conversion,IF(M76='Lookup Tables and Dropdowns'!$AC$6, $L76*oz_to_kg_conversion, $L76))*kg_metrictons_conversion))</f>
        <v/>
      </c>
      <c r="O76" s="135"/>
      <c r="P76" s="55"/>
      <c r="Q76" s="108"/>
      <c r="R76" s="94"/>
      <c r="S76" s="94"/>
      <c r="T76" s="94"/>
      <c r="U76" s="94"/>
      <c r="V76" s="94"/>
      <c r="W76" s="94"/>
      <c r="X76" s="94"/>
      <c r="Y76" s="94"/>
      <c r="Z76" s="94"/>
      <c r="AA76" s="92"/>
      <c r="AB76" s="141"/>
      <c r="AC76" s="151" t="str" cm="1">
        <f t="array" ref="AC76">IF(D76="", "", IF(S76="", IF(V76='Lookup Tables and Dropdowns'!$AC$9, lb_to_kg_conversion*'2a. RACHP'!U76, U76)*W76*kg_metrictons_conversion,IF(T76='Lookup Tables and Dropdowns'!$AC$7, S76, IF(T76='Lookup Tables and Dropdowns'!$AC$5, '2a. RACHP'!S76*lb_to_kg_conversion, IF('2a. RACHP'!T76='Lookup Tables and Dropdowns'!$AC$6, '2a. RACHP'!S76*oz_to_kg_conversion, '2a. RACHP'!S76))*kg_metrictons_conversion)))</f>
        <v/>
      </c>
      <c r="AD76" s="152" t="str">
        <f t="shared" si="1"/>
        <v/>
      </c>
      <c r="AE76" s="152" t="str">
        <f t="shared" si="2"/>
        <v/>
      </c>
      <c r="AF76" s="153" t="str">
        <f t="shared" si="3"/>
        <v/>
      </c>
      <c r="AG76" s="154" t="str">
        <f t="shared" si="4"/>
        <v/>
      </c>
      <c r="AH76" s="138" t="str">
        <f t="shared" si="5"/>
        <v/>
      </c>
      <c r="AI76" s="113" t="str">
        <f t="shared" si="6"/>
        <v/>
      </c>
    </row>
    <row r="77" spans="1:35" x14ac:dyDescent="0.35">
      <c r="A77" s="15">
        <v>59</v>
      </c>
      <c r="B77" s="29" t="s">
        <v>76</v>
      </c>
      <c r="C77" s="40"/>
      <c r="D77" s="39"/>
      <c r="E77" s="95"/>
      <c r="F77" s="28"/>
      <c r="G77" s="97"/>
      <c r="H77" s="40"/>
      <c r="I77" s="40"/>
      <c r="J77" s="40"/>
      <c r="K77" s="40"/>
      <c r="L77" s="50"/>
      <c r="M77" s="77"/>
      <c r="N77" s="160" t="str" cm="1">
        <f t="array" ref="N77">IF($L77="","",IF(M77='Lookup Tables and Dropdowns'!$AC$7, L77,IF(M77='Lookup Tables and Dropdowns'!$AC$5, $L77*lb_to_kg_conversion,IF(M77='Lookup Tables and Dropdowns'!$AC$6, $L77*oz_to_kg_conversion, $L77))*kg_metrictons_conversion))</f>
        <v/>
      </c>
      <c r="O77" s="135"/>
      <c r="P77" s="55"/>
      <c r="Q77" s="108"/>
      <c r="R77" s="94"/>
      <c r="S77" s="94"/>
      <c r="T77" s="94"/>
      <c r="U77" s="94"/>
      <c r="V77" s="94"/>
      <c r="W77" s="94"/>
      <c r="X77" s="94"/>
      <c r="Y77" s="94"/>
      <c r="Z77" s="94"/>
      <c r="AA77" s="92"/>
      <c r="AB77" s="141"/>
      <c r="AC77" s="151" t="str" cm="1">
        <f t="array" ref="AC77">IF(D77="", "", IF(S77="", IF(V77='Lookup Tables and Dropdowns'!$AC$9, lb_to_kg_conversion*'2a. RACHP'!U77, U77)*W77*kg_metrictons_conversion,IF(T77='Lookup Tables and Dropdowns'!$AC$7, S77, IF(T77='Lookup Tables and Dropdowns'!$AC$5, '2a. RACHP'!S77*lb_to_kg_conversion, IF('2a. RACHP'!T77='Lookup Tables and Dropdowns'!$AC$6, '2a. RACHP'!S77*oz_to_kg_conversion, '2a. RACHP'!S77))*kg_metrictons_conversion)))</f>
        <v/>
      </c>
      <c r="AD77" s="152" t="str">
        <f t="shared" si="1"/>
        <v/>
      </c>
      <c r="AE77" s="152" t="str">
        <f t="shared" si="2"/>
        <v/>
      </c>
      <c r="AF77" s="153" t="str">
        <f t="shared" si="3"/>
        <v/>
      </c>
      <c r="AG77" s="154" t="str">
        <f t="shared" si="4"/>
        <v/>
      </c>
      <c r="AH77" s="138" t="str">
        <f t="shared" si="5"/>
        <v/>
      </c>
      <c r="AI77" s="113" t="str">
        <f t="shared" si="6"/>
        <v/>
      </c>
    </row>
    <row r="78" spans="1:35" x14ac:dyDescent="0.35">
      <c r="A78" s="15">
        <v>60</v>
      </c>
      <c r="B78" s="29" t="s">
        <v>76</v>
      </c>
      <c r="C78" s="40"/>
      <c r="D78" s="39"/>
      <c r="E78" s="95"/>
      <c r="F78" s="28"/>
      <c r="G78" s="97"/>
      <c r="H78" s="40"/>
      <c r="I78" s="40"/>
      <c r="J78" s="40"/>
      <c r="K78" s="40"/>
      <c r="L78" s="50"/>
      <c r="M78" s="77"/>
      <c r="N78" s="160" t="str" cm="1">
        <f t="array" ref="N78">IF($L78="","",IF(M78='Lookup Tables and Dropdowns'!$AC$7, L78,IF(M78='Lookup Tables and Dropdowns'!$AC$5, $L78*lb_to_kg_conversion,IF(M78='Lookup Tables and Dropdowns'!$AC$6, $L78*oz_to_kg_conversion, $L78))*kg_metrictons_conversion))</f>
        <v/>
      </c>
      <c r="O78" s="135"/>
      <c r="P78" s="55"/>
      <c r="Q78" s="108"/>
      <c r="R78" s="94"/>
      <c r="S78" s="94"/>
      <c r="T78" s="94"/>
      <c r="U78" s="94"/>
      <c r="V78" s="94"/>
      <c r="W78" s="94"/>
      <c r="X78" s="94"/>
      <c r="Y78" s="94"/>
      <c r="Z78" s="94"/>
      <c r="AA78" s="92"/>
      <c r="AB78" s="141"/>
      <c r="AC78" s="151" t="str" cm="1">
        <f t="array" ref="AC78">IF(D78="", "", IF(S78="", IF(V78='Lookup Tables and Dropdowns'!$AC$9, lb_to_kg_conversion*'2a. RACHP'!U78, U78)*W78*kg_metrictons_conversion,IF(T78='Lookup Tables and Dropdowns'!$AC$7, S78, IF(T78='Lookup Tables and Dropdowns'!$AC$5, '2a. RACHP'!S78*lb_to_kg_conversion, IF('2a. RACHP'!T78='Lookup Tables and Dropdowns'!$AC$6, '2a. RACHP'!S78*oz_to_kg_conversion, '2a. RACHP'!S78))*kg_metrictons_conversion)))</f>
        <v/>
      </c>
      <c r="AD78" s="152" t="str">
        <f t="shared" si="1"/>
        <v/>
      </c>
      <c r="AE78" s="152" t="str">
        <f t="shared" si="2"/>
        <v/>
      </c>
      <c r="AF78" s="153" t="str">
        <f t="shared" si="3"/>
        <v/>
      </c>
      <c r="AG78" s="154" t="str">
        <f t="shared" si="4"/>
        <v/>
      </c>
      <c r="AH78" s="138" t="str">
        <f t="shared" si="5"/>
        <v/>
      </c>
      <c r="AI78" s="113" t="str">
        <f t="shared" si="6"/>
        <v/>
      </c>
    </row>
    <row r="79" spans="1:35" x14ac:dyDescent="0.35">
      <c r="A79" s="15">
        <v>61</v>
      </c>
      <c r="B79" s="29" t="s">
        <v>76</v>
      </c>
      <c r="C79" s="40"/>
      <c r="D79" s="39"/>
      <c r="E79" s="95"/>
      <c r="F79" s="28"/>
      <c r="G79" s="97"/>
      <c r="H79" s="40"/>
      <c r="I79" s="40"/>
      <c r="J79" s="40"/>
      <c r="K79" s="40"/>
      <c r="L79" s="50"/>
      <c r="M79" s="77"/>
      <c r="N79" s="160" t="str" cm="1">
        <f t="array" ref="N79">IF($L79="","",IF(M79='Lookup Tables and Dropdowns'!$AC$7, L79,IF(M79='Lookup Tables and Dropdowns'!$AC$5, $L79*lb_to_kg_conversion,IF(M79='Lookup Tables and Dropdowns'!$AC$6, $L79*oz_to_kg_conversion, $L79))*kg_metrictons_conversion))</f>
        <v/>
      </c>
      <c r="O79" s="135"/>
      <c r="P79" s="55"/>
      <c r="Q79" s="108"/>
      <c r="R79" s="94"/>
      <c r="S79" s="94"/>
      <c r="T79" s="94"/>
      <c r="U79" s="94"/>
      <c r="V79" s="94"/>
      <c r="W79" s="94"/>
      <c r="X79" s="94"/>
      <c r="Y79" s="94"/>
      <c r="Z79" s="94"/>
      <c r="AA79" s="92"/>
      <c r="AB79" s="141"/>
      <c r="AC79" s="151" t="str" cm="1">
        <f t="array" ref="AC79">IF(D79="", "", IF(S79="", IF(V79='Lookup Tables and Dropdowns'!$AC$9, lb_to_kg_conversion*'2a. RACHP'!U79, U79)*W79*kg_metrictons_conversion,IF(T79='Lookup Tables and Dropdowns'!$AC$7, S79, IF(T79='Lookup Tables and Dropdowns'!$AC$5, '2a. RACHP'!S79*lb_to_kg_conversion, IF('2a. RACHP'!T79='Lookup Tables and Dropdowns'!$AC$6, '2a. RACHP'!S79*oz_to_kg_conversion, '2a. RACHP'!S79))*kg_metrictons_conversion)))</f>
        <v/>
      </c>
      <c r="AD79" s="152" t="str">
        <f t="shared" si="1"/>
        <v/>
      </c>
      <c r="AE79" s="152" t="str">
        <f t="shared" si="2"/>
        <v/>
      </c>
      <c r="AF79" s="153" t="str">
        <f t="shared" si="3"/>
        <v/>
      </c>
      <c r="AG79" s="154" t="str">
        <f t="shared" si="4"/>
        <v/>
      </c>
      <c r="AH79" s="138" t="str">
        <f t="shared" si="5"/>
        <v/>
      </c>
      <c r="AI79" s="113" t="str">
        <f t="shared" si="6"/>
        <v/>
      </c>
    </row>
    <row r="80" spans="1:35" x14ac:dyDescent="0.35">
      <c r="A80" s="15">
        <v>62</v>
      </c>
      <c r="B80" s="29" t="s">
        <v>76</v>
      </c>
      <c r="C80" s="40"/>
      <c r="D80" s="39"/>
      <c r="E80" s="95"/>
      <c r="F80" s="28"/>
      <c r="G80" s="97"/>
      <c r="H80" s="40"/>
      <c r="I80" s="40"/>
      <c r="J80" s="40"/>
      <c r="K80" s="40"/>
      <c r="L80" s="50"/>
      <c r="M80" s="77"/>
      <c r="N80" s="160" t="str" cm="1">
        <f t="array" ref="N80">IF($L80="","",IF(M80='Lookup Tables and Dropdowns'!$AC$7, L80,IF(M80='Lookup Tables and Dropdowns'!$AC$5, $L80*lb_to_kg_conversion,IF(M80='Lookup Tables and Dropdowns'!$AC$6, $L80*oz_to_kg_conversion, $L80))*kg_metrictons_conversion))</f>
        <v/>
      </c>
      <c r="O80" s="135"/>
      <c r="P80" s="55"/>
      <c r="Q80" s="108"/>
      <c r="R80" s="94"/>
      <c r="S80" s="94"/>
      <c r="T80" s="94"/>
      <c r="U80" s="94"/>
      <c r="V80" s="94"/>
      <c r="W80" s="94"/>
      <c r="X80" s="94"/>
      <c r="Y80" s="94"/>
      <c r="Z80" s="94"/>
      <c r="AA80" s="92"/>
      <c r="AB80" s="141"/>
      <c r="AC80" s="151" t="str" cm="1">
        <f t="array" ref="AC80">IF(D80="", "", IF(S80="", IF(V80='Lookup Tables and Dropdowns'!$AC$9, lb_to_kg_conversion*'2a. RACHP'!U80, U80)*W80*kg_metrictons_conversion,IF(T80='Lookup Tables and Dropdowns'!$AC$7, S80, IF(T80='Lookup Tables and Dropdowns'!$AC$5, '2a. RACHP'!S80*lb_to_kg_conversion, IF('2a. RACHP'!T80='Lookup Tables and Dropdowns'!$AC$6, '2a. RACHP'!S80*oz_to_kg_conversion, '2a. RACHP'!S80))*kg_metrictons_conversion)))</f>
        <v/>
      </c>
      <c r="AD80" s="152" t="str">
        <f t="shared" si="1"/>
        <v/>
      </c>
      <c r="AE80" s="152" t="str">
        <f t="shared" si="2"/>
        <v/>
      </c>
      <c r="AF80" s="153" t="str">
        <f t="shared" si="3"/>
        <v/>
      </c>
      <c r="AG80" s="154" t="str">
        <f t="shared" si="4"/>
        <v/>
      </c>
      <c r="AH80" s="138" t="str">
        <f t="shared" si="5"/>
        <v/>
      </c>
      <c r="AI80" s="113" t="str">
        <f t="shared" si="6"/>
        <v/>
      </c>
    </row>
    <row r="81" spans="1:35" x14ac:dyDescent="0.35">
      <c r="A81" s="15">
        <v>63</v>
      </c>
      <c r="B81" s="29" t="s">
        <v>76</v>
      </c>
      <c r="C81" s="40"/>
      <c r="D81" s="39"/>
      <c r="E81" s="95"/>
      <c r="F81" s="28"/>
      <c r="G81" s="97"/>
      <c r="H81" s="40"/>
      <c r="I81" s="40"/>
      <c r="J81" s="40"/>
      <c r="K81" s="40"/>
      <c r="L81" s="50"/>
      <c r="M81" s="77"/>
      <c r="N81" s="160" t="str" cm="1">
        <f t="array" ref="N81">IF($L81="","",IF(M81='Lookup Tables and Dropdowns'!$AC$7, L81,IF(M81='Lookup Tables and Dropdowns'!$AC$5, $L81*lb_to_kg_conversion,IF(M81='Lookup Tables and Dropdowns'!$AC$6, $L81*oz_to_kg_conversion, $L81))*kg_metrictons_conversion))</f>
        <v/>
      </c>
      <c r="O81" s="135"/>
      <c r="P81" s="55"/>
      <c r="Q81" s="108"/>
      <c r="R81" s="94"/>
      <c r="S81" s="94"/>
      <c r="T81" s="94"/>
      <c r="U81" s="94"/>
      <c r="V81" s="94"/>
      <c r="W81" s="94"/>
      <c r="X81" s="94"/>
      <c r="Y81" s="94"/>
      <c r="Z81" s="94"/>
      <c r="AA81" s="92"/>
      <c r="AB81" s="141"/>
      <c r="AC81" s="151" t="str" cm="1">
        <f t="array" ref="AC81">IF(D81="", "", IF(S81="", IF(V81='Lookup Tables and Dropdowns'!$AC$9, lb_to_kg_conversion*'2a. RACHP'!U81, U81)*W81*kg_metrictons_conversion,IF(T81='Lookup Tables and Dropdowns'!$AC$7, S81, IF(T81='Lookup Tables and Dropdowns'!$AC$5, '2a. RACHP'!S81*lb_to_kg_conversion, IF('2a. RACHP'!T81='Lookup Tables and Dropdowns'!$AC$6, '2a. RACHP'!S81*oz_to_kg_conversion, '2a. RACHP'!S81))*kg_metrictons_conversion)))</f>
        <v/>
      </c>
      <c r="AD81" s="152" t="str">
        <f t="shared" si="1"/>
        <v/>
      </c>
      <c r="AE81" s="152" t="str">
        <f t="shared" si="2"/>
        <v/>
      </c>
      <c r="AF81" s="153" t="str">
        <f t="shared" si="3"/>
        <v/>
      </c>
      <c r="AG81" s="154" t="str">
        <f t="shared" si="4"/>
        <v/>
      </c>
      <c r="AH81" s="138" t="str">
        <f t="shared" si="5"/>
        <v/>
      </c>
      <c r="AI81" s="113" t="str">
        <f t="shared" si="6"/>
        <v/>
      </c>
    </row>
    <row r="82" spans="1:35" x14ac:dyDescent="0.35">
      <c r="A82" s="15">
        <v>64</v>
      </c>
      <c r="B82" s="29" t="s">
        <v>76</v>
      </c>
      <c r="C82" s="40"/>
      <c r="D82" s="39"/>
      <c r="E82" s="95"/>
      <c r="F82" s="28"/>
      <c r="G82" s="97"/>
      <c r="H82" s="40"/>
      <c r="I82" s="40"/>
      <c r="J82" s="40"/>
      <c r="K82" s="40"/>
      <c r="L82" s="50"/>
      <c r="M82" s="77"/>
      <c r="N82" s="160" t="str" cm="1">
        <f t="array" ref="N82">IF($L82="","",IF(M82='Lookup Tables and Dropdowns'!$AC$7, L82,IF(M82='Lookup Tables and Dropdowns'!$AC$5, $L82*lb_to_kg_conversion,IF(M82='Lookup Tables and Dropdowns'!$AC$6, $L82*oz_to_kg_conversion, $L82))*kg_metrictons_conversion))</f>
        <v/>
      </c>
      <c r="O82" s="135"/>
      <c r="P82" s="55"/>
      <c r="Q82" s="108"/>
      <c r="R82" s="94"/>
      <c r="S82" s="94"/>
      <c r="T82" s="94"/>
      <c r="U82" s="94"/>
      <c r="V82" s="94"/>
      <c r="W82" s="94"/>
      <c r="X82" s="94"/>
      <c r="Y82" s="94"/>
      <c r="Z82" s="94"/>
      <c r="AA82" s="92"/>
      <c r="AB82" s="141"/>
      <c r="AC82" s="151" t="str" cm="1">
        <f t="array" ref="AC82">IF(D82="", "", IF(S82="", IF(V82='Lookup Tables and Dropdowns'!$AC$9, lb_to_kg_conversion*'2a. RACHP'!U82, U82)*W82*kg_metrictons_conversion,IF(T82='Lookup Tables and Dropdowns'!$AC$7, S82, IF(T82='Lookup Tables and Dropdowns'!$AC$5, '2a. RACHP'!S82*lb_to_kg_conversion, IF('2a. RACHP'!T82='Lookup Tables and Dropdowns'!$AC$6, '2a. RACHP'!S82*oz_to_kg_conversion, '2a. RACHP'!S82))*kg_metrictons_conversion)))</f>
        <v/>
      </c>
      <c r="AD82" s="152" t="str">
        <f t="shared" si="1"/>
        <v/>
      </c>
      <c r="AE82" s="152" t="str">
        <f t="shared" si="2"/>
        <v/>
      </c>
      <c r="AF82" s="153" t="str">
        <f t="shared" si="3"/>
        <v/>
      </c>
      <c r="AG82" s="154" t="str">
        <f t="shared" si="4"/>
        <v/>
      </c>
      <c r="AH82" s="138" t="str">
        <f t="shared" si="5"/>
        <v/>
      </c>
      <c r="AI82" s="113" t="str">
        <f t="shared" si="6"/>
        <v/>
      </c>
    </row>
    <row r="83" spans="1:35" x14ac:dyDescent="0.35">
      <c r="A83" s="15">
        <v>65</v>
      </c>
      <c r="B83" s="29" t="s">
        <v>76</v>
      </c>
      <c r="C83" s="40"/>
      <c r="D83" s="39"/>
      <c r="E83" s="95"/>
      <c r="F83" s="28"/>
      <c r="G83" s="97"/>
      <c r="H83" s="40"/>
      <c r="I83" s="40"/>
      <c r="J83" s="40"/>
      <c r="K83" s="40"/>
      <c r="L83" s="50"/>
      <c r="M83" s="77"/>
      <c r="N83" s="160" t="str" cm="1">
        <f t="array" ref="N83">IF($L83="","",IF(M83='Lookup Tables and Dropdowns'!$AC$7, L83,IF(M83='Lookup Tables and Dropdowns'!$AC$5, $L83*lb_to_kg_conversion,IF(M83='Lookup Tables and Dropdowns'!$AC$6, $L83*oz_to_kg_conversion, $L83))*kg_metrictons_conversion))</f>
        <v/>
      </c>
      <c r="O83" s="135"/>
      <c r="P83" s="55"/>
      <c r="Q83" s="108"/>
      <c r="R83" s="94"/>
      <c r="S83" s="94"/>
      <c r="T83" s="94"/>
      <c r="U83" s="94"/>
      <c r="V83" s="94"/>
      <c r="W83" s="94"/>
      <c r="X83" s="94"/>
      <c r="Y83" s="94"/>
      <c r="Z83" s="94"/>
      <c r="AA83" s="92"/>
      <c r="AB83" s="141"/>
      <c r="AC83" s="151" t="str" cm="1">
        <f t="array" ref="AC83">IF(D83="", "", IF(S83="", IF(V83='Lookup Tables and Dropdowns'!$AC$9, lb_to_kg_conversion*'2a. RACHP'!U83, U83)*W83*kg_metrictons_conversion,IF(T83='Lookup Tables and Dropdowns'!$AC$7, S83, IF(T83='Lookup Tables and Dropdowns'!$AC$5, '2a. RACHP'!S83*lb_to_kg_conversion, IF('2a. RACHP'!T83='Lookup Tables and Dropdowns'!$AC$6, '2a. RACHP'!S83*oz_to_kg_conversion, '2a. RACHP'!S83))*kg_metrictons_conversion)))</f>
        <v/>
      </c>
      <c r="AD83" s="152" t="str">
        <f t="shared" si="1"/>
        <v/>
      </c>
      <c r="AE83" s="152" t="str">
        <f t="shared" si="2"/>
        <v/>
      </c>
      <c r="AF83" s="153" t="str">
        <f t="shared" si="3"/>
        <v/>
      </c>
      <c r="AG83" s="154" t="str">
        <f t="shared" si="4"/>
        <v/>
      </c>
      <c r="AH83" s="138" t="str">
        <f t="shared" si="5"/>
        <v/>
      </c>
      <c r="AI83" s="113" t="str">
        <f t="shared" si="6"/>
        <v/>
      </c>
    </row>
    <row r="84" spans="1:35" x14ac:dyDescent="0.35">
      <c r="A84" s="15">
        <v>66</v>
      </c>
      <c r="B84" s="29" t="s">
        <v>76</v>
      </c>
      <c r="C84" s="40"/>
      <c r="D84" s="39"/>
      <c r="E84" s="95"/>
      <c r="F84" s="28"/>
      <c r="G84" s="97"/>
      <c r="H84" s="40"/>
      <c r="I84" s="40"/>
      <c r="J84" s="40"/>
      <c r="K84" s="40"/>
      <c r="L84" s="50"/>
      <c r="M84" s="77"/>
      <c r="N84" s="160" t="str" cm="1">
        <f t="array" ref="N84">IF($L84="","",IF(M84='Lookup Tables and Dropdowns'!$AC$7, L84,IF(M84='Lookup Tables and Dropdowns'!$AC$5, $L84*lb_to_kg_conversion,IF(M84='Lookup Tables and Dropdowns'!$AC$6, $L84*oz_to_kg_conversion, $L84))*kg_metrictons_conversion))</f>
        <v/>
      </c>
      <c r="O84" s="135"/>
      <c r="P84" s="55"/>
      <c r="Q84" s="108"/>
      <c r="R84" s="94"/>
      <c r="S84" s="94"/>
      <c r="T84" s="94"/>
      <c r="U84" s="94"/>
      <c r="V84" s="94"/>
      <c r="W84" s="94"/>
      <c r="X84" s="94"/>
      <c r="Y84" s="94"/>
      <c r="Z84" s="94"/>
      <c r="AA84" s="92"/>
      <c r="AB84" s="141"/>
      <c r="AC84" s="151" t="str" cm="1">
        <f t="array" ref="AC84">IF(D84="", "", IF(S84="", IF(V84='Lookup Tables and Dropdowns'!$AC$9, lb_to_kg_conversion*'2a. RACHP'!U84, U84)*W84*kg_metrictons_conversion,IF(T84='Lookup Tables and Dropdowns'!$AC$7, S84, IF(T84='Lookup Tables and Dropdowns'!$AC$5, '2a. RACHP'!S84*lb_to_kg_conversion, IF('2a. RACHP'!T84='Lookup Tables and Dropdowns'!$AC$6, '2a. RACHP'!S84*oz_to_kg_conversion, '2a. RACHP'!S84))*kg_metrictons_conversion)))</f>
        <v/>
      </c>
      <c r="AD84" s="152" t="str">
        <f t="shared" si="1"/>
        <v/>
      </c>
      <c r="AE84" s="152" t="str">
        <f t="shared" si="2"/>
        <v/>
      </c>
      <c r="AF84" s="153" t="str">
        <f t="shared" si="3"/>
        <v/>
      </c>
      <c r="AG84" s="154" t="str">
        <f t="shared" si="4"/>
        <v/>
      </c>
      <c r="AH84" s="138" t="str">
        <f t="shared" si="5"/>
        <v/>
      </c>
      <c r="AI84" s="113" t="str">
        <f t="shared" si="6"/>
        <v/>
      </c>
    </row>
    <row r="85" spans="1:35" x14ac:dyDescent="0.35">
      <c r="A85" s="15">
        <v>67</v>
      </c>
      <c r="B85" s="29" t="s">
        <v>76</v>
      </c>
      <c r="C85" s="40"/>
      <c r="D85" s="39"/>
      <c r="E85" s="95"/>
      <c r="F85" s="28"/>
      <c r="G85" s="97"/>
      <c r="H85" s="40"/>
      <c r="I85" s="40"/>
      <c r="J85" s="40"/>
      <c r="K85" s="40"/>
      <c r="L85" s="50"/>
      <c r="M85" s="77"/>
      <c r="N85" s="160" t="str" cm="1">
        <f t="array" ref="N85">IF($L85="","",IF(M85='Lookup Tables and Dropdowns'!$AC$7, L85,IF(M85='Lookup Tables and Dropdowns'!$AC$5, $L85*lb_to_kg_conversion,IF(M85='Lookup Tables and Dropdowns'!$AC$6, $L85*oz_to_kg_conversion, $L85))*kg_metrictons_conversion))</f>
        <v/>
      </c>
      <c r="O85" s="135"/>
      <c r="P85" s="55"/>
      <c r="Q85" s="108"/>
      <c r="R85" s="94"/>
      <c r="S85" s="94"/>
      <c r="T85" s="94"/>
      <c r="U85" s="94"/>
      <c r="V85" s="94"/>
      <c r="W85" s="94"/>
      <c r="X85" s="94"/>
      <c r="Y85" s="94"/>
      <c r="Z85" s="94"/>
      <c r="AA85" s="92"/>
      <c r="AB85" s="141"/>
      <c r="AC85" s="151" t="str" cm="1">
        <f t="array" ref="AC85">IF(D85="", "", IF(S85="", IF(V85='Lookup Tables and Dropdowns'!$AC$9, lb_to_kg_conversion*'2a. RACHP'!U85, U85)*W85*kg_metrictons_conversion,IF(T85='Lookup Tables and Dropdowns'!$AC$7, S85, IF(T85='Lookup Tables and Dropdowns'!$AC$5, '2a. RACHP'!S85*lb_to_kg_conversion, IF('2a. RACHP'!T85='Lookup Tables and Dropdowns'!$AC$6, '2a. RACHP'!S85*oz_to_kg_conversion, '2a. RACHP'!S85))*kg_metrictons_conversion)))</f>
        <v/>
      </c>
      <c r="AD85" s="152" t="str">
        <f t="shared" si="1"/>
        <v/>
      </c>
      <c r="AE85" s="152" t="str">
        <f t="shared" si="2"/>
        <v/>
      </c>
      <c r="AF85" s="153" t="str">
        <f t="shared" si="3"/>
        <v/>
      </c>
      <c r="AG85" s="154" t="str">
        <f t="shared" si="4"/>
        <v/>
      </c>
      <c r="AH85" s="138" t="str">
        <f t="shared" si="5"/>
        <v/>
      </c>
      <c r="AI85" s="113" t="str">
        <f t="shared" si="6"/>
        <v/>
      </c>
    </row>
    <row r="86" spans="1:35" x14ac:dyDescent="0.35">
      <c r="A86" s="15">
        <v>68</v>
      </c>
      <c r="B86" s="29" t="s">
        <v>76</v>
      </c>
      <c r="C86" s="40"/>
      <c r="D86" s="39"/>
      <c r="E86" s="95"/>
      <c r="F86" s="28"/>
      <c r="G86" s="97"/>
      <c r="H86" s="40"/>
      <c r="I86" s="40"/>
      <c r="J86" s="40"/>
      <c r="K86" s="40"/>
      <c r="L86" s="50"/>
      <c r="M86" s="77"/>
      <c r="N86" s="160" t="str" cm="1">
        <f t="array" ref="N86">IF($L86="","",IF(M86='Lookup Tables and Dropdowns'!$AC$7, L86,IF(M86='Lookup Tables and Dropdowns'!$AC$5, $L86*lb_to_kg_conversion,IF(M86='Lookup Tables and Dropdowns'!$AC$6, $L86*oz_to_kg_conversion, $L86))*kg_metrictons_conversion))</f>
        <v/>
      </c>
      <c r="O86" s="135"/>
      <c r="P86" s="55"/>
      <c r="Q86" s="108"/>
      <c r="R86" s="94"/>
      <c r="S86" s="94"/>
      <c r="T86" s="94"/>
      <c r="U86" s="94"/>
      <c r="V86" s="94"/>
      <c r="W86" s="94"/>
      <c r="X86" s="94"/>
      <c r="Y86" s="94"/>
      <c r="Z86" s="94"/>
      <c r="AA86" s="92"/>
      <c r="AB86" s="141"/>
      <c r="AC86" s="151" t="str" cm="1">
        <f t="array" ref="AC86">IF(D86="", "", IF(S86="", IF(V86='Lookup Tables and Dropdowns'!$AC$9, lb_to_kg_conversion*'2a. RACHP'!U86, U86)*W86*kg_metrictons_conversion,IF(T86='Lookup Tables and Dropdowns'!$AC$7, S86, IF(T86='Lookup Tables and Dropdowns'!$AC$5, '2a. RACHP'!S86*lb_to_kg_conversion, IF('2a. RACHP'!T86='Lookup Tables and Dropdowns'!$AC$6, '2a. RACHP'!S86*oz_to_kg_conversion, '2a. RACHP'!S86))*kg_metrictons_conversion)))</f>
        <v/>
      </c>
      <c r="AD86" s="152" t="str">
        <f t="shared" ref="AD86:AD149" si="7">IF($D86="", "", $AC86*O86)</f>
        <v/>
      </c>
      <c r="AE86" s="152" t="str">
        <f t="shared" ref="AE86:AE149" si="8">IF($D86="", "", $AC86*P86)</f>
        <v/>
      </c>
      <c r="AF86" s="153" t="str">
        <f t="shared" ref="AF86:AF149" si="9">IF($D86="", "", $AC86*Q86)</f>
        <v/>
      </c>
      <c r="AG86" s="154" t="str">
        <f t="shared" ref="AG86:AG149" si="10">IF($N86="","",$N86*O86)</f>
        <v/>
      </c>
      <c r="AH86" s="138" t="str">
        <f t="shared" ref="AH86:AH149" si="11">IF($N86="","",$N86*P86)</f>
        <v/>
      </c>
      <c r="AI86" s="113" t="str">
        <f t="shared" ref="AI86:AI149" si="12">IF($N86="","",$N86*Q86)</f>
        <v/>
      </c>
    </row>
    <row r="87" spans="1:35" x14ac:dyDescent="0.35">
      <c r="A87" s="15">
        <v>69</v>
      </c>
      <c r="B87" s="29" t="s">
        <v>76</v>
      </c>
      <c r="C87" s="40"/>
      <c r="D87" s="39"/>
      <c r="E87" s="95"/>
      <c r="F87" s="28"/>
      <c r="G87" s="97"/>
      <c r="H87" s="40"/>
      <c r="I87" s="40"/>
      <c r="J87" s="40"/>
      <c r="K87" s="40"/>
      <c r="L87" s="50"/>
      <c r="M87" s="77"/>
      <c r="N87" s="160" t="str" cm="1">
        <f t="array" ref="N87">IF($L87="","",IF(M87='Lookup Tables and Dropdowns'!$AC$7, L87,IF(M87='Lookup Tables and Dropdowns'!$AC$5, $L87*lb_to_kg_conversion,IF(M87='Lookup Tables and Dropdowns'!$AC$6, $L87*oz_to_kg_conversion, $L87))*kg_metrictons_conversion))</f>
        <v/>
      </c>
      <c r="O87" s="135"/>
      <c r="P87" s="55"/>
      <c r="Q87" s="108"/>
      <c r="R87" s="94"/>
      <c r="S87" s="94"/>
      <c r="T87" s="94"/>
      <c r="U87" s="94"/>
      <c r="V87" s="94"/>
      <c r="W87" s="94"/>
      <c r="X87" s="94"/>
      <c r="Y87" s="94"/>
      <c r="Z87" s="94"/>
      <c r="AA87" s="92"/>
      <c r="AB87" s="141"/>
      <c r="AC87" s="151" t="str" cm="1">
        <f t="array" ref="AC87">IF(D87="", "", IF(S87="", IF(V87='Lookup Tables and Dropdowns'!$AC$9, lb_to_kg_conversion*'2a. RACHP'!U87, U87)*W87*kg_metrictons_conversion,IF(T87='Lookup Tables and Dropdowns'!$AC$7, S87, IF(T87='Lookup Tables and Dropdowns'!$AC$5, '2a. RACHP'!S87*lb_to_kg_conversion, IF('2a. RACHP'!T87='Lookup Tables and Dropdowns'!$AC$6, '2a. RACHP'!S87*oz_to_kg_conversion, '2a. RACHP'!S87))*kg_metrictons_conversion)))</f>
        <v/>
      </c>
      <c r="AD87" s="152" t="str">
        <f t="shared" si="7"/>
        <v/>
      </c>
      <c r="AE87" s="152" t="str">
        <f t="shared" si="8"/>
        <v/>
      </c>
      <c r="AF87" s="153" t="str">
        <f t="shared" si="9"/>
        <v/>
      </c>
      <c r="AG87" s="154" t="str">
        <f t="shared" si="10"/>
        <v/>
      </c>
      <c r="AH87" s="138" t="str">
        <f t="shared" si="11"/>
        <v/>
      </c>
      <c r="AI87" s="113" t="str">
        <f t="shared" si="12"/>
        <v/>
      </c>
    </row>
    <row r="88" spans="1:35" x14ac:dyDescent="0.35">
      <c r="A88" s="15">
        <v>70</v>
      </c>
      <c r="B88" s="29" t="s">
        <v>76</v>
      </c>
      <c r="C88" s="40"/>
      <c r="D88" s="39"/>
      <c r="E88" s="95"/>
      <c r="F88" s="28"/>
      <c r="G88" s="97"/>
      <c r="H88" s="40"/>
      <c r="I88" s="40"/>
      <c r="J88" s="40"/>
      <c r="K88" s="40"/>
      <c r="L88" s="50"/>
      <c r="M88" s="77"/>
      <c r="N88" s="160" t="str" cm="1">
        <f t="array" ref="N88">IF($L88="","",IF(M88='Lookup Tables and Dropdowns'!$AC$7, L88,IF(M88='Lookup Tables and Dropdowns'!$AC$5, $L88*lb_to_kg_conversion,IF(M88='Lookup Tables and Dropdowns'!$AC$6, $L88*oz_to_kg_conversion, $L88))*kg_metrictons_conversion))</f>
        <v/>
      </c>
      <c r="O88" s="135"/>
      <c r="P88" s="55"/>
      <c r="Q88" s="108"/>
      <c r="R88" s="94"/>
      <c r="S88" s="94"/>
      <c r="T88" s="94"/>
      <c r="U88" s="94"/>
      <c r="V88" s="94"/>
      <c r="W88" s="94"/>
      <c r="X88" s="94"/>
      <c r="Y88" s="94"/>
      <c r="Z88" s="94"/>
      <c r="AA88" s="92"/>
      <c r="AB88" s="141"/>
      <c r="AC88" s="151" t="str" cm="1">
        <f t="array" ref="AC88">IF(D88="", "", IF(S88="", IF(V88='Lookup Tables and Dropdowns'!$AC$9, lb_to_kg_conversion*'2a. RACHP'!U88, U88)*W88*kg_metrictons_conversion,IF(T88='Lookup Tables and Dropdowns'!$AC$7, S88, IF(T88='Lookup Tables and Dropdowns'!$AC$5, '2a. RACHP'!S88*lb_to_kg_conversion, IF('2a. RACHP'!T88='Lookup Tables and Dropdowns'!$AC$6, '2a. RACHP'!S88*oz_to_kg_conversion, '2a. RACHP'!S88))*kg_metrictons_conversion)))</f>
        <v/>
      </c>
      <c r="AD88" s="152" t="str">
        <f t="shared" si="7"/>
        <v/>
      </c>
      <c r="AE88" s="152" t="str">
        <f t="shared" si="8"/>
        <v/>
      </c>
      <c r="AF88" s="153" t="str">
        <f t="shared" si="9"/>
        <v/>
      </c>
      <c r="AG88" s="154" t="str">
        <f t="shared" si="10"/>
        <v/>
      </c>
      <c r="AH88" s="138" t="str">
        <f t="shared" si="11"/>
        <v/>
      </c>
      <c r="AI88" s="113" t="str">
        <f t="shared" si="12"/>
        <v/>
      </c>
    </row>
    <row r="89" spans="1:35" x14ac:dyDescent="0.35">
      <c r="A89" s="15">
        <v>71</v>
      </c>
      <c r="B89" s="29" t="s">
        <v>76</v>
      </c>
      <c r="C89" s="40"/>
      <c r="D89" s="39"/>
      <c r="E89" s="95"/>
      <c r="F89" s="28"/>
      <c r="G89" s="97"/>
      <c r="H89" s="40"/>
      <c r="I89" s="40"/>
      <c r="J89" s="40"/>
      <c r="K89" s="40"/>
      <c r="L89" s="50"/>
      <c r="M89" s="77"/>
      <c r="N89" s="160" t="str" cm="1">
        <f t="array" ref="N89">IF($L89="","",IF(M89='Lookup Tables and Dropdowns'!$AC$7, L89,IF(M89='Lookup Tables and Dropdowns'!$AC$5, $L89*lb_to_kg_conversion,IF(M89='Lookup Tables and Dropdowns'!$AC$6, $L89*oz_to_kg_conversion, $L89))*kg_metrictons_conversion))</f>
        <v/>
      </c>
      <c r="O89" s="135"/>
      <c r="P89" s="55"/>
      <c r="Q89" s="108"/>
      <c r="R89" s="94"/>
      <c r="S89" s="94"/>
      <c r="T89" s="94"/>
      <c r="U89" s="94"/>
      <c r="V89" s="94"/>
      <c r="W89" s="94"/>
      <c r="X89" s="94"/>
      <c r="Y89" s="94"/>
      <c r="Z89" s="94"/>
      <c r="AA89" s="92"/>
      <c r="AB89" s="141"/>
      <c r="AC89" s="151" t="str" cm="1">
        <f t="array" ref="AC89">IF(D89="", "", IF(S89="", IF(V89='Lookup Tables and Dropdowns'!$AC$9, lb_to_kg_conversion*'2a. RACHP'!U89, U89)*W89*kg_metrictons_conversion,IF(T89='Lookup Tables and Dropdowns'!$AC$7, S89, IF(T89='Lookup Tables and Dropdowns'!$AC$5, '2a. RACHP'!S89*lb_to_kg_conversion, IF('2a. RACHP'!T89='Lookup Tables and Dropdowns'!$AC$6, '2a. RACHP'!S89*oz_to_kg_conversion, '2a. RACHP'!S89))*kg_metrictons_conversion)))</f>
        <v/>
      </c>
      <c r="AD89" s="152" t="str">
        <f t="shared" si="7"/>
        <v/>
      </c>
      <c r="AE89" s="152" t="str">
        <f t="shared" si="8"/>
        <v/>
      </c>
      <c r="AF89" s="153" t="str">
        <f t="shared" si="9"/>
        <v/>
      </c>
      <c r="AG89" s="154" t="str">
        <f t="shared" si="10"/>
        <v/>
      </c>
      <c r="AH89" s="138" t="str">
        <f t="shared" si="11"/>
        <v/>
      </c>
      <c r="AI89" s="113" t="str">
        <f t="shared" si="12"/>
        <v/>
      </c>
    </row>
    <row r="90" spans="1:35" x14ac:dyDescent="0.35">
      <c r="A90" s="15">
        <v>72</v>
      </c>
      <c r="B90" s="29" t="s">
        <v>76</v>
      </c>
      <c r="C90" s="40"/>
      <c r="D90" s="39"/>
      <c r="E90" s="95"/>
      <c r="F90" s="28"/>
      <c r="G90" s="97"/>
      <c r="H90" s="40"/>
      <c r="I90" s="40"/>
      <c r="J90" s="40"/>
      <c r="K90" s="40"/>
      <c r="L90" s="50"/>
      <c r="M90" s="77"/>
      <c r="N90" s="160" t="str" cm="1">
        <f t="array" ref="N90">IF($L90="","",IF(M90='Lookup Tables and Dropdowns'!$AC$7, L90,IF(M90='Lookup Tables and Dropdowns'!$AC$5, $L90*lb_to_kg_conversion,IF(M90='Lookup Tables and Dropdowns'!$AC$6, $L90*oz_to_kg_conversion, $L90))*kg_metrictons_conversion))</f>
        <v/>
      </c>
      <c r="O90" s="135"/>
      <c r="P90" s="55"/>
      <c r="Q90" s="108"/>
      <c r="R90" s="94"/>
      <c r="S90" s="94"/>
      <c r="T90" s="94"/>
      <c r="U90" s="94"/>
      <c r="V90" s="94"/>
      <c r="W90" s="94"/>
      <c r="X90" s="94"/>
      <c r="Y90" s="94"/>
      <c r="Z90" s="94"/>
      <c r="AA90" s="92"/>
      <c r="AB90" s="141"/>
      <c r="AC90" s="151" t="str" cm="1">
        <f t="array" ref="AC90">IF(D90="", "", IF(S90="", IF(V90='Lookup Tables and Dropdowns'!$AC$9, lb_to_kg_conversion*'2a. RACHP'!U90, U90)*W90*kg_metrictons_conversion,IF(T90='Lookup Tables and Dropdowns'!$AC$7, S90, IF(T90='Lookup Tables and Dropdowns'!$AC$5, '2a. RACHP'!S90*lb_to_kg_conversion, IF('2a. RACHP'!T90='Lookup Tables and Dropdowns'!$AC$6, '2a. RACHP'!S90*oz_to_kg_conversion, '2a. RACHP'!S90))*kg_metrictons_conversion)))</f>
        <v/>
      </c>
      <c r="AD90" s="152" t="str">
        <f t="shared" si="7"/>
        <v/>
      </c>
      <c r="AE90" s="152" t="str">
        <f t="shared" si="8"/>
        <v/>
      </c>
      <c r="AF90" s="153" t="str">
        <f t="shared" si="9"/>
        <v/>
      </c>
      <c r="AG90" s="154" t="str">
        <f t="shared" si="10"/>
        <v/>
      </c>
      <c r="AH90" s="138" t="str">
        <f t="shared" si="11"/>
        <v/>
      </c>
      <c r="AI90" s="113" t="str">
        <f t="shared" si="12"/>
        <v/>
      </c>
    </row>
    <row r="91" spans="1:35" x14ac:dyDescent="0.35">
      <c r="A91" s="15">
        <v>73</v>
      </c>
      <c r="B91" s="29" t="s">
        <v>76</v>
      </c>
      <c r="C91" s="40"/>
      <c r="D91" s="39"/>
      <c r="E91" s="95"/>
      <c r="F91" s="28"/>
      <c r="G91" s="97"/>
      <c r="H91" s="40"/>
      <c r="I91" s="40"/>
      <c r="J91" s="40"/>
      <c r="K91" s="40"/>
      <c r="L91" s="50"/>
      <c r="M91" s="77"/>
      <c r="N91" s="160" t="str" cm="1">
        <f t="array" ref="N91">IF($L91="","",IF(M91='Lookup Tables and Dropdowns'!$AC$7, L91,IF(M91='Lookup Tables and Dropdowns'!$AC$5, $L91*lb_to_kg_conversion,IF(M91='Lookup Tables and Dropdowns'!$AC$6, $L91*oz_to_kg_conversion, $L91))*kg_metrictons_conversion))</f>
        <v/>
      </c>
      <c r="O91" s="135"/>
      <c r="P91" s="55"/>
      <c r="Q91" s="108"/>
      <c r="R91" s="94"/>
      <c r="S91" s="94"/>
      <c r="T91" s="94"/>
      <c r="U91" s="94"/>
      <c r="V91" s="94"/>
      <c r="W91" s="94"/>
      <c r="X91" s="94"/>
      <c r="Y91" s="94"/>
      <c r="Z91" s="94"/>
      <c r="AA91" s="92"/>
      <c r="AB91" s="141"/>
      <c r="AC91" s="151" t="str" cm="1">
        <f t="array" ref="AC91">IF(D91="", "", IF(S91="", IF(V91='Lookup Tables and Dropdowns'!$AC$9, lb_to_kg_conversion*'2a. RACHP'!U91, U91)*W91*kg_metrictons_conversion,IF(T91='Lookup Tables and Dropdowns'!$AC$7, S91, IF(T91='Lookup Tables and Dropdowns'!$AC$5, '2a. RACHP'!S91*lb_to_kg_conversion, IF('2a. RACHP'!T91='Lookup Tables and Dropdowns'!$AC$6, '2a. RACHP'!S91*oz_to_kg_conversion, '2a. RACHP'!S91))*kg_metrictons_conversion)))</f>
        <v/>
      </c>
      <c r="AD91" s="152" t="str">
        <f t="shared" si="7"/>
        <v/>
      </c>
      <c r="AE91" s="152" t="str">
        <f t="shared" si="8"/>
        <v/>
      </c>
      <c r="AF91" s="153" t="str">
        <f t="shared" si="9"/>
        <v/>
      </c>
      <c r="AG91" s="154" t="str">
        <f t="shared" si="10"/>
        <v/>
      </c>
      <c r="AH91" s="138" t="str">
        <f t="shared" si="11"/>
        <v/>
      </c>
      <c r="AI91" s="113" t="str">
        <f t="shared" si="12"/>
        <v/>
      </c>
    </row>
    <row r="92" spans="1:35" x14ac:dyDescent="0.35">
      <c r="A92" s="15">
        <v>74</v>
      </c>
      <c r="B92" s="29" t="s">
        <v>76</v>
      </c>
      <c r="C92" s="40"/>
      <c r="D92" s="39"/>
      <c r="E92" s="95"/>
      <c r="F92" s="28"/>
      <c r="G92" s="97"/>
      <c r="H92" s="40"/>
      <c r="I92" s="40"/>
      <c r="J92" s="40"/>
      <c r="K92" s="40"/>
      <c r="L92" s="50"/>
      <c r="M92" s="77"/>
      <c r="N92" s="160" t="str" cm="1">
        <f t="array" ref="N92">IF($L92="","",IF(M92='Lookup Tables and Dropdowns'!$AC$7, L92,IF(M92='Lookup Tables and Dropdowns'!$AC$5, $L92*lb_to_kg_conversion,IF(M92='Lookup Tables and Dropdowns'!$AC$6, $L92*oz_to_kg_conversion, $L92))*kg_metrictons_conversion))</f>
        <v/>
      </c>
      <c r="O92" s="135"/>
      <c r="P92" s="55"/>
      <c r="Q92" s="108"/>
      <c r="R92" s="94"/>
      <c r="S92" s="94"/>
      <c r="T92" s="94"/>
      <c r="U92" s="94"/>
      <c r="V92" s="94"/>
      <c r="W92" s="94"/>
      <c r="X92" s="94"/>
      <c r="Y92" s="94"/>
      <c r="Z92" s="94"/>
      <c r="AA92" s="92"/>
      <c r="AB92" s="141"/>
      <c r="AC92" s="151" t="str" cm="1">
        <f t="array" ref="AC92">IF(D92="", "", IF(S92="", IF(V92='Lookup Tables and Dropdowns'!$AC$9, lb_to_kg_conversion*'2a. RACHP'!U92, U92)*W92*kg_metrictons_conversion,IF(T92='Lookup Tables and Dropdowns'!$AC$7, S92, IF(T92='Lookup Tables and Dropdowns'!$AC$5, '2a. RACHP'!S92*lb_to_kg_conversion, IF('2a. RACHP'!T92='Lookup Tables and Dropdowns'!$AC$6, '2a. RACHP'!S92*oz_to_kg_conversion, '2a. RACHP'!S92))*kg_metrictons_conversion)))</f>
        <v/>
      </c>
      <c r="AD92" s="152" t="str">
        <f t="shared" si="7"/>
        <v/>
      </c>
      <c r="AE92" s="152" t="str">
        <f t="shared" si="8"/>
        <v/>
      </c>
      <c r="AF92" s="153" t="str">
        <f t="shared" si="9"/>
        <v/>
      </c>
      <c r="AG92" s="154" t="str">
        <f t="shared" si="10"/>
        <v/>
      </c>
      <c r="AH92" s="138" t="str">
        <f t="shared" si="11"/>
        <v/>
      </c>
      <c r="AI92" s="113" t="str">
        <f t="shared" si="12"/>
        <v/>
      </c>
    </row>
    <row r="93" spans="1:35" x14ac:dyDescent="0.35">
      <c r="A93" s="15">
        <v>75</v>
      </c>
      <c r="B93" s="29" t="s">
        <v>76</v>
      </c>
      <c r="C93" s="40"/>
      <c r="D93" s="39"/>
      <c r="E93" s="95"/>
      <c r="F93" s="28"/>
      <c r="G93" s="97"/>
      <c r="H93" s="40"/>
      <c r="I93" s="40"/>
      <c r="J93" s="40"/>
      <c r="K93" s="40"/>
      <c r="L93" s="50"/>
      <c r="M93" s="77"/>
      <c r="N93" s="160" t="str" cm="1">
        <f t="array" ref="N93">IF($L93="","",IF(M93='Lookup Tables and Dropdowns'!$AC$7, L93,IF(M93='Lookup Tables and Dropdowns'!$AC$5, $L93*lb_to_kg_conversion,IF(M93='Lookup Tables and Dropdowns'!$AC$6, $L93*oz_to_kg_conversion, $L93))*kg_metrictons_conversion))</f>
        <v/>
      </c>
      <c r="O93" s="135"/>
      <c r="P93" s="55"/>
      <c r="Q93" s="108"/>
      <c r="R93" s="94"/>
      <c r="S93" s="94"/>
      <c r="T93" s="94"/>
      <c r="U93" s="94"/>
      <c r="V93" s="94"/>
      <c r="W93" s="94"/>
      <c r="X93" s="94"/>
      <c r="Y93" s="94"/>
      <c r="Z93" s="94"/>
      <c r="AA93" s="92"/>
      <c r="AB93" s="141"/>
      <c r="AC93" s="151" t="str" cm="1">
        <f t="array" ref="AC93">IF(D93="", "", IF(S93="", IF(V93='Lookup Tables and Dropdowns'!$AC$9, lb_to_kg_conversion*'2a. RACHP'!U93, U93)*W93*kg_metrictons_conversion,IF(T93='Lookup Tables and Dropdowns'!$AC$7, S93, IF(T93='Lookup Tables and Dropdowns'!$AC$5, '2a. RACHP'!S93*lb_to_kg_conversion, IF('2a. RACHP'!T93='Lookup Tables and Dropdowns'!$AC$6, '2a. RACHP'!S93*oz_to_kg_conversion, '2a. RACHP'!S93))*kg_metrictons_conversion)))</f>
        <v/>
      </c>
      <c r="AD93" s="152" t="str">
        <f t="shared" si="7"/>
        <v/>
      </c>
      <c r="AE93" s="152" t="str">
        <f t="shared" si="8"/>
        <v/>
      </c>
      <c r="AF93" s="153" t="str">
        <f t="shared" si="9"/>
        <v/>
      </c>
      <c r="AG93" s="154" t="str">
        <f t="shared" si="10"/>
        <v/>
      </c>
      <c r="AH93" s="138" t="str">
        <f t="shared" si="11"/>
        <v/>
      </c>
      <c r="AI93" s="113" t="str">
        <f t="shared" si="12"/>
        <v/>
      </c>
    </row>
    <row r="94" spans="1:35" x14ac:dyDescent="0.35">
      <c r="A94" s="15">
        <v>76</v>
      </c>
      <c r="B94" s="29" t="s">
        <v>76</v>
      </c>
      <c r="C94" s="40"/>
      <c r="D94" s="39"/>
      <c r="E94" s="95"/>
      <c r="F94" s="28"/>
      <c r="G94" s="97"/>
      <c r="H94" s="40"/>
      <c r="I94" s="40"/>
      <c r="J94" s="40"/>
      <c r="K94" s="40"/>
      <c r="L94" s="50"/>
      <c r="M94" s="77"/>
      <c r="N94" s="160" t="str" cm="1">
        <f t="array" ref="N94">IF($L94="","",IF(M94='Lookup Tables and Dropdowns'!$AC$7, L94,IF(M94='Lookup Tables and Dropdowns'!$AC$5, $L94*lb_to_kg_conversion,IF(M94='Lookup Tables and Dropdowns'!$AC$6, $L94*oz_to_kg_conversion, $L94))*kg_metrictons_conversion))</f>
        <v/>
      </c>
      <c r="O94" s="135"/>
      <c r="P94" s="55"/>
      <c r="Q94" s="108"/>
      <c r="R94" s="94"/>
      <c r="S94" s="94"/>
      <c r="T94" s="94"/>
      <c r="U94" s="94"/>
      <c r="V94" s="94"/>
      <c r="W94" s="94"/>
      <c r="X94" s="94"/>
      <c r="Y94" s="94"/>
      <c r="Z94" s="94"/>
      <c r="AA94" s="92"/>
      <c r="AB94" s="141"/>
      <c r="AC94" s="151" t="str" cm="1">
        <f t="array" ref="AC94">IF(D94="", "", IF(S94="", IF(V94='Lookup Tables and Dropdowns'!$AC$9, lb_to_kg_conversion*'2a. RACHP'!U94, U94)*W94*kg_metrictons_conversion,IF(T94='Lookup Tables and Dropdowns'!$AC$7, S94, IF(T94='Lookup Tables and Dropdowns'!$AC$5, '2a. RACHP'!S94*lb_to_kg_conversion, IF('2a. RACHP'!T94='Lookup Tables and Dropdowns'!$AC$6, '2a. RACHP'!S94*oz_to_kg_conversion, '2a. RACHP'!S94))*kg_metrictons_conversion)))</f>
        <v/>
      </c>
      <c r="AD94" s="152" t="str">
        <f t="shared" si="7"/>
        <v/>
      </c>
      <c r="AE94" s="152" t="str">
        <f t="shared" si="8"/>
        <v/>
      </c>
      <c r="AF94" s="153" t="str">
        <f t="shared" si="9"/>
        <v/>
      </c>
      <c r="AG94" s="154" t="str">
        <f t="shared" si="10"/>
        <v/>
      </c>
      <c r="AH94" s="138" t="str">
        <f t="shared" si="11"/>
        <v/>
      </c>
      <c r="AI94" s="113" t="str">
        <f t="shared" si="12"/>
        <v/>
      </c>
    </row>
    <row r="95" spans="1:35" x14ac:dyDescent="0.35">
      <c r="A95" s="15">
        <v>77</v>
      </c>
      <c r="B95" s="29" t="s">
        <v>76</v>
      </c>
      <c r="C95" s="40"/>
      <c r="D95" s="39"/>
      <c r="E95" s="95"/>
      <c r="F95" s="28"/>
      <c r="G95" s="97"/>
      <c r="H95" s="40"/>
      <c r="I95" s="40"/>
      <c r="J95" s="40"/>
      <c r="K95" s="40"/>
      <c r="L95" s="50"/>
      <c r="M95" s="77"/>
      <c r="N95" s="160" t="str" cm="1">
        <f t="array" ref="N95">IF($L95="","",IF(M95='Lookup Tables and Dropdowns'!$AC$7, L95,IF(M95='Lookup Tables and Dropdowns'!$AC$5, $L95*lb_to_kg_conversion,IF(M95='Lookup Tables and Dropdowns'!$AC$6, $L95*oz_to_kg_conversion, $L95))*kg_metrictons_conversion))</f>
        <v/>
      </c>
      <c r="O95" s="135"/>
      <c r="P95" s="55"/>
      <c r="Q95" s="108"/>
      <c r="R95" s="94"/>
      <c r="S95" s="94"/>
      <c r="T95" s="94"/>
      <c r="U95" s="94"/>
      <c r="V95" s="94"/>
      <c r="W95" s="94"/>
      <c r="X95" s="94"/>
      <c r="Y95" s="94"/>
      <c r="Z95" s="94"/>
      <c r="AA95" s="92"/>
      <c r="AB95" s="141"/>
      <c r="AC95" s="151" t="str" cm="1">
        <f t="array" ref="AC95">IF(D95="", "", IF(S95="", IF(V95='Lookup Tables and Dropdowns'!$AC$9, lb_to_kg_conversion*'2a. RACHP'!U95, U95)*W95*kg_metrictons_conversion,IF(T95='Lookup Tables and Dropdowns'!$AC$7, S95, IF(T95='Lookup Tables and Dropdowns'!$AC$5, '2a. RACHP'!S95*lb_to_kg_conversion, IF('2a. RACHP'!T95='Lookup Tables and Dropdowns'!$AC$6, '2a. RACHP'!S95*oz_to_kg_conversion, '2a. RACHP'!S95))*kg_metrictons_conversion)))</f>
        <v/>
      </c>
      <c r="AD95" s="152" t="str">
        <f t="shared" si="7"/>
        <v/>
      </c>
      <c r="AE95" s="152" t="str">
        <f t="shared" si="8"/>
        <v/>
      </c>
      <c r="AF95" s="153" t="str">
        <f t="shared" si="9"/>
        <v/>
      </c>
      <c r="AG95" s="154" t="str">
        <f t="shared" si="10"/>
        <v/>
      </c>
      <c r="AH95" s="138" t="str">
        <f t="shared" si="11"/>
        <v/>
      </c>
      <c r="AI95" s="113" t="str">
        <f t="shared" si="12"/>
        <v/>
      </c>
    </row>
    <row r="96" spans="1:35" x14ac:dyDescent="0.35">
      <c r="A96" s="15">
        <v>78</v>
      </c>
      <c r="B96" s="29" t="s">
        <v>76</v>
      </c>
      <c r="C96" s="40"/>
      <c r="D96" s="39"/>
      <c r="E96" s="95"/>
      <c r="F96" s="28"/>
      <c r="G96" s="97"/>
      <c r="H96" s="40"/>
      <c r="I96" s="40"/>
      <c r="J96" s="40"/>
      <c r="K96" s="40"/>
      <c r="L96" s="50"/>
      <c r="M96" s="77"/>
      <c r="N96" s="160" t="str" cm="1">
        <f t="array" ref="N96">IF($L96="","",IF(M96='Lookup Tables and Dropdowns'!$AC$7, L96,IF(M96='Lookup Tables and Dropdowns'!$AC$5, $L96*lb_to_kg_conversion,IF(M96='Lookup Tables and Dropdowns'!$AC$6, $L96*oz_to_kg_conversion, $L96))*kg_metrictons_conversion))</f>
        <v/>
      </c>
      <c r="O96" s="135"/>
      <c r="P96" s="55"/>
      <c r="Q96" s="108"/>
      <c r="R96" s="94"/>
      <c r="S96" s="94"/>
      <c r="T96" s="94"/>
      <c r="U96" s="94"/>
      <c r="V96" s="94"/>
      <c r="W96" s="94"/>
      <c r="X96" s="94"/>
      <c r="Y96" s="94"/>
      <c r="Z96" s="94"/>
      <c r="AA96" s="92"/>
      <c r="AB96" s="141"/>
      <c r="AC96" s="151" t="str" cm="1">
        <f t="array" ref="AC96">IF(D96="", "", IF(S96="", IF(V96='Lookup Tables and Dropdowns'!$AC$9, lb_to_kg_conversion*'2a. RACHP'!U96, U96)*W96*kg_metrictons_conversion,IF(T96='Lookup Tables and Dropdowns'!$AC$7, S96, IF(T96='Lookup Tables and Dropdowns'!$AC$5, '2a. RACHP'!S96*lb_to_kg_conversion, IF('2a. RACHP'!T96='Lookup Tables and Dropdowns'!$AC$6, '2a. RACHP'!S96*oz_to_kg_conversion, '2a. RACHP'!S96))*kg_metrictons_conversion)))</f>
        <v/>
      </c>
      <c r="AD96" s="152" t="str">
        <f t="shared" si="7"/>
        <v/>
      </c>
      <c r="AE96" s="152" t="str">
        <f t="shared" si="8"/>
        <v/>
      </c>
      <c r="AF96" s="153" t="str">
        <f t="shared" si="9"/>
        <v/>
      </c>
      <c r="AG96" s="154" t="str">
        <f t="shared" si="10"/>
        <v/>
      </c>
      <c r="AH96" s="138" t="str">
        <f t="shared" si="11"/>
        <v/>
      </c>
      <c r="AI96" s="113" t="str">
        <f t="shared" si="12"/>
        <v/>
      </c>
    </row>
    <row r="97" spans="1:35" x14ac:dyDescent="0.35">
      <c r="A97" s="15">
        <v>79</v>
      </c>
      <c r="B97" s="29" t="s">
        <v>76</v>
      </c>
      <c r="C97" s="40"/>
      <c r="D97" s="39"/>
      <c r="E97" s="95"/>
      <c r="F97" s="28"/>
      <c r="G97" s="97"/>
      <c r="H97" s="40"/>
      <c r="I97" s="40"/>
      <c r="J97" s="40"/>
      <c r="K97" s="40"/>
      <c r="L97" s="50"/>
      <c r="M97" s="77"/>
      <c r="N97" s="160" t="str" cm="1">
        <f t="array" ref="N97">IF($L97="","",IF(M97='Lookup Tables and Dropdowns'!$AC$7, L97,IF(M97='Lookup Tables and Dropdowns'!$AC$5, $L97*lb_to_kg_conversion,IF(M97='Lookup Tables and Dropdowns'!$AC$6, $L97*oz_to_kg_conversion, $L97))*kg_metrictons_conversion))</f>
        <v/>
      </c>
      <c r="O97" s="135"/>
      <c r="P97" s="55"/>
      <c r="Q97" s="108"/>
      <c r="R97" s="94"/>
      <c r="S97" s="94"/>
      <c r="T97" s="94"/>
      <c r="U97" s="94"/>
      <c r="V97" s="94"/>
      <c r="W97" s="94"/>
      <c r="X97" s="94"/>
      <c r="Y97" s="94"/>
      <c r="Z97" s="94"/>
      <c r="AA97" s="92"/>
      <c r="AB97" s="141"/>
      <c r="AC97" s="151" t="str" cm="1">
        <f t="array" ref="AC97">IF(D97="", "", IF(S97="", IF(V97='Lookup Tables and Dropdowns'!$AC$9, lb_to_kg_conversion*'2a. RACHP'!U97, U97)*W97*kg_metrictons_conversion,IF(T97='Lookup Tables and Dropdowns'!$AC$7, S97, IF(T97='Lookup Tables and Dropdowns'!$AC$5, '2a. RACHP'!S97*lb_to_kg_conversion, IF('2a. RACHP'!T97='Lookup Tables and Dropdowns'!$AC$6, '2a. RACHP'!S97*oz_to_kg_conversion, '2a. RACHP'!S97))*kg_metrictons_conversion)))</f>
        <v/>
      </c>
      <c r="AD97" s="152" t="str">
        <f t="shared" si="7"/>
        <v/>
      </c>
      <c r="AE97" s="152" t="str">
        <f t="shared" si="8"/>
        <v/>
      </c>
      <c r="AF97" s="153" t="str">
        <f t="shared" si="9"/>
        <v/>
      </c>
      <c r="AG97" s="154" t="str">
        <f t="shared" si="10"/>
        <v/>
      </c>
      <c r="AH97" s="138" t="str">
        <f t="shared" si="11"/>
        <v/>
      </c>
      <c r="AI97" s="113" t="str">
        <f t="shared" si="12"/>
        <v/>
      </c>
    </row>
    <row r="98" spans="1:35" x14ac:dyDescent="0.35">
      <c r="A98" s="15">
        <v>80</v>
      </c>
      <c r="B98" s="29" t="s">
        <v>76</v>
      </c>
      <c r="C98" s="40"/>
      <c r="D98" s="39"/>
      <c r="E98" s="95"/>
      <c r="F98" s="28"/>
      <c r="G98" s="97"/>
      <c r="H98" s="40"/>
      <c r="I98" s="40"/>
      <c r="J98" s="40"/>
      <c r="K98" s="40"/>
      <c r="L98" s="50"/>
      <c r="M98" s="77"/>
      <c r="N98" s="160" t="str" cm="1">
        <f t="array" ref="N98">IF($L98="","",IF(M98='Lookup Tables and Dropdowns'!$AC$7, L98,IF(M98='Lookup Tables and Dropdowns'!$AC$5, $L98*lb_to_kg_conversion,IF(M98='Lookup Tables and Dropdowns'!$AC$6, $L98*oz_to_kg_conversion, $L98))*kg_metrictons_conversion))</f>
        <v/>
      </c>
      <c r="O98" s="135"/>
      <c r="P98" s="55"/>
      <c r="Q98" s="108"/>
      <c r="R98" s="94"/>
      <c r="S98" s="94"/>
      <c r="T98" s="94"/>
      <c r="U98" s="94"/>
      <c r="V98" s="94"/>
      <c r="W98" s="94"/>
      <c r="X98" s="94"/>
      <c r="Y98" s="94"/>
      <c r="Z98" s="94"/>
      <c r="AA98" s="92"/>
      <c r="AB98" s="141"/>
      <c r="AC98" s="151" t="str" cm="1">
        <f t="array" ref="AC98">IF(D98="", "", IF(S98="", IF(V98='Lookup Tables and Dropdowns'!$AC$9, lb_to_kg_conversion*'2a. RACHP'!U98, U98)*W98*kg_metrictons_conversion,IF(T98='Lookup Tables and Dropdowns'!$AC$7, S98, IF(T98='Lookup Tables and Dropdowns'!$AC$5, '2a. RACHP'!S98*lb_to_kg_conversion, IF('2a. RACHP'!T98='Lookup Tables and Dropdowns'!$AC$6, '2a. RACHP'!S98*oz_to_kg_conversion, '2a. RACHP'!S98))*kg_metrictons_conversion)))</f>
        <v/>
      </c>
      <c r="AD98" s="152" t="str">
        <f t="shared" si="7"/>
        <v/>
      </c>
      <c r="AE98" s="152" t="str">
        <f t="shared" si="8"/>
        <v/>
      </c>
      <c r="AF98" s="153" t="str">
        <f t="shared" si="9"/>
        <v/>
      </c>
      <c r="AG98" s="154" t="str">
        <f t="shared" si="10"/>
        <v/>
      </c>
      <c r="AH98" s="138" t="str">
        <f t="shared" si="11"/>
        <v/>
      </c>
      <c r="AI98" s="113" t="str">
        <f t="shared" si="12"/>
        <v/>
      </c>
    </row>
    <row r="99" spans="1:35" x14ac:dyDescent="0.35">
      <c r="A99" s="15">
        <v>81</v>
      </c>
      <c r="B99" s="29" t="s">
        <v>76</v>
      </c>
      <c r="C99" s="40"/>
      <c r="D99" s="39"/>
      <c r="E99" s="95"/>
      <c r="F99" s="28"/>
      <c r="G99" s="97"/>
      <c r="H99" s="40"/>
      <c r="I99" s="40"/>
      <c r="J99" s="40"/>
      <c r="K99" s="40"/>
      <c r="L99" s="50"/>
      <c r="M99" s="77"/>
      <c r="N99" s="160" t="str" cm="1">
        <f t="array" ref="N99">IF($L99="","",IF(M99='Lookup Tables and Dropdowns'!$AC$7, L99,IF(M99='Lookup Tables and Dropdowns'!$AC$5, $L99*lb_to_kg_conversion,IF(M99='Lookup Tables and Dropdowns'!$AC$6, $L99*oz_to_kg_conversion, $L99))*kg_metrictons_conversion))</f>
        <v/>
      </c>
      <c r="O99" s="135"/>
      <c r="P99" s="55"/>
      <c r="Q99" s="108"/>
      <c r="R99" s="94"/>
      <c r="S99" s="94"/>
      <c r="T99" s="94"/>
      <c r="U99" s="94"/>
      <c r="V99" s="94"/>
      <c r="W99" s="94"/>
      <c r="X99" s="94"/>
      <c r="Y99" s="94"/>
      <c r="Z99" s="94"/>
      <c r="AA99" s="92"/>
      <c r="AB99" s="141"/>
      <c r="AC99" s="151" t="str" cm="1">
        <f t="array" ref="AC99">IF(D99="", "", IF(S99="", IF(V99='Lookup Tables and Dropdowns'!$AC$9, lb_to_kg_conversion*'2a. RACHP'!U99, U99)*W99*kg_metrictons_conversion,IF(T99='Lookup Tables and Dropdowns'!$AC$7, S99, IF(T99='Lookup Tables and Dropdowns'!$AC$5, '2a. RACHP'!S99*lb_to_kg_conversion, IF('2a. RACHP'!T99='Lookup Tables and Dropdowns'!$AC$6, '2a. RACHP'!S99*oz_to_kg_conversion, '2a. RACHP'!S99))*kg_metrictons_conversion)))</f>
        <v/>
      </c>
      <c r="AD99" s="152" t="str">
        <f t="shared" si="7"/>
        <v/>
      </c>
      <c r="AE99" s="152" t="str">
        <f t="shared" si="8"/>
        <v/>
      </c>
      <c r="AF99" s="153" t="str">
        <f t="shared" si="9"/>
        <v/>
      </c>
      <c r="AG99" s="154" t="str">
        <f t="shared" si="10"/>
        <v/>
      </c>
      <c r="AH99" s="138" t="str">
        <f t="shared" si="11"/>
        <v/>
      </c>
      <c r="AI99" s="113" t="str">
        <f t="shared" si="12"/>
        <v/>
      </c>
    </row>
    <row r="100" spans="1:35" x14ac:dyDescent="0.35">
      <c r="A100" s="15">
        <v>82</v>
      </c>
      <c r="B100" s="29" t="s">
        <v>76</v>
      </c>
      <c r="C100" s="40"/>
      <c r="D100" s="39"/>
      <c r="E100" s="95"/>
      <c r="F100" s="28"/>
      <c r="G100" s="97"/>
      <c r="H100" s="40"/>
      <c r="I100" s="40"/>
      <c r="J100" s="40"/>
      <c r="K100" s="40"/>
      <c r="L100" s="50"/>
      <c r="M100" s="77"/>
      <c r="N100" s="160" t="str" cm="1">
        <f t="array" ref="N100">IF($L100="","",IF(M100='Lookup Tables and Dropdowns'!$AC$7, L100,IF(M100='Lookup Tables and Dropdowns'!$AC$5, $L100*lb_to_kg_conversion,IF(M100='Lookup Tables and Dropdowns'!$AC$6, $L100*oz_to_kg_conversion, $L100))*kg_metrictons_conversion))</f>
        <v/>
      </c>
      <c r="O100" s="135"/>
      <c r="P100" s="55"/>
      <c r="Q100" s="108"/>
      <c r="R100" s="94"/>
      <c r="S100" s="94"/>
      <c r="T100" s="94"/>
      <c r="U100" s="94"/>
      <c r="V100" s="94"/>
      <c r="W100" s="94"/>
      <c r="X100" s="94"/>
      <c r="Y100" s="94"/>
      <c r="Z100" s="94"/>
      <c r="AA100" s="92"/>
      <c r="AB100" s="141"/>
      <c r="AC100" s="151" t="str" cm="1">
        <f t="array" ref="AC100">IF(D100="", "", IF(S100="", IF(V100='Lookup Tables and Dropdowns'!$AC$9, lb_to_kg_conversion*'2a. RACHP'!U100, U100)*W100*kg_metrictons_conversion,IF(T100='Lookup Tables and Dropdowns'!$AC$7, S100, IF(T100='Lookup Tables and Dropdowns'!$AC$5, '2a. RACHP'!S100*lb_to_kg_conversion, IF('2a. RACHP'!T100='Lookup Tables and Dropdowns'!$AC$6, '2a. RACHP'!S100*oz_to_kg_conversion, '2a. RACHP'!S100))*kg_metrictons_conversion)))</f>
        <v/>
      </c>
      <c r="AD100" s="152" t="str">
        <f t="shared" si="7"/>
        <v/>
      </c>
      <c r="AE100" s="152" t="str">
        <f t="shared" si="8"/>
        <v/>
      </c>
      <c r="AF100" s="153" t="str">
        <f t="shared" si="9"/>
        <v/>
      </c>
      <c r="AG100" s="154" t="str">
        <f t="shared" si="10"/>
        <v/>
      </c>
      <c r="AH100" s="138" t="str">
        <f t="shared" si="11"/>
        <v/>
      </c>
      <c r="AI100" s="113" t="str">
        <f t="shared" si="12"/>
        <v/>
      </c>
    </row>
    <row r="101" spans="1:35" x14ac:dyDescent="0.35">
      <c r="A101" s="15">
        <v>83</v>
      </c>
      <c r="B101" s="29" t="s">
        <v>76</v>
      </c>
      <c r="C101" s="40"/>
      <c r="D101" s="39"/>
      <c r="E101" s="95"/>
      <c r="F101" s="28"/>
      <c r="G101" s="97"/>
      <c r="H101" s="40"/>
      <c r="I101" s="40"/>
      <c r="J101" s="40"/>
      <c r="K101" s="40"/>
      <c r="L101" s="50"/>
      <c r="M101" s="77"/>
      <c r="N101" s="160" t="str" cm="1">
        <f t="array" ref="N101">IF($L101="","",IF(M101='Lookup Tables and Dropdowns'!$AC$7, L101,IF(M101='Lookup Tables and Dropdowns'!$AC$5, $L101*lb_to_kg_conversion,IF(M101='Lookup Tables and Dropdowns'!$AC$6, $L101*oz_to_kg_conversion, $L101))*kg_metrictons_conversion))</f>
        <v/>
      </c>
      <c r="O101" s="135"/>
      <c r="P101" s="55"/>
      <c r="Q101" s="108"/>
      <c r="R101" s="94"/>
      <c r="S101" s="94"/>
      <c r="T101" s="94"/>
      <c r="U101" s="94"/>
      <c r="V101" s="94"/>
      <c r="W101" s="94"/>
      <c r="X101" s="94"/>
      <c r="Y101" s="94"/>
      <c r="Z101" s="94"/>
      <c r="AA101" s="92"/>
      <c r="AB101" s="141"/>
      <c r="AC101" s="151" t="str" cm="1">
        <f t="array" ref="AC101">IF(D101="", "", IF(S101="", IF(V101='Lookup Tables and Dropdowns'!$AC$9, lb_to_kg_conversion*'2a. RACHP'!U101, U101)*W101*kg_metrictons_conversion,IF(T101='Lookup Tables and Dropdowns'!$AC$7, S101, IF(T101='Lookup Tables and Dropdowns'!$AC$5, '2a. RACHP'!S101*lb_to_kg_conversion, IF('2a. RACHP'!T101='Lookup Tables and Dropdowns'!$AC$6, '2a. RACHP'!S101*oz_to_kg_conversion, '2a. RACHP'!S101))*kg_metrictons_conversion)))</f>
        <v/>
      </c>
      <c r="AD101" s="152" t="str">
        <f t="shared" si="7"/>
        <v/>
      </c>
      <c r="AE101" s="152" t="str">
        <f t="shared" si="8"/>
        <v/>
      </c>
      <c r="AF101" s="153" t="str">
        <f t="shared" si="9"/>
        <v/>
      </c>
      <c r="AG101" s="154" t="str">
        <f t="shared" si="10"/>
        <v/>
      </c>
      <c r="AH101" s="138" t="str">
        <f t="shared" si="11"/>
        <v/>
      </c>
      <c r="AI101" s="113" t="str">
        <f t="shared" si="12"/>
        <v/>
      </c>
    </row>
    <row r="102" spans="1:35" x14ac:dyDescent="0.35">
      <c r="A102" s="15">
        <v>84</v>
      </c>
      <c r="B102" s="29" t="s">
        <v>76</v>
      </c>
      <c r="C102" s="40"/>
      <c r="D102" s="39"/>
      <c r="E102" s="95"/>
      <c r="F102" s="28"/>
      <c r="G102" s="97"/>
      <c r="H102" s="40"/>
      <c r="I102" s="40"/>
      <c r="J102" s="40"/>
      <c r="K102" s="40"/>
      <c r="L102" s="50"/>
      <c r="M102" s="77"/>
      <c r="N102" s="160" t="str" cm="1">
        <f t="array" ref="N102">IF($L102="","",IF(M102='Lookup Tables and Dropdowns'!$AC$7, L102,IF(M102='Lookup Tables and Dropdowns'!$AC$5, $L102*lb_to_kg_conversion,IF(M102='Lookup Tables and Dropdowns'!$AC$6, $L102*oz_to_kg_conversion, $L102))*kg_metrictons_conversion))</f>
        <v/>
      </c>
      <c r="O102" s="135"/>
      <c r="P102" s="55"/>
      <c r="Q102" s="108"/>
      <c r="R102" s="94"/>
      <c r="S102" s="94"/>
      <c r="T102" s="94"/>
      <c r="U102" s="94"/>
      <c r="V102" s="94"/>
      <c r="W102" s="94"/>
      <c r="X102" s="94"/>
      <c r="Y102" s="94"/>
      <c r="Z102" s="94"/>
      <c r="AA102" s="92"/>
      <c r="AB102" s="141"/>
      <c r="AC102" s="151" t="str" cm="1">
        <f t="array" ref="AC102">IF(D102="", "", IF(S102="", IF(V102='Lookup Tables and Dropdowns'!$AC$9, lb_to_kg_conversion*'2a. RACHP'!U102, U102)*W102*kg_metrictons_conversion,IF(T102='Lookup Tables and Dropdowns'!$AC$7, S102, IF(T102='Lookup Tables and Dropdowns'!$AC$5, '2a. RACHP'!S102*lb_to_kg_conversion, IF('2a. RACHP'!T102='Lookup Tables and Dropdowns'!$AC$6, '2a. RACHP'!S102*oz_to_kg_conversion, '2a. RACHP'!S102))*kg_metrictons_conversion)))</f>
        <v/>
      </c>
      <c r="AD102" s="152" t="str">
        <f t="shared" si="7"/>
        <v/>
      </c>
      <c r="AE102" s="152" t="str">
        <f t="shared" si="8"/>
        <v/>
      </c>
      <c r="AF102" s="153" t="str">
        <f t="shared" si="9"/>
        <v/>
      </c>
      <c r="AG102" s="154" t="str">
        <f t="shared" si="10"/>
        <v/>
      </c>
      <c r="AH102" s="138" t="str">
        <f t="shared" si="11"/>
        <v/>
      </c>
      <c r="AI102" s="113" t="str">
        <f t="shared" si="12"/>
        <v/>
      </c>
    </row>
    <row r="103" spans="1:35" x14ac:dyDescent="0.35">
      <c r="A103" s="15">
        <v>85</v>
      </c>
      <c r="B103" s="29" t="s">
        <v>76</v>
      </c>
      <c r="C103" s="40"/>
      <c r="D103" s="39"/>
      <c r="E103" s="95"/>
      <c r="F103" s="28"/>
      <c r="G103" s="97"/>
      <c r="H103" s="40"/>
      <c r="I103" s="40"/>
      <c r="J103" s="40"/>
      <c r="K103" s="40"/>
      <c r="L103" s="50"/>
      <c r="M103" s="77"/>
      <c r="N103" s="160" t="str" cm="1">
        <f t="array" ref="N103">IF($L103="","",IF(M103='Lookup Tables and Dropdowns'!$AC$7, L103,IF(M103='Lookup Tables and Dropdowns'!$AC$5, $L103*lb_to_kg_conversion,IF(M103='Lookup Tables and Dropdowns'!$AC$6, $L103*oz_to_kg_conversion, $L103))*kg_metrictons_conversion))</f>
        <v/>
      </c>
      <c r="O103" s="135"/>
      <c r="P103" s="55"/>
      <c r="Q103" s="108"/>
      <c r="R103" s="94"/>
      <c r="S103" s="94"/>
      <c r="T103" s="94"/>
      <c r="U103" s="94"/>
      <c r="V103" s="94"/>
      <c r="W103" s="94"/>
      <c r="X103" s="94"/>
      <c r="Y103" s="94"/>
      <c r="Z103" s="94"/>
      <c r="AA103" s="92"/>
      <c r="AB103" s="141"/>
      <c r="AC103" s="151" t="str" cm="1">
        <f t="array" ref="AC103">IF(D103="", "", IF(S103="", IF(V103='Lookup Tables and Dropdowns'!$AC$9, lb_to_kg_conversion*'2a. RACHP'!U103, U103)*W103*kg_metrictons_conversion,IF(T103='Lookup Tables and Dropdowns'!$AC$7, S103, IF(T103='Lookup Tables and Dropdowns'!$AC$5, '2a. RACHP'!S103*lb_to_kg_conversion, IF('2a. RACHP'!T103='Lookup Tables and Dropdowns'!$AC$6, '2a. RACHP'!S103*oz_to_kg_conversion, '2a. RACHP'!S103))*kg_metrictons_conversion)))</f>
        <v/>
      </c>
      <c r="AD103" s="152" t="str">
        <f t="shared" si="7"/>
        <v/>
      </c>
      <c r="AE103" s="152" t="str">
        <f t="shared" si="8"/>
        <v/>
      </c>
      <c r="AF103" s="153" t="str">
        <f t="shared" si="9"/>
        <v/>
      </c>
      <c r="AG103" s="154" t="str">
        <f t="shared" si="10"/>
        <v/>
      </c>
      <c r="AH103" s="138" t="str">
        <f t="shared" si="11"/>
        <v/>
      </c>
      <c r="AI103" s="113" t="str">
        <f t="shared" si="12"/>
        <v/>
      </c>
    </row>
    <row r="104" spans="1:35" x14ac:dyDescent="0.35">
      <c r="A104" s="15">
        <v>86</v>
      </c>
      <c r="B104" s="29" t="s">
        <v>76</v>
      </c>
      <c r="C104" s="40"/>
      <c r="D104" s="39"/>
      <c r="E104" s="95"/>
      <c r="F104" s="28"/>
      <c r="G104" s="97"/>
      <c r="H104" s="40"/>
      <c r="I104" s="40"/>
      <c r="J104" s="40"/>
      <c r="K104" s="40"/>
      <c r="L104" s="50"/>
      <c r="M104" s="77"/>
      <c r="N104" s="160" t="str" cm="1">
        <f t="array" ref="N104">IF($L104="","",IF(M104='Lookup Tables and Dropdowns'!$AC$7, L104,IF(M104='Lookup Tables and Dropdowns'!$AC$5, $L104*lb_to_kg_conversion,IF(M104='Lookup Tables and Dropdowns'!$AC$6, $L104*oz_to_kg_conversion, $L104))*kg_metrictons_conversion))</f>
        <v/>
      </c>
      <c r="O104" s="135"/>
      <c r="P104" s="55"/>
      <c r="Q104" s="108"/>
      <c r="R104" s="94"/>
      <c r="S104" s="94"/>
      <c r="T104" s="94"/>
      <c r="U104" s="94"/>
      <c r="V104" s="94"/>
      <c r="W104" s="94"/>
      <c r="X104" s="94"/>
      <c r="Y104" s="94"/>
      <c r="Z104" s="94"/>
      <c r="AA104" s="92"/>
      <c r="AB104" s="141"/>
      <c r="AC104" s="151" t="str" cm="1">
        <f t="array" ref="AC104">IF(D104="", "", IF(S104="", IF(V104='Lookup Tables and Dropdowns'!$AC$9, lb_to_kg_conversion*'2a. RACHP'!U104, U104)*W104*kg_metrictons_conversion,IF(T104='Lookup Tables and Dropdowns'!$AC$7, S104, IF(T104='Lookup Tables and Dropdowns'!$AC$5, '2a. RACHP'!S104*lb_to_kg_conversion, IF('2a. RACHP'!T104='Lookup Tables and Dropdowns'!$AC$6, '2a. RACHP'!S104*oz_to_kg_conversion, '2a. RACHP'!S104))*kg_metrictons_conversion)))</f>
        <v/>
      </c>
      <c r="AD104" s="152" t="str">
        <f t="shared" si="7"/>
        <v/>
      </c>
      <c r="AE104" s="152" t="str">
        <f t="shared" si="8"/>
        <v/>
      </c>
      <c r="AF104" s="153" t="str">
        <f t="shared" si="9"/>
        <v/>
      </c>
      <c r="AG104" s="154" t="str">
        <f t="shared" si="10"/>
        <v/>
      </c>
      <c r="AH104" s="138" t="str">
        <f t="shared" si="11"/>
        <v/>
      </c>
      <c r="AI104" s="113" t="str">
        <f t="shared" si="12"/>
        <v/>
      </c>
    </row>
    <row r="105" spans="1:35" x14ac:dyDescent="0.35">
      <c r="A105" s="15">
        <v>87</v>
      </c>
      <c r="B105" s="29" t="s">
        <v>76</v>
      </c>
      <c r="C105" s="40"/>
      <c r="D105" s="39"/>
      <c r="E105" s="95"/>
      <c r="F105" s="28"/>
      <c r="G105" s="97"/>
      <c r="H105" s="40"/>
      <c r="I105" s="40"/>
      <c r="J105" s="40"/>
      <c r="K105" s="40"/>
      <c r="L105" s="50"/>
      <c r="M105" s="77"/>
      <c r="N105" s="160" t="str" cm="1">
        <f t="array" ref="N105">IF($L105="","",IF(M105='Lookup Tables and Dropdowns'!$AC$7, L105,IF(M105='Lookup Tables and Dropdowns'!$AC$5, $L105*lb_to_kg_conversion,IF(M105='Lookup Tables and Dropdowns'!$AC$6, $L105*oz_to_kg_conversion, $L105))*kg_metrictons_conversion))</f>
        <v/>
      </c>
      <c r="O105" s="135"/>
      <c r="P105" s="55"/>
      <c r="Q105" s="108"/>
      <c r="R105" s="94"/>
      <c r="S105" s="94"/>
      <c r="T105" s="94"/>
      <c r="U105" s="94"/>
      <c r="V105" s="94"/>
      <c r="W105" s="94"/>
      <c r="X105" s="94"/>
      <c r="Y105" s="94"/>
      <c r="Z105" s="94"/>
      <c r="AA105" s="92"/>
      <c r="AB105" s="141"/>
      <c r="AC105" s="151" t="str" cm="1">
        <f t="array" ref="AC105">IF(D105="", "", IF(S105="", IF(V105='Lookup Tables and Dropdowns'!$AC$9, lb_to_kg_conversion*'2a. RACHP'!U105, U105)*W105*kg_metrictons_conversion,IF(T105='Lookup Tables and Dropdowns'!$AC$7, S105, IF(T105='Lookup Tables and Dropdowns'!$AC$5, '2a. RACHP'!S105*lb_to_kg_conversion, IF('2a. RACHP'!T105='Lookup Tables and Dropdowns'!$AC$6, '2a. RACHP'!S105*oz_to_kg_conversion, '2a. RACHP'!S105))*kg_metrictons_conversion)))</f>
        <v/>
      </c>
      <c r="AD105" s="152" t="str">
        <f t="shared" si="7"/>
        <v/>
      </c>
      <c r="AE105" s="152" t="str">
        <f t="shared" si="8"/>
        <v/>
      </c>
      <c r="AF105" s="153" t="str">
        <f t="shared" si="9"/>
        <v/>
      </c>
      <c r="AG105" s="154" t="str">
        <f t="shared" si="10"/>
        <v/>
      </c>
      <c r="AH105" s="138" t="str">
        <f t="shared" si="11"/>
        <v/>
      </c>
      <c r="AI105" s="113" t="str">
        <f t="shared" si="12"/>
        <v/>
      </c>
    </row>
    <row r="106" spans="1:35" x14ac:dyDescent="0.35">
      <c r="A106" s="15">
        <v>88</v>
      </c>
      <c r="B106" s="29" t="s">
        <v>76</v>
      </c>
      <c r="C106" s="40"/>
      <c r="D106" s="39"/>
      <c r="E106" s="95"/>
      <c r="F106" s="28"/>
      <c r="G106" s="97"/>
      <c r="H106" s="40"/>
      <c r="I106" s="40"/>
      <c r="J106" s="40"/>
      <c r="K106" s="40"/>
      <c r="L106" s="50"/>
      <c r="M106" s="77"/>
      <c r="N106" s="160" t="str" cm="1">
        <f t="array" ref="N106">IF($L106="","",IF(M106='Lookup Tables and Dropdowns'!$AC$7, L106,IF(M106='Lookup Tables and Dropdowns'!$AC$5, $L106*lb_to_kg_conversion,IF(M106='Lookup Tables and Dropdowns'!$AC$6, $L106*oz_to_kg_conversion, $L106))*kg_metrictons_conversion))</f>
        <v/>
      </c>
      <c r="O106" s="135"/>
      <c r="P106" s="55"/>
      <c r="Q106" s="108"/>
      <c r="R106" s="94"/>
      <c r="S106" s="94"/>
      <c r="T106" s="94"/>
      <c r="U106" s="94"/>
      <c r="V106" s="94"/>
      <c r="W106" s="94"/>
      <c r="X106" s="94"/>
      <c r="Y106" s="94"/>
      <c r="Z106" s="94"/>
      <c r="AA106" s="92"/>
      <c r="AB106" s="141"/>
      <c r="AC106" s="151" t="str" cm="1">
        <f t="array" ref="AC106">IF(D106="", "", IF(S106="", IF(V106='Lookup Tables and Dropdowns'!$AC$9, lb_to_kg_conversion*'2a. RACHP'!U106, U106)*W106*kg_metrictons_conversion,IF(T106='Lookup Tables and Dropdowns'!$AC$7, S106, IF(T106='Lookup Tables and Dropdowns'!$AC$5, '2a. RACHP'!S106*lb_to_kg_conversion, IF('2a. RACHP'!T106='Lookup Tables and Dropdowns'!$AC$6, '2a. RACHP'!S106*oz_to_kg_conversion, '2a. RACHP'!S106))*kg_metrictons_conversion)))</f>
        <v/>
      </c>
      <c r="AD106" s="152" t="str">
        <f t="shared" si="7"/>
        <v/>
      </c>
      <c r="AE106" s="152" t="str">
        <f t="shared" si="8"/>
        <v/>
      </c>
      <c r="AF106" s="153" t="str">
        <f t="shared" si="9"/>
        <v/>
      </c>
      <c r="AG106" s="154" t="str">
        <f t="shared" si="10"/>
        <v/>
      </c>
      <c r="AH106" s="138" t="str">
        <f t="shared" si="11"/>
        <v/>
      </c>
      <c r="AI106" s="113" t="str">
        <f t="shared" si="12"/>
        <v/>
      </c>
    </row>
    <row r="107" spans="1:35" x14ac:dyDescent="0.35">
      <c r="A107" s="15">
        <v>89</v>
      </c>
      <c r="B107" s="29" t="s">
        <v>76</v>
      </c>
      <c r="C107" s="40"/>
      <c r="D107" s="39"/>
      <c r="E107" s="95"/>
      <c r="F107" s="28"/>
      <c r="G107" s="97"/>
      <c r="H107" s="40"/>
      <c r="I107" s="40"/>
      <c r="J107" s="40"/>
      <c r="K107" s="40"/>
      <c r="L107" s="50"/>
      <c r="M107" s="77"/>
      <c r="N107" s="160" t="str" cm="1">
        <f t="array" ref="N107">IF($L107="","",IF(M107='Lookup Tables and Dropdowns'!$AC$7, L107,IF(M107='Lookup Tables and Dropdowns'!$AC$5, $L107*lb_to_kg_conversion,IF(M107='Lookup Tables and Dropdowns'!$AC$6, $L107*oz_to_kg_conversion, $L107))*kg_metrictons_conversion))</f>
        <v/>
      </c>
      <c r="O107" s="135"/>
      <c r="P107" s="55"/>
      <c r="Q107" s="108"/>
      <c r="R107" s="94"/>
      <c r="S107" s="94"/>
      <c r="T107" s="94"/>
      <c r="U107" s="94"/>
      <c r="V107" s="94"/>
      <c r="W107" s="94"/>
      <c r="X107" s="94"/>
      <c r="Y107" s="94"/>
      <c r="Z107" s="94"/>
      <c r="AA107" s="92"/>
      <c r="AB107" s="141"/>
      <c r="AC107" s="151" t="str" cm="1">
        <f t="array" ref="AC107">IF(D107="", "", IF(S107="", IF(V107='Lookup Tables and Dropdowns'!$AC$9, lb_to_kg_conversion*'2a. RACHP'!U107, U107)*W107*kg_metrictons_conversion,IF(T107='Lookup Tables and Dropdowns'!$AC$7, S107, IF(T107='Lookup Tables and Dropdowns'!$AC$5, '2a. RACHP'!S107*lb_to_kg_conversion, IF('2a. RACHP'!T107='Lookup Tables and Dropdowns'!$AC$6, '2a. RACHP'!S107*oz_to_kg_conversion, '2a. RACHP'!S107))*kg_metrictons_conversion)))</f>
        <v/>
      </c>
      <c r="AD107" s="152" t="str">
        <f t="shared" si="7"/>
        <v/>
      </c>
      <c r="AE107" s="152" t="str">
        <f t="shared" si="8"/>
        <v/>
      </c>
      <c r="AF107" s="153" t="str">
        <f t="shared" si="9"/>
        <v/>
      </c>
      <c r="AG107" s="154" t="str">
        <f t="shared" si="10"/>
        <v/>
      </c>
      <c r="AH107" s="138" t="str">
        <f t="shared" si="11"/>
        <v/>
      </c>
      <c r="AI107" s="113" t="str">
        <f t="shared" si="12"/>
        <v/>
      </c>
    </row>
    <row r="108" spans="1:35" x14ac:dyDescent="0.35">
      <c r="A108" s="15">
        <v>90</v>
      </c>
      <c r="B108" s="29" t="s">
        <v>76</v>
      </c>
      <c r="C108" s="40"/>
      <c r="D108" s="39"/>
      <c r="E108" s="95"/>
      <c r="F108" s="28"/>
      <c r="G108" s="97"/>
      <c r="H108" s="40"/>
      <c r="I108" s="40"/>
      <c r="J108" s="40"/>
      <c r="K108" s="40"/>
      <c r="L108" s="50"/>
      <c r="M108" s="77"/>
      <c r="N108" s="160" t="str" cm="1">
        <f t="array" ref="N108">IF($L108="","",IF(M108='Lookup Tables and Dropdowns'!$AC$7, L108,IF(M108='Lookup Tables and Dropdowns'!$AC$5, $L108*lb_to_kg_conversion,IF(M108='Lookup Tables and Dropdowns'!$AC$6, $L108*oz_to_kg_conversion, $L108))*kg_metrictons_conversion))</f>
        <v/>
      </c>
      <c r="O108" s="135"/>
      <c r="P108" s="55"/>
      <c r="Q108" s="108"/>
      <c r="R108" s="94"/>
      <c r="S108" s="94"/>
      <c r="T108" s="94"/>
      <c r="U108" s="94"/>
      <c r="V108" s="94"/>
      <c r="W108" s="94"/>
      <c r="X108" s="94"/>
      <c r="Y108" s="94"/>
      <c r="Z108" s="94"/>
      <c r="AA108" s="92"/>
      <c r="AB108" s="141"/>
      <c r="AC108" s="151" t="str" cm="1">
        <f t="array" ref="AC108">IF(D108="", "", IF(S108="", IF(V108='Lookup Tables and Dropdowns'!$AC$9, lb_to_kg_conversion*'2a. RACHP'!U108, U108)*W108*kg_metrictons_conversion,IF(T108='Lookup Tables and Dropdowns'!$AC$7, S108, IF(T108='Lookup Tables and Dropdowns'!$AC$5, '2a. RACHP'!S108*lb_to_kg_conversion, IF('2a. RACHP'!T108='Lookup Tables and Dropdowns'!$AC$6, '2a. RACHP'!S108*oz_to_kg_conversion, '2a. RACHP'!S108))*kg_metrictons_conversion)))</f>
        <v/>
      </c>
      <c r="AD108" s="152" t="str">
        <f t="shared" si="7"/>
        <v/>
      </c>
      <c r="AE108" s="152" t="str">
        <f t="shared" si="8"/>
        <v/>
      </c>
      <c r="AF108" s="153" t="str">
        <f t="shared" si="9"/>
        <v/>
      </c>
      <c r="AG108" s="154" t="str">
        <f t="shared" si="10"/>
        <v/>
      </c>
      <c r="AH108" s="138" t="str">
        <f t="shared" si="11"/>
        <v/>
      </c>
      <c r="AI108" s="113" t="str">
        <f t="shared" si="12"/>
        <v/>
      </c>
    </row>
    <row r="109" spans="1:35" x14ac:dyDescent="0.35">
      <c r="A109" s="15">
        <v>91</v>
      </c>
      <c r="B109" s="29" t="s">
        <v>76</v>
      </c>
      <c r="C109" s="40"/>
      <c r="D109" s="39"/>
      <c r="E109" s="95"/>
      <c r="F109" s="28"/>
      <c r="G109" s="97"/>
      <c r="H109" s="40"/>
      <c r="I109" s="40"/>
      <c r="J109" s="40"/>
      <c r="K109" s="40"/>
      <c r="L109" s="50"/>
      <c r="M109" s="77"/>
      <c r="N109" s="160" t="str" cm="1">
        <f t="array" ref="N109">IF($L109="","",IF(M109='Lookup Tables and Dropdowns'!$AC$7, L109,IF(M109='Lookup Tables and Dropdowns'!$AC$5, $L109*lb_to_kg_conversion,IF(M109='Lookup Tables and Dropdowns'!$AC$6, $L109*oz_to_kg_conversion, $L109))*kg_metrictons_conversion))</f>
        <v/>
      </c>
      <c r="O109" s="135"/>
      <c r="P109" s="55"/>
      <c r="Q109" s="108"/>
      <c r="R109" s="94"/>
      <c r="S109" s="94"/>
      <c r="T109" s="94"/>
      <c r="U109" s="94"/>
      <c r="V109" s="94"/>
      <c r="W109" s="94"/>
      <c r="X109" s="94"/>
      <c r="Y109" s="94"/>
      <c r="Z109" s="94"/>
      <c r="AA109" s="92"/>
      <c r="AB109" s="141"/>
      <c r="AC109" s="151" t="str" cm="1">
        <f t="array" ref="AC109">IF(D109="", "", IF(S109="", IF(V109='Lookup Tables and Dropdowns'!$AC$9, lb_to_kg_conversion*'2a. RACHP'!U109, U109)*W109*kg_metrictons_conversion,IF(T109='Lookup Tables and Dropdowns'!$AC$7, S109, IF(T109='Lookup Tables and Dropdowns'!$AC$5, '2a. RACHP'!S109*lb_to_kg_conversion, IF('2a. RACHP'!T109='Lookup Tables and Dropdowns'!$AC$6, '2a. RACHP'!S109*oz_to_kg_conversion, '2a. RACHP'!S109))*kg_metrictons_conversion)))</f>
        <v/>
      </c>
      <c r="AD109" s="152" t="str">
        <f t="shared" si="7"/>
        <v/>
      </c>
      <c r="AE109" s="152" t="str">
        <f t="shared" si="8"/>
        <v/>
      </c>
      <c r="AF109" s="153" t="str">
        <f t="shared" si="9"/>
        <v/>
      </c>
      <c r="AG109" s="154" t="str">
        <f t="shared" si="10"/>
        <v/>
      </c>
      <c r="AH109" s="138" t="str">
        <f t="shared" si="11"/>
        <v/>
      </c>
      <c r="AI109" s="113" t="str">
        <f t="shared" si="12"/>
        <v/>
      </c>
    </row>
    <row r="110" spans="1:35" x14ac:dyDescent="0.35">
      <c r="A110" s="15">
        <v>92</v>
      </c>
      <c r="B110" s="29" t="s">
        <v>76</v>
      </c>
      <c r="C110" s="40"/>
      <c r="D110" s="39"/>
      <c r="E110" s="95"/>
      <c r="F110" s="28"/>
      <c r="G110" s="97"/>
      <c r="H110" s="40"/>
      <c r="I110" s="40"/>
      <c r="J110" s="40"/>
      <c r="K110" s="40"/>
      <c r="L110" s="50"/>
      <c r="M110" s="77"/>
      <c r="N110" s="160" t="str" cm="1">
        <f t="array" ref="N110">IF($L110="","",IF(M110='Lookup Tables and Dropdowns'!$AC$7, L110,IF(M110='Lookup Tables and Dropdowns'!$AC$5, $L110*lb_to_kg_conversion,IF(M110='Lookup Tables and Dropdowns'!$AC$6, $L110*oz_to_kg_conversion, $L110))*kg_metrictons_conversion))</f>
        <v/>
      </c>
      <c r="O110" s="135"/>
      <c r="P110" s="55"/>
      <c r="Q110" s="108"/>
      <c r="R110" s="94"/>
      <c r="S110" s="94"/>
      <c r="T110" s="94"/>
      <c r="U110" s="94"/>
      <c r="V110" s="94"/>
      <c r="W110" s="94"/>
      <c r="X110" s="94"/>
      <c r="Y110" s="94"/>
      <c r="Z110" s="94"/>
      <c r="AA110" s="92"/>
      <c r="AB110" s="141"/>
      <c r="AC110" s="151" t="str" cm="1">
        <f t="array" ref="AC110">IF(D110="", "", IF(S110="", IF(V110='Lookup Tables and Dropdowns'!$AC$9, lb_to_kg_conversion*'2a. RACHP'!U110, U110)*W110*kg_metrictons_conversion,IF(T110='Lookup Tables and Dropdowns'!$AC$7, S110, IF(T110='Lookup Tables and Dropdowns'!$AC$5, '2a. RACHP'!S110*lb_to_kg_conversion, IF('2a. RACHP'!T110='Lookup Tables and Dropdowns'!$AC$6, '2a. RACHP'!S110*oz_to_kg_conversion, '2a. RACHP'!S110))*kg_metrictons_conversion)))</f>
        <v/>
      </c>
      <c r="AD110" s="152" t="str">
        <f t="shared" si="7"/>
        <v/>
      </c>
      <c r="AE110" s="152" t="str">
        <f t="shared" si="8"/>
        <v/>
      </c>
      <c r="AF110" s="153" t="str">
        <f t="shared" si="9"/>
        <v/>
      </c>
      <c r="AG110" s="154" t="str">
        <f t="shared" si="10"/>
        <v/>
      </c>
      <c r="AH110" s="138" t="str">
        <f t="shared" si="11"/>
        <v/>
      </c>
      <c r="AI110" s="113" t="str">
        <f t="shared" si="12"/>
        <v/>
      </c>
    </row>
    <row r="111" spans="1:35" x14ac:dyDescent="0.35">
      <c r="A111" s="15">
        <v>93</v>
      </c>
      <c r="B111" s="29" t="s">
        <v>76</v>
      </c>
      <c r="C111" s="40"/>
      <c r="D111" s="39"/>
      <c r="E111" s="95"/>
      <c r="F111" s="28"/>
      <c r="G111" s="97"/>
      <c r="H111" s="40"/>
      <c r="I111" s="40"/>
      <c r="J111" s="40"/>
      <c r="K111" s="40"/>
      <c r="L111" s="50"/>
      <c r="M111" s="77"/>
      <c r="N111" s="160" t="str" cm="1">
        <f t="array" ref="N111">IF($L111="","",IF(M111='Lookup Tables and Dropdowns'!$AC$7, L111,IF(M111='Lookup Tables and Dropdowns'!$AC$5, $L111*lb_to_kg_conversion,IF(M111='Lookup Tables and Dropdowns'!$AC$6, $L111*oz_to_kg_conversion, $L111))*kg_metrictons_conversion))</f>
        <v/>
      </c>
      <c r="O111" s="135"/>
      <c r="P111" s="55"/>
      <c r="Q111" s="108"/>
      <c r="R111" s="94"/>
      <c r="S111" s="94"/>
      <c r="T111" s="94"/>
      <c r="U111" s="94"/>
      <c r="V111" s="94"/>
      <c r="W111" s="94"/>
      <c r="X111" s="94"/>
      <c r="Y111" s="94"/>
      <c r="Z111" s="94"/>
      <c r="AA111" s="92"/>
      <c r="AB111" s="141"/>
      <c r="AC111" s="151" t="str" cm="1">
        <f t="array" ref="AC111">IF(D111="", "", IF(S111="", IF(V111='Lookup Tables and Dropdowns'!$AC$9, lb_to_kg_conversion*'2a. RACHP'!U111, U111)*W111*kg_metrictons_conversion,IF(T111='Lookup Tables and Dropdowns'!$AC$7, S111, IF(T111='Lookup Tables and Dropdowns'!$AC$5, '2a. RACHP'!S111*lb_to_kg_conversion, IF('2a. RACHP'!T111='Lookup Tables and Dropdowns'!$AC$6, '2a. RACHP'!S111*oz_to_kg_conversion, '2a. RACHP'!S111))*kg_metrictons_conversion)))</f>
        <v/>
      </c>
      <c r="AD111" s="152" t="str">
        <f t="shared" si="7"/>
        <v/>
      </c>
      <c r="AE111" s="152" t="str">
        <f t="shared" si="8"/>
        <v/>
      </c>
      <c r="AF111" s="153" t="str">
        <f t="shared" si="9"/>
        <v/>
      </c>
      <c r="AG111" s="154" t="str">
        <f t="shared" si="10"/>
        <v/>
      </c>
      <c r="AH111" s="138" t="str">
        <f t="shared" si="11"/>
        <v/>
      </c>
      <c r="AI111" s="113" t="str">
        <f t="shared" si="12"/>
        <v/>
      </c>
    </row>
    <row r="112" spans="1:35" x14ac:dyDescent="0.35">
      <c r="A112" s="15">
        <v>94</v>
      </c>
      <c r="B112" s="29" t="s">
        <v>76</v>
      </c>
      <c r="C112" s="40"/>
      <c r="D112" s="39"/>
      <c r="E112" s="95"/>
      <c r="F112" s="28"/>
      <c r="G112" s="97"/>
      <c r="H112" s="40"/>
      <c r="I112" s="40"/>
      <c r="J112" s="40"/>
      <c r="K112" s="40"/>
      <c r="L112" s="50"/>
      <c r="M112" s="77"/>
      <c r="N112" s="160" t="str" cm="1">
        <f t="array" ref="N112">IF($L112="","",IF(M112='Lookup Tables and Dropdowns'!$AC$7, L112,IF(M112='Lookup Tables and Dropdowns'!$AC$5, $L112*lb_to_kg_conversion,IF(M112='Lookup Tables and Dropdowns'!$AC$6, $L112*oz_to_kg_conversion, $L112))*kg_metrictons_conversion))</f>
        <v/>
      </c>
      <c r="O112" s="135"/>
      <c r="P112" s="55"/>
      <c r="Q112" s="108"/>
      <c r="R112" s="94"/>
      <c r="S112" s="94"/>
      <c r="T112" s="94"/>
      <c r="U112" s="94"/>
      <c r="V112" s="94"/>
      <c r="W112" s="94"/>
      <c r="X112" s="94"/>
      <c r="Y112" s="94"/>
      <c r="Z112" s="94"/>
      <c r="AA112" s="92"/>
      <c r="AB112" s="141"/>
      <c r="AC112" s="151" t="str" cm="1">
        <f t="array" ref="AC112">IF(D112="", "", IF(S112="", IF(V112='Lookup Tables and Dropdowns'!$AC$9, lb_to_kg_conversion*'2a. RACHP'!U112, U112)*W112*kg_metrictons_conversion,IF(T112='Lookup Tables and Dropdowns'!$AC$7, S112, IF(T112='Lookup Tables and Dropdowns'!$AC$5, '2a. RACHP'!S112*lb_to_kg_conversion, IF('2a. RACHP'!T112='Lookup Tables and Dropdowns'!$AC$6, '2a. RACHP'!S112*oz_to_kg_conversion, '2a. RACHP'!S112))*kg_metrictons_conversion)))</f>
        <v/>
      </c>
      <c r="AD112" s="152" t="str">
        <f t="shared" si="7"/>
        <v/>
      </c>
      <c r="AE112" s="152" t="str">
        <f t="shared" si="8"/>
        <v/>
      </c>
      <c r="AF112" s="153" t="str">
        <f t="shared" si="9"/>
        <v/>
      </c>
      <c r="AG112" s="154" t="str">
        <f t="shared" si="10"/>
        <v/>
      </c>
      <c r="AH112" s="138" t="str">
        <f t="shared" si="11"/>
        <v/>
      </c>
      <c r="AI112" s="113" t="str">
        <f t="shared" si="12"/>
        <v/>
      </c>
    </row>
    <row r="113" spans="1:35" x14ac:dyDescent="0.35">
      <c r="A113" s="15">
        <v>95</v>
      </c>
      <c r="B113" s="29" t="s">
        <v>76</v>
      </c>
      <c r="C113" s="40"/>
      <c r="D113" s="39"/>
      <c r="E113" s="95"/>
      <c r="F113" s="28"/>
      <c r="G113" s="97"/>
      <c r="H113" s="40"/>
      <c r="I113" s="40"/>
      <c r="J113" s="40"/>
      <c r="K113" s="40"/>
      <c r="L113" s="50"/>
      <c r="M113" s="77"/>
      <c r="N113" s="160" t="str" cm="1">
        <f t="array" ref="N113">IF($L113="","",IF(M113='Lookup Tables and Dropdowns'!$AC$7, L113,IF(M113='Lookup Tables and Dropdowns'!$AC$5, $L113*lb_to_kg_conversion,IF(M113='Lookup Tables and Dropdowns'!$AC$6, $L113*oz_to_kg_conversion, $L113))*kg_metrictons_conversion))</f>
        <v/>
      </c>
      <c r="O113" s="135"/>
      <c r="P113" s="55"/>
      <c r="Q113" s="108"/>
      <c r="R113" s="94"/>
      <c r="S113" s="94"/>
      <c r="T113" s="94"/>
      <c r="U113" s="94"/>
      <c r="V113" s="94"/>
      <c r="W113" s="94"/>
      <c r="X113" s="94"/>
      <c r="Y113" s="94"/>
      <c r="Z113" s="94"/>
      <c r="AA113" s="92"/>
      <c r="AB113" s="141"/>
      <c r="AC113" s="151" t="str" cm="1">
        <f t="array" ref="AC113">IF(D113="", "", IF(S113="", IF(V113='Lookup Tables and Dropdowns'!$AC$9, lb_to_kg_conversion*'2a. RACHP'!U113, U113)*W113*kg_metrictons_conversion,IF(T113='Lookup Tables and Dropdowns'!$AC$7, S113, IF(T113='Lookup Tables and Dropdowns'!$AC$5, '2a. RACHP'!S113*lb_to_kg_conversion, IF('2a. RACHP'!T113='Lookup Tables and Dropdowns'!$AC$6, '2a. RACHP'!S113*oz_to_kg_conversion, '2a. RACHP'!S113))*kg_metrictons_conversion)))</f>
        <v/>
      </c>
      <c r="AD113" s="152" t="str">
        <f t="shared" si="7"/>
        <v/>
      </c>
      <c r="AE113" s="152" t="str">
        <f t="shared" si="8"/>
        <v/>
      </c>
      <c r="AF113" s="153" t="str">
        <f t="shared" si="9"/>
        <v/>
      </c>
      <c r="AG113" s="154" t="str">
        <f t="shared" si="10"/>
        <v/>
      </c>
      <c r="AH113" s="138" t="str">
        <f t="shared" si="11"/>
        <v/>
      </c>
      <c r="AI113" s="113" t="str">
        <f t="shared" si="12"/>
        <v/>
      </c>
    </row>
    <row r="114" spans="1:35" x14ac:dyDescent="0.35">
      <c r="A114" s="15">
        <v>96</v>
      </c>
      <c r="B114" s="29" t="s">
        <v>76</v>
      </c>
      <c r="C114" s="40"/>
      <c r="D114" s="39"/>
      <c r="E114" s="95"/>
      <c r="F114" s="28"/>
      <c r="G114" s="97"/>
      <c r="H114" s="40"/>
      <c r="I114" s="40"/>
      <c r="J114" s="40"/>
      <c r="K114" s="40"/>
      <c r="L114" s="50"/>
      <c r="M114" s="77"/>
      <c r="N114" s="160" t="str" cm="1">
        <f t="array" ref="N114">IF($L114="","",IF(M114='Lookup Tables and Dropdowns'!$AC$7, L114,IF(M114='Lookup Tables and Dropdowns'!$AC$5, $L114*lb_to_kg_conversion,IF(M114='Lookup Tables and Dropdowns'!$AC$6, $L114*oz_to_kg_conversion, $L114))*kg_metrictons_conversion))</f>
        <v/>
      </c>
      <c r="O114" s="135"/>
      <c r="P114" s="55"/>
      <c r="Q114" s="108"/>
      <c r="R114" s="94"/>
      <c r="S114" s="94"/>
      <c r="T114" s="94"/>
      <c r="U114" s="94"/>
      <c r="V114" s="94"/>
      <c r="W114" s="94"/>
      <c r="X114" s="94"/>
      <c r="Y114" s="94"/>
      <c r="Z114" s="94"/>
      <c r="AA114" s="92"/>
      <c r="AB114" s="141"/>
      <c r="AC114" s="151" t="str" cm="1">
        <f t="array" ref="AC114">IF(D114="", "", IF(S114="", IF(V114='Lookup Tables and Dropdowns'!$AC$9, lb_to_kg_conversion*'2a. RACHP'!U114, U114)*W114*kg_metrictons_conversion,IF(T114='Lookup Tables and Dropdowns'!$AC$7, S114, IF(T114='Lookup Tables and Dropdowns'!$AC$5, '2a. RACHP'!S114*lb_to_kg_conversion, IF('2a. RACHP'!T114='Lookup Tables and Dropdowns'!$AC$6, '2a. RACHP'!S114*oz_to_kg_conversion, '2a. RACHP'!S114))*kg_metrictons_conversion)))</f>
        <v/>
      </c>
      <c r="AD114" s="152" t="str">
        <f t="shared" si="7"/>
        <v/>
      </c>
      <c r="AE114" s="152" t="str">
        <f t="shared" si="8"/>
        <v/>
      </c>
      <c r="AF114" s="153" t="str">
        <f t="shared" si="9"/>
        <v/>
      </c>
      <c r="AG114" s="154" t="str">
        <f t="shared" si="10"/>
        <v/>
      </c>
      <c r="AH114" s="138" t="str">
        <f t="shared" si="11"/>
        <v/>
      </c>
      <c r="AI114" s="113" t="str">
        <f t="shared" si="12"/>
        <v/>
      </c>
    </row>
    <row r="115" spans="1:35" x14ac:dyDescent="0.35">
      <c r="A115" s="15">
        <v>97</v>
      </c>
      <c r="B115" s="29" t="s">
        <v>76</v>
      </c>
      <c r="C115" s="40"/>
      <c r="D115" s="39"/>
      <c r="E115" s="95"/>
      <c r="F115" s="28"/>
      <c r="G115" s="97"/>
      <c r="H115" s="40"/>
      <c r="I115" s="40"/>
      <c r="J115" s="40"/>
      <c r="K115" s="40"/>
      <c r="L115" s="50"/>
      <c r="M115" s="77"/>
      <c r="N115" s="160" t="str" cm="1">
        <f t="array" ref="N115">IF($L115="","",IF(M115='Lookup Tables and Dropdowns'!$AC$7, L115,IF(M115='Lookup Tables and Dropdowns'!$AC$5, $L115*lb_to_kg_conversion,IF(M115='Lookup Tables and Dropdowns'!$AC$6, $L115*oz_to_kg_conversion, $L115))*kg_metrictons_conversion))</f>
        <v/>
      </c>
      <c r="O115" s="135"/>
      <c r="P115" s="55"/>
      <c r="Q115" s="108"/>
      <c r="R115" s="94"/>
      <c r="S115" s="94"/>
      <c r="T115" s="94"/>
      <c r="U115" s="94"/>
      <c r="V115" s="94"/>
      <c r="W115" s="94"/>
      <c r="X115" s="94"/>
      <c r="Y115" s="94"/>
      <c r="Z115" s="94"/>
      <c r="AA115" s="92"/>
      <c r="AB115" s="141"/>
      <c r="AC115" s="151" t="str" cm="1">
        <f t="array" ref="AC115">IF(D115="", "", IF(S115="", IF(V115='Lookup Tables and Dropdowns'!$AC$9, lb_to_kg_conversion*'2a. RACHP'!U115, U115)*W115*kg_metrictons_conversion,IF(T115='Lookup Tables and Dropdowns'!$AC$7, S115, IF(T115='Lookup Tables and Dropdowns'!$AC$5, '2a. RACHP'!S115*lb_to_kg_conversion, IF('2a. RACHP'!T115='Lookup Tables and Dropdowns'!$AC$6, '2a. RACHP'!S115*oz_to_kg_conversion, '2a. RACHP'!S115))*kg_metrictons_conversion)))</f>
        <v/>
      </c>
      <c r="AD115" s="152" t="str">
        <f t="shared" si="7"/>
        <v/>
      </c>
      <c r="AE115" s="152" t="str">
        <f t="shared" si="8"/>
        <v/>
      </c>
      <c r="AF115" s="153" t="str">
        <f t="shared" si="9"/>
        <v/>
      </c>
      <c r="AG115" s="154" t="str">
        <f t="shared" si="10"/>
        <v/>
      </c>
      <c r="AH115" s="138" t="str">
        <f t="shared" si="11"/>
        <v/>
      </c>
      <c r="AI115" s="113" t="str">
        <f t="shared" si="12"/>
        <v/>
      </c>
    </row>
    <row r="116" spans="1:35" x14ac:dyDescent="0.35">
      <c r="A116" s="15">
        <v>98</v>
      </c>
      <c r="B116" s="29" t="s">
        <v>76</v>
      </c>
      <c r="C116" s="40"/>
      <c r="D116" s="39"/>
      <c r="E116" s="95"/>
      <c r="F116" s="28"/>
      <c r="G116" s="97"/>
      <c r="H116" s="40"/>
      <c r="I116" s="40"/>
      <c r="J116" s="40"/>
      <c r="K116" s="40"/>
      <c r="L116" s="50"/>
      <c r="M116" s="77"/>
      <c r="N116" s="160" t="str" cm="1">
        <f t="array" ref="N116">IF($L116="","",IF(M116='Lookup Tables and Dropdowns'!$AC$7, L116,IF(M116='Lookup Tables and Dropdowns'!$AC$5, $L116*lb_to_kg_conversion,IF(M116='Lookup Tables and Dropdowns'!$AC$6, $L116*oz_to_kg_conversion, $L116))*kg_metrictons_conversion))</f>
        <v/>
      </c>
      <c r="O116" s="135"/>
      <c r="P116" s="55"/>
      <c r="Q116" s="108"/>
      <c r="R116" s="94"/>
      <c r="S116" s="94"/>
      <c r="T116" s="94"/>
      <c r="U116" s="94"/>
      <c r="V116" s="94"/>
      <c r="W116" s="94"/>
      <c r="X116" s="94"/>
      <c r="Y116" s="94"/>
      <c r="Z116" s="94"/>
      <c r="AA116" s="92"/>
      <c r="AB116" s="141"/>
      <c r="AC116" s="151" t="str" cm="1">
        <f t="array" ref="AC116">IF(D116="", "", IF(S116="", IF(V116='Lookup Tables and Dropdowns'!$AC$9, lb_to_kg_conversion*'2a. RACHP'!U116, U116)*W116*kg_metrictons_conversion,IF(T116='Lookup Tables and Dropdowns'!$AC$7, S116, IF(T116='Lookup Tables and Dropdowns'!$AC$5, '2a. RACHP'!S116*lb_to_kg_conversion, IF('2a. RACHP'!T116='Lookup Tables and Dropdowns'!$AC$6, '2a. RACHP'!S116*oz_to_kg_conversion, '2a. RACHP'!S116))*kg_metrictons_conversion)))</f>
        <v/>
      </c>
      <c r="AD116" s="152" t="str">
        <f t="shared" si="7"/>
        <v/>
      </c>
      <c r="AE116" s="152" t="str">
        <f t="shared" si="8"/>
        <v/>
      </c>
      <c r="AF116" s="153" t="str">
        <f t="shared" si="9"/>
        <v/>
      </c>
      <c r="AG116" s="154" t="str">
        <f t="shared" si="10"/>
        <v/>
      </c>
      <c r="AH116" s="138" t="str">
        <f t="shared" si="11"/>
        <v/>
      </c>
      <c r="AI116" s="113" t="str">
        <f t="shared" si="12"/>
        <v/>
      </c>
    </row>
    <row r="117" spans="1:35" x14ac:dyDescent="0.35">
      <c r="A117" s="15">
        <v>99</v>
      </c>
      <c r="B117" s="29" t="s">
        <v>76</v>
      </c>
      <c r="C117" s="40"/>
      <c r="D117" s="39"/>
      <c r="E117" s="95"/>
      <c r="F117" s="28"/>
      <c r="G117" s="97"/>
      <c r="H117" s="40"/>
      <c r="I117" s="40"/>
      <c r="J117" s="40"/>
      <c r="K117" s="40"/>
      <c r="L117" s="50"/>
      <c r="M117" s="77"/>
      <c r="N117" s="160" t="str" cm="1">
        <f t="array" ref="N117">IF($L117="","",IF(M117='Lookup Tables and Dropdowns'!$AC$7, L117,IF(M117='Lookup Tables and Dropdowns'!$AC$5, $L117*lb_to_kg_conversion,IF(M117='Lookup Tables and Dropdowns'!$AC$6, $L117*oz_to_kg_conversion, $L117))*kg_metrictons_conversion))</f>
        <v/>
      </c>
      <c r="O117" s="135"/>
      <c r="P117" s="55"/>
      <c r="Q117" s="108"/>
      <c r="R117" s="94"/>
      <c r="S117" s="94"/>
      <c r="T117" s="94"/>
      <c r="U117" s="94"/>
      <c r="V117" s="94"/>
      <c r="W117" s="94"/>
      <c r="X117" s="94"/>
      <c r="Y117" s="94"/>
      <c r="Z117" s="94"/>
      <c r="AA117" s="92"/>
      <c r="AB117" s="141"/>
      <c r="AC117" s="151" t="str" cm="1">
        <f t="array" ref="AC117">IF(D117="", "", IF(S117="", IF(V117='Lookup Tables and Dropdowns'!$AC$9, lb_to_kg_conversion*'2a. RACHP'!U117, U117)*W117*kg_metrictons_conversion,IF(T117='Lookup Tables and Dropdowns'!$AC$7, S117, IF(T117='Lookup Tables and Dropdowns'!$AC$5, '2a. RACHP'!S117*lb_to_kg_conversion, IF('2a. RACHP'!T117='Lookup Tables and Dropdowns'!$AC$6, '2a. RACHP'!S117*oz_to_kg_conversion, '2a. RACHP'!S117))*kg_metrictons_conversion)))</f>
        <v/>
      </c>
      <c r="AD117" s="152" t="str">
        <f t="shared" si="7"/>
        <v/>
      </c>
      <c r="AE117" s="152" t="str">
        <f t="shared" si="8"/>
        <v/>
      </c>
      <c r="AF117" s="153" t="str">
        <f t="shared" si="9"/>
        <v/>
      </c>
      <c r="AG117" s="154" t="str">
        <f t="shared" si="10"/>
        <v/>
      </c>
      <c r="AH117" s="138" t="str">
        <f t="shared" si="11"/>
        <v/>
      </c>
      <c r="AI117" s="113" t="str">
        <f t="shared" si="12"/>
        <v/>
      </c>
    </row>
    <row r="118" spans="1:35" x14ac:dyDescent="0.35">
      <c r="A118" s="15">
        <v>100</v>
      </c>
      <c r="B118" s="29" t="s">
        <v>76</v>
      </c>
      <c r="C118" s="40"/>
      <c r="D118" s="39"/>
      <c r="E118" s="95"/>
      <c r="F118" s="28"/>
      <c r="G118" s="97"/>
      <c r="H118" s="40"/>
      <c r="I118" s="40"/>
      <c r="J118" s="40"/>
      <c r="K118" s="40"/>
      <c r="L118" s="50"/>
      <c r="M118" s="77"/>
      <c r="N118" s="160" t="str" cm="1">
        <f t="array" ref="N118">IF($L118="","",IF(M118='Lookup Tables and Dropdowns'!$AC$7, L118,IF(M118='Lookup Tables and Dropdowns'!$AC$5, $L118*lb_to_kg_conversion,IF(M118='Lookup Tables and Dropdowns'!$AC$6, $L118*oz_to_kg_conversion, $L118))*kg_metrictons_conversion))</f>
        <v/>
      </c>
      <c r="O118" s="135"/>
      <c r="P118" s="55"/>
      <c r="Q118" s="108"/>
      <c r="R118" s="94"/>
      <c r="S118" s="94"/>
      <c r="T118" s="94"/>
      <c r="U118" s="94"/>
      <c r="V118" s="94"/>
      <c r="W118" s="94"/>
      <c r="X118" s="94"/>
      <c r="Y118" s="94"/>
      <c r="Z118" s="94"/>
      <c r="AA118" s="92"/>
      <c r="AB118" s="141"/>
      <c r="AC118" s="151" t="str" cm="1">
        <f t="array" ref="AC118">IF(D118="", "", IF(S118="", IF(V118='Lookup Tables and Dropdowns'!$AC$9, lb_to_kg_conversion*'2a. RACHP'!U118, U118)*W118*kg_metrictons_conversion,IF(T118='Lookup Tables and Dropdowns'!$AC$7, S118, IF(T118='Lookup Tables and Dropdowns'!$AC$5, '2a. RACHP'!S118*lb_to_kg_conversion, IF('2a. RACHP'!T118='Lookup Tables and Dropdowns'!$AC$6, '2a. RACHP'!S118*oz_to_kg_conversion, '2a. RACHP'!S118))*kg_metrictons_conversion)))</f>
        <v/>
      </c>
      <c r="AD118" s="152" t="str">
        <f t="shared" si="7"/>
        <v/>
      </c>
      <c r="AE118" s="152" t="str">
        <f t="shared" si="8"/>
        <v/>
      </c>
      <c r="AF118" s="153" t="str">
        <f t="shared" si="9"/>
        <v/>
      </c>
      <c r="AG118" s="154" t="str">
        <f t="shared" si="10"/>
        <v/>
      </c>
      <c r="AH118" s="138" t="str">
        <f t="shared" si="11"/>
        <v/>
      </c>
      <c r="AI118" s="113" t="str">
        <f t="shared" si="12"/>
        <v/>
      </c>
    </row>
    <row r="119" spans="1:35" x14ac:dyDescent="0.35">
      <c r="A119" s="15">
        <v>101</v>
      </c>
      <c r="B119" s="29" t="s">
        <v>76</v>
      </c>
      <c r="C119" s="40"/>
      <c r="D119" s="39"/>
      <c r="E119" s="95"/>
      <c r="F119" s="28"/>
      <c r="G119" s="97"/>
      <c r="H119" s="40"/>
      <c r="I119" s="40"/>
      <c r="J119" s="40"/>
      <c r="K119" s="40"/>
      <c r="L119" s="50"/>
      <c r="M119" s="77"/>
      <c r="N119" s="160" t="str" cm="1">
        <f t="array" ref="N119">IF($L119="","",IF(M119='Lookup Tables and Dropdowns'!$AC$7, L119,IF(M119='Lookup Tables and Dropdowns'!$AC$5, $L119*lb_to_kg_conversion,IF(M119='Lookup Tables and Dropdowns'!$AC$6, $L119*oz_to_kg_conversion, $L119))*kg_metrictons_conversion))</f>
        <v/>
      </c>
      <c r="O119" s="135"/>
      <c r="P119" s="55"/>
      <c r="Q119" s="108"/>
      <c r="R119" s="94"/>
      <c r="S119" s="94"/>
      <c r="T119" s="94"/>
      <c r="U119" s="94"/>
      <c r="V119" s="94"/>
      <c r="W119" s="94"/>
      <c r="X119" s="94"/>
      <c r="Y119" s="94"/>
      <c r="Z119" s="94"/>
      <c r="AA119" s="92"/>
      <c r="AB119" s="141"/>
      <c r="AC119" s="151" t="str" cm="1">
        <f t="array" ref="AC119">IF(D119="", "", IF(S119="", IF(V119='Lookup Tables and Dropdowns'!$AC$9, lb_to_kg_conversion*'2a. RACHP'!U119, U119)*W119*kg_metrictons_conversion,IF(T119='Lookup Tables and Dropdowns'!$AC$7, S119, IF(T119='Lookup Tables and Dropdowns'!$AC$5, '2a. RACHP'!S119*lb_to_kg_conversion, IF('2a. RACHP'!T119='Lookup Tables and Dropdowns'!$AC$6, '2a. RACHP'!S119*oz_to_kg_conversion, '2a. RACHP'!S119))*kg_metrictons_conversion)))</f>
        <v/>
      </c>
      <c r="AD119" s="152" t="str">
        <f t="shared" si="7"/>
        <v/>
      </c>
      <c r="AE119" s="152" t="str">
        <f t="shared" si="8"/>
        <v/>
      </c>
      <c r="AF119" s="153" t="str">
        <f t="shared" si="9"/>
        <v/>
      </c>
      <c r="AG119" s="154" t="str">
        <f t="shared" si="10"/>
        <v/>
      </c>
      <c r="AH119" s="138" t="str">
        <f t="shared" si="11"/>
        <v/>
      </c>
      <c r="AI119" s="113" t="str">
        <f t="shared" si="12"/>
        <v/>
      </c>
    </row>
    <row r="120" spans="1:35" x14ac:dyDescent="0.35">
      <c r="A120" s="15">
        <v>102</v>
      </c>
      <c r="B120" s="29" t="s">
        <v>76</v>
      </c>
      <c r="C120" s="40"/>
      <c r="D120" s="39"/>
      <c r="E120" s="95"/>
      <c r="F120" s="28"/>
      <c r="G120" s="97"/>
      <c r="H120" s="40"/>
      <c r="I120" s="40"/>
      <c r="J120" s="40"/>
      <c r="K120" s="40"/>
      <c r="L120" s="50"/>
      <c r="M120" s="77"/>
      <c r="N120" s="160" t="str" cm="1">
        <f t="array" ref="N120">IF($L120="","",IF(M120='Lookup Tables and Dropdowns'!$AC$7, L120,IF(M120='Lookup Tables and Dropdowns'!$AC$5, $L120*lb_to_kg_conversion,IF(M120='Lookup Tables and Dropdowns'!$AC$6, $L120*oz_to_kg_conversion, $L120))*kg_metrictons_conversion))</f>
        <v/>
      </c>
      <c r="O120" s="135"/>
      <c r="P120" s="55"/>
      <c r="Q120" s="108"/>
      <c r="R120" s="94"/>
      <c r="S120" s="94"/>
      <c r="T120" s="94"/>
      <c r="U120" s="94"/>
      <c r="V120" s="94"/>
      <c r="W120" s="94"/>
      <c r="X120" s="94"/>
      <c r="Y120" s="94"/>
      <c r="Z120" s="94"/>
      <c r="AA120" s="92"/>
      <c r="AB120" s="141"/>
      <c r="AC120" s="151" t="str" cm="1">
        <f t="array" ref="AC120">IF(D120="", "", IF(S120="", IF(V120='Lookup Tables and Dropdowns'!$AC$9, lb_to_kg_conversion*'2a. RACHP'!U120, U120)*W120*kg_metrictons_conversion,IF(T120='Lookup Tables and Dropdowns'!$AC$7, S120, IF(T120='Lookup Tables and Dropdowns'!$AC$5, '2a. RACHP'!S120*lb_to_kg_conversion, IF('2a. RACHP'!T120='Lookup Tables and Dropdowns'!$AC$6, '2a. RACHP'!S120*oz_to_kg_conversion, '2a. RACHP'!S120))*kg_metrictons_conversion)))</f>
        <v/>
      </c>
      <c r="AD120" s="152" t="str">
        <f t="shared" si="7"/>
        <v/>
      </c>
      <c r="AE120" s="152" t="str">
        <f t="shared" si="8"/>
        <v/>
      </c>
      <c r="AF120" s="153" t="str">
        <f t="shared" si="9"/>
        <v/>
      </c>
      <c r="AG120" s="154" t="str">
        <f t="shared" si="10"/>
        <v/>
      </c>
      <c r="AH120" s="138" t="str">
        <f t="shared" si="11"/>
        <v/>
      </c>
      <c r="AI120" s="113" t="str">
        <f t="shared" si="12"/>
        <v/>
      </c>
    </row>
    <row r="121" spans="1:35" x14ac:dyDescent="0.35">
      <c r="A121" s="15">
        <v>103</v>
      </c>
      <c r="B121" s="29" t="s">
        <v>76</v>
      </c>
      <c r="C121" s="40"/>
      <c r="D121" s="39"/>
      <c r="E121" s="95"/>
      <c r="F121" s="28"/>
      <c r="G121" s="97"/>
      <c r="H121" s="40"/>
      <c r="I121" s="40"/>
      <c r="J121" s="40"/>
      <c r="K121" s="40"/>
      <c r="L121" s="50"/>
      <c r="M121" s="77"/>
      <c r="N121" s="160" t="str" cm="1">
        <f t="array" ref="N121">IF($L121="","",IF(M121='Lookup Tables and Dropdowns'!$AC$7, L121,IF(M121='Lookup Tables and Dropdowns'!$AC$5, $L121*lb_to_kg_conversion,IF(M121='Lookup Tables and Dropdowns'!$AC$6, $L121*oz_to_kg_conversion, $L121))*kg_metrictons_conversion))</f>
        <v/>
      </c>
      <c r="O121" s="135"/>
      <c r="P121" s="55"/>
      <c r="Q121" s="108"/>
      <c r="R121" s="94"/>
      <c r="S121" s="94"/>
      <c r="T121" s="94"/>
      <c r="U121" s="94"/>
      <c r="V121" s="94"/>
      <c r="W121" s="94"/>
      <c r="X121" s="94"/>
      <c r="Y121" s="94"/>
      <c r="Z121" s="94"/>
      <c r="AA121" s="92"/>
      <c r="AB121" s="141"/>
      <c r="AC121" s="151" t="str" cm="1">
        <f t="array" ref="AC121">IF(D121="", "", IF(S121="", IF(V121='Lookup Tables and Dropdowns'!$AC$9, lb_to_kg_conversion*'2a. RACHP'!U121, U121)*W121*kg_metrictons_conversion,IF(T121='Lookup Tables and Dropdowns'!$AC$7, S121, IF(T121='Lookup Tables and Dropdowns'!$AC$5, '2a. RACHP'!S121*lb_to_kg_conversion, IF('2a. RACHP'!T121='Lookup Tables and Dropdowns'!$AC$6, '2a. RACHP'!S121*oz_to_kg_conversion, '2a. RACHP'!S121))*kg_metrictons_conversion)))</f>
        <v/>
      </c>
      <c r="AD121" s="152" t="str">
        <f t="shared" si="7"/>
        <v/>
      </c>
      <c r="AE121" s="152" t="str">
        <f t="shared" si="8"/>
        <v/>
      </c>
      <c r="AF121" s="153" t="str">
        <f t="shared" si="9"/>
        <v/>
      </c>
      <c r="AG121" s="154" t="str">
        <f t="shared" si="10"/>
        <v/>
      </c>
      <c r="AH121" s="138" t="str">
        <f t="shared" si="11"/>
        <v/>
      </c>
      <c r="AI121" s="113" t="str">
        <f t="shared" si="12"/>
        <v/>
      </c>
    </row>
    <row r="122" spans="1:35" x14ac:dyDescent="0.35">
      <c r="A122" s="15">
        <v>104</v>
      </c>
      <c r="B122" s="29" t="s">
        <v>76</v>
      </c>
      <c r="C122" s="40"/>
      <c r="D122" s="39"/>
      <c r="E122" s="95"/>
      <c r="F122" s="28"/>
      <c r="G122" s="97"/>
      <c r="H122" s="40"/>
      <c r="I122" s="40"/>
      <c r="J122" s="40"/>
      <c r="K122" s="40"/>
      <c r="L122" s="50"/>
      <c r="M122" s="77"/>
      <c r="N122" s="160" t="str" cm="1">
        <f t="array" ref="N122">IF($L122="","",IF(M122='Lookup Tables and Dropdowns'!$AC$7, L122,IF(M122='Lookup Tables and Dropdowns'!$AC$5, $L122*lb_to_kg_conversion,IF(M122='Lookup Tables and Dropdowns'!$AC$6, $L122*oz_to_kg_conversion, $L122))*kg_metrictons_conversion))</f>
        <v/>
      </c>
      <c r="O122" s="135"/>
      <c r="P122" s="55"/>
      <c r="Q122" s="108"/>
      <c r="R122" s="94"/>
      <c r="S122" s="94"/>
      <c r="T122" s="94"/>
      <c r="U122" s="94"/>
      <c r="V122" s="94"/>
      <c r="W122" s="94"/>
      <c r="X122" s="94"/>
      <c r="Y122" s="94"/>
      <c r="Z122" s="94"/>
      <c r="AA122" s="92"/>
      <c r="AB122" s="141"/>
      <c r="AC122" s="151" t="str" cm="1">
        <f t="array" ref="AC122">IF(D122="", "", IF(S122="", IF(V122='Lookup Tables and Dropdowns'!$AC$9, lb_to_kg_conversion*'2a. RACHP'!U122, U122)*W122*kg_metrictons_conversion,IF(T122='Lookup Tables and Dropdowns'!$AC$7, S122, IF(T122='Lookup Tables and Dropdowns'!$AC$5, '2a. RACHP'!S122*lb_to_kg_conversion, IF('2a. RACHP'!T122='Lookup Tables and Dropdowns'!$AC$6, '2a. RACHP'!S122*oz_to_kg_conversion, '2a. RACHP'!S122))*kg_metrictons_conversion)))</f>
        <v/>
      </c>
      <c r="AD122" s="152" t="str">
        <f t="shared" si="7"/>
        <v/>
      </c>
      <c r="AE122" s="152" t="str">
        <f t="shared" si="8"/>
        <v/>
      </c>
      <c r="AF122" s="153" t="str">
        <f t="shared" si="9"/>
        <v/>
      </c>
      <c r="AG122" s="154" t="str">
        <f t="shared" si="10"/>
        <v/>
      </c>
      <c r="AH122" s="138" t="str">
        <f t="shared" si="11"/>
        <v/>
      </c>
      <c r="AI122" s="113" t="str">
        <f t="shared" si="12"/>
        <v/>
      </c>
    </row>
    <row r="123" spans="1:35" x14ac:dyDescent="0.35">
      <c r="A123" s="15">
        <v>105</v>
      </c>
      <c r="B123" s="29" t="s">
        <v>76</v>
      </c>
      <c r="C123" s="40"/>
      <c r="D123" s="39"/>
      <c r="E123" s="95"/>
      <c r="F123" s="28"/>
      <c r="G123" s="97"/>
      <c r="H123" s="40"/>
      <c r="I123" s="40"/>
      <c r="J123" s="40"/>
      <c r="K123" s="40"/>
      <c r="L123" s="50"/>
      <c r="M123" s="77"/>
      <c r="N123" s="160" t="str" cm="1">
        <f t="array" ref="N123">IF($L123="","",IF(M123='Lookup Tables and Dropdowns'!$AC$7, L123,IF(M123='Lookup Tables and Dropdowns'!$AC$5, $L123*lb_to_kg_conversion,IF(M123='Lookup Tables and Dropdowns'!$AC$6, $L123*oz_to_kg_conversion, $L123))*kg_metrictons_conversion))</f>
        <v/>
      </c>
      <c r="O123" s="135"/>
      <c r="P123" s="55"/>
      <c r="Q123" s="108"/>
      <c r="R123" s="94"/>
      <c r="S123" s="94"/>
      <c r="T123" s="94"/>
      <c r="U123" s="94"/>
      <c r="V123" s="94"/>
      <c r="W123" s="94"/>
      <c r="X123" s="94"/>
      <c r="Y123" s="94"/>
      <c r="Z123" s="94"/>
      <c r="AA123" s="92"/>
      <c r="AB123" s="141"/>
      <c r="AC123" s="151" t="str" cm="1">
        <f t="array" ref="AC123">IF(D123="", "", IF(S123="", IF(V123='Lookup Tables and Dropdowns'!$AC$9, lb_to_kg_conversion*'2a. RACHP'!U123, U123)*W123*kg_metrictons_conversion,IF(T123='Lookup Tables and Dropdowns'!$AC$7, S123, IF(T123='Lookup Tables and Dropdowns'!$AC$5, '2a. RACHP'!S123*lb_to_kg_conversion, IF('2a. RACHP'!T123='Lookup Tables and Dropdowns'!$AC$6, '2a. RACHP'!S123*oz_to_kg_conversion, '2a. RACHP'!S123))*kg_metrictons_conversion)))</f>
        <v/>
      </c>
      <c r="AD123" s="152" t="str">
        <f t="shared" si="7"/>
        <v/>
      </c>
      <c r="AE123" s="152" t="str">
        <f t="shared" si="8"/>
        <v/>
      </c>
      <c r="AF123" s="153" t="str">
        <f t="shared" si="9"/>
        <v/>
      </c>
      <c r="AG123" s="154" t="str">
        <f t="shared" si="10"/>
        <v/>
      </c>
      <c r="AH123" s="138" t="str">
        <f t="shared" si="11"/>
        <v/>
      </c>
      <c r="AI123" s="113" t="str">
        <f t="shared" si="12"/>
        <v/>
      </c>
    </row>
    <row r="124" spans="1:35" x14ac:dyDescent="0.35">
      <c r="A124" s="15">
        <v>106</v>
      </c>
      <c r="B124" s="29" t="s">
        <v>76</v>
      </c>
      <c r="C124" s="40"/>
      <c r="D124" s="39"/>
      <c r="E124" s="95"/>
      <c r="F124" s="28"/>
      <c r="G124" s="97"/>
      <c r="H124" s="40"/>
      <c r="I124" s="40"/>
      <c r="J124" s="40"/>
      <c r="K124" s="40"/>
      <c r="L124" s="50"/>
      <c r="M124" s="77"/>
      <c r="N124" s="160" t="str" cm="1">
        <f t="array" ref="N124">IF($L124="","",IF(M124='Lookup Tables and Dropdowns'!$AC$7, L124,IF(M124='Lookup Tables and Dropdowns'!$AC$5, $L124*lb_to_kg_conversion,IF(M124='Lookup Tables and Dropdowns'!$AC$6, $L124*oz_to_kg_conversion, $L124))*kg_metrictons_conversion))</f>
        <v/>
      </c>
      <c r="O124" s="135"/>
      <c r="P124" s="55"/>
      <c r="Q124" s="108"/>
      <c r="R124" s="94"/>
      <c r="S124" s="94"/>
      <c r="T124" s="94"/>
      <c r="U124" s="94"/>
      <c r="V124" s="94"/>
      <c r="W124" s="94"/>
      <c r="X124" s="94"/>
      <c r="Y124" s="94"/>
      <c r="Z124" s="94"/>
      <c r="AA124" s="92"/>
      <c r="AB124" s="141"/>
      <c r="AC124" s="151" t="str" cm="1">
        <f t="array" ref="AC124">IF(D124="", "", IF(S124="", IF(V124='Lookup Tables and Dropdowns'!$AC$9, lb_to_kg_conversion*'2a. RACHP'!U124, U124)*W124*kg_metrictons_conversion,IF(T124='Lookup Tables and Dropdowns'!$AC$7, S124, IF(T124='Lookup Tables and Dropdowns'!$AC$5, '2a. RACHP'!S124*lb_to_kg_conversion, IF('2a. RACHP'!T124='Lookup Tables and Dropdowns'!$AC$6, '2a. RACHP'!S124*oz_to_kg_conversion, '2a. RACHP'!S124))*kg_metrictons_conversion)))</f>
        <v/>
      </c>
      <c r="AD124" s="152" t="str">
        <f t="shared" si="7"/>
        <v/>
      </c>
      <c r="AE124" s="152" t="str">
        <f t="shared" si="8"/>
        <v/>
      </c>
      <c r="AF124" s="153" t="str">
        <f t="shared" si="9"/>
        <v/>
      </c>
      <c r="AG124" s="154" t="str">
        <f t="shared" si="10"/>
        <v/>
      </c>
      <c r="AH124" s="138" t="str">
        <f t="shared" si="11"/>
        <v/>
      </c>
      <c r="AI124" s="113" t="str">
        <f t="shared" si="12"/>
        <v/>
      </c>
    </row>
    <row r="125" spans="1:35" x14ac:dyDescent="0.35">
      <c r="A125" s="15">
        <v>107</v>
      </c>
      <c r="B125" s="29" t="s">
        <v>76</v>
      </c>
      <c r="C125" s="40"/>
      <c r="D125" s="39"/>
      <c r="E125" s="95"/>
      <c r="F125" s="28"/>
      <c r="G125" s="97"/>
      <c r="H125" s="40"/>
      <c r="I125" s="40"/>
      <c r="J125" s="40"/>
      <c r="K125" s="40"/>
      <c r="L125" s="50"/>
      <c r="M125" s="77"/>
      <c r="N125" s="160" t="str" cm="1">
        <f t="array" ref="N125">IF($L125="","",IF(M125='Lookup Tables and Dropdowns'!$AC$7, L125,IF(M125='Lookup Tables and Dropdowns'!$AC$5, $L125*lb_to_kg_conversion,IF(M125='Lookup Tables and Dropdowns'!$AC$6, $L125*oz_to_kg_conversion, $L125))*kg_metrictons_conversion))</f>
        <v/>
      </c>
      <c r="O125" s="135"/>
      <c r="P125" s="55"/>
      <c r="Q125" s="108"/>
      <c r="R125" s="94"/>
      <c r="S125" s="94"/>
      <c r="T125" s="94"/>
      <c r="U125" s="94"/>
      <c r="V125" s="94"/>
      <c r="W125" s="94"/>
      <c r="X125" s="94"/>
      <c r="Y125" s="94"/>
      <c r="Z125" s="94"/>
      <c r="AA125" s="92"/>
      <c r="AB125" s="141"/>
      <c r="AC125" s="151" t="str" cm="1">
        <f t="array" ref="AC125">IF(D125="", "", IF(S125="", IF(V125='Lookup Tables and Dropdowns'!$AC$9, lb_to_kg_conversion*'2a. RACHP'!U125, U125)*W125*kg_metrictons_conversion,IF(T125='Lookup Tables and Dropdowns'!$AC$7, S125, IF(T125='Lookup Tables and Dropdowns'!$AC$5, '2a. RACHP'!S125*lb_to_kg_conversion, IF('2a. RACHP'!T125='Lookup Tables and Dropdowns'!$AC$6, '2a. RACHP'!S125*oz_to_kg_conversion, '2a. RACHP'!S125))*kg_metrictons_conversion)))</f>
        <v/>
      </c>
      <c r="AD125" s="152" t="str">
        <f t="shared" si="7"/>
        <v/>
      </c>
      <c r="AE125" s="152" t="str">
        <f t="shared" si="8"/>
        <v/>
      </c>
      <c r="AF125" s="153" t="str">
        <f t="shared" si="9"/>
        <v/>
      </c>
      <c r="AG125" s="154" t="str">
        <f t="shared" si="10"/>
        <v/>
      </c>
      <c r="AH125" s="138" t="str">
        <f t="shared" si="11"/>
        <v/>
      </c>
      <c r="AI125" s="113" t="str">
        <f t="shared" si="12"/>
        <v/>
      </c>
    </row>
    <row r="126" spans="1:35" x14ac:dyDescent="0.35">
      <c r="A126" s="15">
        <v>108</v>
      </c>
      <c r="B126" s="29" t="s">
        <v>76</v>
      </c>
      <c r="C126" s="40"/>
      <c r="D126" s="39"/>
      <c r="E126" s="95"/>
      <c r="F126" s="28"/>
      <c r="G126" s="97"/>
      <c r="H126" s="40"/>
      <c r="I126" s="40"/>
      <c r="J126" s="40"/>
      <c r="K126" s="40"/>
      <c r="L126" s="50"/>
      <c r="M126" s="77"/>
      <c r="N126" s="160" t="str" cm="1">
        <f t="array" ref="N126">IF($L126="","",IF(M126='Lookup Tables and Dropdowns'!$AC$7, L126,IF(M126='Lookup Tables and Dropdowns'!$AC$5, $L126*lb_to_kg_conversion,IF(M126='Lookup Tables and Dropdowns'!$AC$6, $L126*oz_to_kg_conversion, $L126))*kg_metrictons_conversion))</f>
        <v/>
      </c>
      <c r="O126" s="135"/>
      <c r="P126" s="55"/>
      <c r="Q126" s="108"/>
      <c r="R126" s="94"/>
      <c r="S126" s="94"/>
      <c r="T126" s="94"/>
      <c r="U126" s="94"/>
      <c r="V126" s="94"/>
      <c r="W126" s="94"/>
      <c r="X126" s="94"/>
      <c r="Y126" s="94"/>
      <c r="Z126" s="94"/>
      <c r="AA126" s="92"/>
      <c r="AB126" s="141"/>
      <c r="AC126" s="151" t="str" cm="1">
        <f t="array" ref="AC126">IF(D126="", "", IF(S126="", IF(V126='Lookup Tables and Dropdowns'!$AC$9, lb_to_kg_conversion*'2a. RACHP'!U126, U126)*W126*kg_metrictons_conversion,IF(T126='Lookup Tables and Dropdowns'!$AC$7, S126, IF(T126='Lookup Tables and Dropdowns'!$AC$5, '2a. RACHP'!S126*lb_to_kg_conversion, IF('2a. RACHP'!T126='Lookup Tables and Dropdowns'!$AC$6, '2a. RACHP'!S126*oz_to_kg_conversion, '2a. RACHP'!S126))*kg_metrictons_conversion)))</f>
        <v/>
      </c>
      <c r="AD126" s="152" t="str">
        <f t="shared" si="7"/>
        <v/>
      </c>
      <c r="AE126" s="152" t="str">
        <f t="shared" si="8"/>
        <v/>
      </c>
      <c r="AF126" s="153" t="str">
        <f t="shared" si="9"/>
        <v/>
      </c>
      <c r="AG126" s="154" t="str">
        <f t="shared" si="10"/>
        <v/>
      </c>
      <c r="AH126" s="138" t="str">
        <f t="shared" si="11"/>
        <v/>
      </c>
      <c r="AI126" s="113" t="str">
        <f t="shared" si="12"/>
        <v/>
      </c>
    </row>
    <row r="127" spans="1:35" x14ac:dyDescent="0.35">
      <c r="A127" s="15">
        <v>109</v>
      </c>
      <c r="B127" s="29" t="s">
        <v>76</v>
      </c>
      <c r="C127" s="40"/>
      <c r="D127" s="39"/>
      <c r="E127" s="95"/>
      <c r="F127" s="28"/>
      <c r="G127" s="97"/>
      <c r="H127" s="40"/>
      <c r="I127" s="40"/>
      <c r="J127" s="40"/>
      <c r="K127" s="40"/>
      <c r="L127" s="50"/>
      <c r="M127" s="77"/>
      <c r="N127" s="160" t="str" cm="1">
        <f t="array" ref="N127">IF($L127="","",IF(M127='Lookup Tables and Dropdowns'!$AC$7, L127,IF(M127='Lookup Tables and Dropdowns'!$AC$5, $L127*lb_to_kg_conversion,IF(M127='Lookup Tables and Dropdowns'!$AC$6, $L127*oz_to_kg_conversion, $L127))*kg_metrictons_conversion))</f>
        <v/>
      </c>
      <c r="O127" s="135"/>
      <c r="P127" s="55"/>
      <c r="Q127" s="108"/>
      <c r="R127" s="94"/>
      <c r="S127" s="94"/>
      <c r="T127" s="94"/>
      <c r="U127" s="94"/>
      <c r="V127" s="94"/>
      <c r="W127" s="94"/>
      <c r="X127" s="94"/>
      <c r="Y127" s="94"/>
      <c r="Z127" s="94"/>
      <c r="AA127" s="92"/>
      <c r="AB127" s="141"/>
      <c r="AC127" s="151" t="str" cm="1">
        <f t="array" ref="AC127">IF(D127="", "", IF(S127="", IF(V127='Lookup Tables and Dropdowns'!$AC$9, lb_to_kg_conversion*'2a. RACHP'!U127, U127)*W127*kg_metrictons_conversion,IF(T127='Lookup Tables and Dropdowns'!$AC$7, S127, IF(T127='Lookup Tables and Dropdowns'!$AC$5, '2a. RACHP'!S127*lb_to_kg_conversion, IF('2a. RACHP'!T127='Lookup Tables and Dropdowns'!$AC$6, '2a. RACHP'!S127*oz_to_kg_conversion, '2a. RACHP'!S127))*kg_metrictons_conversion)))</f>
        <v/>
      </c>
      <c r="AD127" s="152" t="str">
        <f t="shared" si="7"/>
        <v/>
      </c>
      <c r="AE127" s="152" t="str">
        <f t="shared" si="8"/>
        <v/>
      </c>
      <c r="AF127" s="153" t="str">
        <f t="shared" si="9"/>
        <v/>
      </c>
      <c r="AG127" s="154" t="str">
        <f t="shared" si="10"/>
        <v/>
      </c>
      <c r="AH127" s="138" t="str">
        <f t="shared" si="11"/>
        <v/>
      </c>
      <c r="AI127" s="113" t="str">
        <f t="shared" si="12"/>
        <v/>
      </c>
    </row>
    <row r="128" spans="1:35" x14ac:dyDescent="0.35">
      <c r="A128" s="15">
        <v>110</v>
      </c>
      <c r="B128" s="29" t="s">
        <v>76</v>
      </c>
      <c r="C128" s="40"/>
      <c r="D128" s="39"/>
      <c r="E128" s="95"/>
      <c r="F128" s="28"/>
      <c r="G128" s="97"/>
      <c r="H128" s="40"/>
      <c r="I128" s="40"/>
      <c r="J128" s="40"/>
      <c r="K128" s="40"/>
      <c r="L128" s="50"/>
      <c r="M128" s="77"/>
      <c r="N128" s="160" t="str" cm="1">
        <f t="array" ref="N128">IF($L128="","",IF(M128='Lookup Tables and Dropdowns'!$AC$7, L128,IF(M128='Lookup Tables and Dropdowns'!$AC$5, $L128*lb_to_kg_conversion,IF(M128='Lookup Tables and Dropdowns'!$AC$6, $L128*oz_to_kg_conversion, $L128))*kg_metrictons_conversion))</f>
        <v/>
      </c>
      <c r="O128" s="135"/>
      <c r="P128" s="55"/>
      <c r="Q128" s="108"/>
      <c r="R128" s="94"/>
      <c r="S128" s="94"/>
      <c r="T128" s="94"/>
      <c r="U128" s="94"/>
      <c r="V128" s="94"/>
      <c r="W128" s="94"/>
      <c r="X128" s="94"/>
      <c r="Y128" s="94"/>
      <c r="Z128" s="94"/>
      <c r="AA128" s="92"/>
      <c r="AB128" s="141"/>
      <c r="AC128" s="151" t="str" cm="1">
        <f t="array" ref="AC128">IF(D128="", "", IF(S128="", IF(V128='Lookup Tables and Dropdowns'!$AC$9, lb_to_kg_conversion*'2a. RACHP'!U128, U128)*W128*kg_metrictons_conversion,IF(T128='Lookup Tables and Dropdowns'!$AC$7, S128, IF(T128='Lookup Tables and Dropdowns'!$AC$5, '2a. RACHP'!S128*lb_to_kg_conversion, IF('2a. RACHP'!T128='Lookup Tables and Dropdowns'!$AC$6, '2a. RACHP'!S128*oz_to_kg_conversion, '2a. RACHP'!S128))*kg_metrictons_conversion)))</f>
        <v/>
      </c>
      <c r="AD128" s="152" t="str">
        <f t="shared" si="7"/>
        <v/>
      </c>
      <c r="AE128" s="152" t="str">
        <f t="shared" si="8"/>
        <v/>
      </c>
      <c r="AF128" s="153" t="str">
        <f t="shared" si="9"/>
        <v/>
      </c>
      <c r="AG128" s="154" t="str">
        <f t="shared" si="10"/>
        <v/>
      </c>
      <c r="AH128" s="138" t="str">
        <f t="shared" si="11"/>
        <v/>
      </c>
      <c r="AI128" s="113" t="str">
        <f t="shared" si="12"/>
        <v/>
      </c>
    </row>
    <row r="129" spans="1:35" x14ac:dyDescent="0.35">
      <c r="A129" s="15">
        <v>111</v>
      </c>
      <c r="B129" s="29" t="s">
        <v>76</v>
      </c>
      <c r="C129" s="40"/>
      <c r="D129" s="39"/>
      <c r="E129" s="95"/>
      <c r="F129" s="28"/>
      <c r="G129" s="97"/>
      <c r="H129" s="40"/>
      <c r="I129" s="40"/>
      <c r="J129" s="40"/>
      <c r="K129" s="40"/>
      <c r="L129" s="50"/>
      <c r="M129" s="77"/>
      <c r="N129" s="160" t="str" cm="1">
        <f t="array" ref="N129">IF($L129="","",IF(M129='Lookup Tables and Dropdowns'!$AC$7, L129,IF(M129='Lookup Tables and Dropdowns'!$AC$5, $L129*lb_to_kg_conversion,IF(M129='Lookup Tables and Dropdowns'!$AC$6, $L129*oz_to_kg_conversion, $L129))*kg_metrictons_conversion))</f>
        <v/>
      </c>
      <c r="O129" s="135"/>
      <c r="P129" s="55"/>
      <c r="Q129" s="108"/>
      <c r="R129" s="94"/>
      <c r="S129" s="94"/>
      <c r="T129" s="94"/>
      <c r="U129" s="94"/>
      <c r="V129" s="94"/>
      <c r="W129" s="94"/>
      <c r="X129" s="94"/>
      <c r="Y129" s="94"/>
      <c r="Z129" s="94"/>
      <c r="AA129" s="92"/>
      <c r="AB129" s="141"/>
      <c r="AC129" s="151" t="str" cm="1">
        <f t="array" ref="AC129">IF(D129="", "", IF(S129="", IF(V129='Lookup Tables and Dropdowns'!$AC$9, lb_to_kg_conversion*'2a. RACHP'!U129, U129)*W129*kg_metrictons_conversion,IF(T129='Lookup Tables and Dropdowns'!$AC$7, S129, IF(T129='Lookup Tables and Dropdowns'!$AC$5, '2a. RACHP'!S129*lb_to_kg_conversion, IF('2a. RACHP'!T129='Lookup Tables and Dropdowns'!$AC$6, '2a. RACHP'!S129*oz_to_kg_conversion, '2a. RACHP'!S129))*kg_metrictons_conversion)))</f>
        <v/>
      </c>
      <c r="AD129" s="152" t="str">
        <f t="shared" si="7"/>
        <v/>
      </c>
      <c r="AE129" s="152" t="str">
        <f t="shared" si="8"/>
        <v/>
      </c>
      <c r="AF129" s="153" t="str">
        <f t="shared" si="9"/>
        <v/>
      </c>
      <c r="AG129" s="154" t="str">
        <f t="shared" si="10"/>
        <v/>
      </c>
      <c r="AH129" s="138" t="str">
        <f t="shared" si="11"/>
        <v/>
      </c>
      <c r="AI129" s="113" t="str">
        <f t="shared" si="12"/>
        <v/>
      </c>
    </row>
    <row r="130" spans="1:35" x14ac:dyDescent="0.35">
      <c r="A130" s="15">
        <v>112</v>
      </c>
      <c r="B130" s="29" t="s">
        <v>76</v>
      </c>
      <c r="C130" s="40"/>
      <c r="D130" s="39"/>
      <c r="E130" s="95"/>
      <c r="F130" s="28"/>
      <c r="G130" s="97"/>
      <c r="H130" s="40"/>
      <c r="I130" s="40"/>
      <c r="J130" s="40"/>
      <c r="K130" s="40"/>
      <c r="L130" s="50"/>
      <c r="M130" s="77"/>
      <c r="N130" s="160" t="str" cm="1">
        <f t="array" ref="N130">IF($L130="","",IF(M130='Lookup Tables and Dropdowns'!$AC$7, L130,IF(M130='Lookup Tables and Dropdowns'!$AC$5, $L130*lb_to_kg_conversion,IF(M130='Lookup Tables and Dropdowns'!$AC$6, $L130*oz_to_kg_conversion, $L130))*kg_metrictons_conversion))</f>
        <v/>
      </c>
      <c r="O130" s="135"/>
      <c r="P130" s="55"/>
      <c r="Q130" s="108"/>
      <c r="R130" s="94"/>
      <c r="S130" s="94"/>
      <c r="T130" s="94"/>
      <c r="U130" s="94"/>
      <c r="V130" s="94"/>
      <c r="W130" s="94"/>
      <c r="X130" s="94"/>
      <c r="Y130" s="94"/>
      <c r="Z130" s="94"/>
      <c r="AA130" s="92"/>
      <c r="AB130" s="141"/>
      <c r="AC130" s="151" t="str" cm="1">
        <f t="array" ref="AC130">IF(D130="", "", IF(S130="", IF(V130='Lookup Tables and Dropdowns'!$AC$9, lb_to_kg_conversion*'2a. RACHP'!U130, U130)*W130*kg_metrictons_conversion,IF(T130='Lookup Tables and Dropdowns'!$AC$7, S130, IF(T130='Lookup Tables and Dropdowns'!$AC$5, '2a. RACHP'!S130*lb_to_kg_conversion, IF('2a. RACHP'!T130='Lookup Tables and Dropdowns'!$AC$6, '2a. RACHP'!S130*oz_to_kg_conversion, '2a. RACHP'!S130))*kg_metrictons_conversion)))</f>
        <v/>
      </c>
      <c r="AD130" s="152" t="str">
        <f t="shared" si="7"/>
        <v/>
      </c>
      <c r="AE130" s="152" t="str">
        <f t="shared" si="8"/>
        <v/>
      </c>
      <c r="AF130" s="153" t="str">
        <f t="shared" si="9"/>
        <v/>
      </c>
      <c r="AG130" s="154" t="str">
        <f t="shared" si="10"/>
        <v/>
      </c>
      <c r="AH130" s="138" t="str">
        <f t="shared" si="11"/>
        <v/>
      </c>
      <c r="AI130" s="113" t="str">
        <f t="shared" si="12"/>
        <v/>
      </c>
    </row>
    <row r="131" spans="1:35" x14ac:dyDescent="0.35">
      <c r="A131" s="15">
        <v>113</v>
      </c>
      <c r="B131" s="29" t="s">
        <v>76</v>
      </c>
      <c r="C131" s="40"/>
      <c r="D131" s="39"/>
      <c r="E131" s="95"/>
      <c r="F131" s="28"/>
      <c r="G131" s="97"/>
      <c r="H131" s="40"/>
      <c r="I131" s="40"/>
      <c r="J131" s="40"/>
      <c r="K131" s="40"/>
      <c r="L131" s="50"/>
      <c r="M131" s="77"/>
      <c r="N131" s="160" t="str" cm="1">
        <f t="array" ref="N131">IF($L131="","",IF(M131='Lookup Tables and Dropdowns'!$AC$7, L131,IF(M131='Lookup Tables and Dropdowns'!$AC$5, $L131*lb_to_kg_conversion,IF(M131='Lookup Tables and Dropdowns'!$AC$6, $L131*oz_to_kg_conversion, $L131))*kg_metrictons_conversion))</f>
        <v/>
      </c>
      <c r="O131" s="135"/>
      <c r="P131" s="55"/>
      <c r="Q131" s="108"/>
      <c r="R131" s="94"/>
      <c r="S131" s="94"/>
      <c r="T131" s="94"/>
      <c r="U131" s="94"/>
      <c r="V131" s="94"/>
      <c r="W131" s="94"/>
      <c r="X131" s="94"/>
      <c r="Y131" s="94"/>
      <c r="Z131" s="94"/>
      <c r="AA131" s="92"/>
      <c r="AB131" s="141"/>
      <c r="AC131" s="151" t="str" cm="1">
        <f t="array" ref="AC131">IF(D131="", "", IF(S131="", IF(V131='Lookup Tables and Dropdowns'!$AC$9, lb_to_kg_conversion*'2a. RACHP'!U131, U131)*W131*kg_metrictons_conversion,IF(T131='Lookup Tables and Dropdowns'!$AC$7, S131, IF(T131='Lookup Tables and Dropdowns'!$AC$5, '2a. RACHP'!S131*lb_to_kg_conversion, IF('2a. RACHP'!T131='Lookup Tables and Dropdowns'!$AC$6, '2a. RACHP'!S131*oz_to_kg_conversion, '2a. RACHP'!S131))*kg_metrictons_conversion)))</f>
        <v/>
      </c>
      <c r="AD131" s="152" t="str">
        <f t="shared" si="7"/>
        <v/>
      </c>
      <c r="AE131" s="152" t="str">
        <f t="shared" si="8"/>
        <v/>
      </c>
      <c r="AF131" s="153" t="str">
        <f t="shared" si="9"/>
        <v/>
      </c>
      <c r="AG131" s="154" t="str">
        <f t="shared" si="10"/>
        <v/>
      </c>
      <c r="AH131" s="138" t="str">
        <f t="shared" si="11"/>
        <v/>
      </c>
      <c r="AI131" s="113" t="str">
        <f t="shared" si="12"/>
        <v/>
      </c>
    </row>
    <row r="132" spans="1:35" x14ac:dyDescent="0.35">
      <c r="A132" s="15">
        <v>114</v>
      </c>
      <c r="B132" s="29" t="s">
        <v>76</v>
      </c>
      <c r="C132" s="40"/>
      <c r="D132" s="39"/>
      <c r="E132" s="95"/>
      <c r="F132" s="28"/>
      <c r="G132" s="97"/>
      <c r="H132" s="40"/>
      <c r="I132" s="40"/>
      <c r="J132" s="40"/>
      <c r="K132" s="40"/>
      <c r="L132" s="50"/>
      <c r="M132" s="77"/>
      <c r="N132" s="160" t="str" cm="1">
        <f t="array" ref="N132">IF($L132="","",IF(M132='Lookup Tables and Dropdowns'!$AC$7, L132,IF(M132='Lookup Tables and Dropdowns'!$AC$5, $L132*lb_to_kg_conversion,IF(M132='Lookup Tables and Dropdowns'!$AC$6, $L132*oz_to_kg_conversion, $L132))*kg_metrictons_conversion))</f>
        <v/>
      </c>
      <c r="O132" s="135"/>
      <c r="P132" s="55"/>
      <c r="Q132" s="108"/>
      <c r="R132" s="94"/>
      <c r="S132" s="94"/>
      <c r="T132" s="94"/>
      <c r="U132" s="94"/>
      <c r="V132" s="94"/>
      <c r="W132" s="94"/>
      <c r="X132" s="94"/>
      <c r="Y132" s="94"/>
      <c r="Z132" s="94"/>
      <c r="AA132" s="92"/>
      <c r="AB132" s="141"/>
      <c r="AC132" s="151" t="str" cm="1">
        <f t="array" ref="AC132">IF(D132="", "", IF(S132="", IF(V132='Lookup Tables and Dropdowns'!$AC$9, lb_to_kg_conversion*'2a. RACHP'!U132, U132)*W132*kg_metrictons_conversion,IF(T132='Lookup Tables and Dropdowns'!$AC$7, S132, IF(T132='Lookup Tables and Dropdowns'!$AC$5, '2a. RACHP'!S132*lb_to_kg_conversion, IF('2a. RACHP'!T132='Lookup Tables and Dropdowns'!$AC$6, '2a. RACHP'!S132*oz_to_kg_conversion, '2a. RACHP'!S132))*kg_metrictons_conversion)))</f>
        <v/>
      </c>
      <c r="AD132" s="152" t="str">
        <f t="shared" si="7"/>
        <v/>
      </c>
      <c r="AE132" s="152" t="str">
        <f t="shared" si="8"/>
        <v/>
      </c>
      <c r="AF132" s="153" t="str">
        <f t="shared" si="9"/>
        <v/>
      </c>
      <c r="AG132" s="154" t="str">
        <f t="shared" si="10"/>
        <v/>
      </c>
      <c r="AH132" s="138" t="str">
        <f t="shared" si="11"/>
        <v/>
      </c>
      <c r="AI132" s="113" t="str">
        <f t="shared" si="12"/>
        <v/>
      </c>
    </row>
    <row r="133" spans="1:35" x14ac:dyDescent="0.35">
      <c r="A133" s="15">
        <v>115</v>
      </c>
      <c r="B133" s="29" t="s">
        <v>76</v>
      </c>
      <c r="C133" s="40"/>
      <c r="D133" s="39"/>
      <c r="E133" s="95"/>
      <c r="F133" s="28"/>
      <c r="G133" s="97"/>
      <c r="H133" s="40"/>
      <c r="I133" s="40"/>
      <c r="J133" s="40"/>
      <c r="K133" s="40"/>
      <c r="L133" s="50"/>
      <c r="M133" s="77"/>
      <c r="N133" s="160" t="str" cm="1">
        <f t="array" ref="N133">IF($L133="","",IF(M133='Lookup Tables and Dropdowns'!$AC$7, L133,IF(M133='Lookup Tables and Dropdowns'!$AC$5, $L133*lb_to_kg_conversion,IF(M133='Lookup Tables and Dropdowns'!$AC$6, $L133*oz_to_kg_conversion, $L133))*kg_metrictons_conversion))</f>
        <v/>
      </c>
      <c r="O133" s="135"/>
      <c r="P133" s="55"/>
      <c r="Q133" s="108"/>
      <c r="R133" s="94"/>
      <c r="S133" s="94"/>
      <c r="T133" s="94"/>
      <c r="U133" s="94"/>
      <c r="V133" s="94"/>
      <c r="W133" s="94"/>
      <c r="X133" s="94"/>
      <c r="Y133" s="94"/>
      <c r="Z133" s="94"/>
      <c r="AA133" s="92"/>
      <c r="AB133" s="141"/>
      <c r="AC133" s="151" t="str" cm="1">
        <f t="array" ref="AC133">IF(D133="", "", IF(S133="", IF(V133='Lookup Tables and Dropdowns'!$AC$9, lb_to_kg_conversion*'2a. RACHP'!U133, U133)*W133*kg_metrictons_conversion,IF(T133='Lookup Tables and Dropdowns'!$AC$7, S133, IF(T133='Lookup Tables and Dropdowns'!$AC$5, '2a. RACHP'!S133*lb_to_kg_conversion, IF('2a. RACHP'!T133='Lookup Tables and Dropdowns'!$AC$6, '2a. RACHP'!S133*oz_to_kg_conversion, '2a. RACHP'!S133))*kg_metrictons_conversion)))</f>
        <v/>
      </c>
      <c r="AD133" s="152" t="str">
        <f t="shared" si="7"/>
        <v/>
      </c>
      <c r="AE133" s="152" t="str">
        <f t="shared" si="8"/>
        <v/>
      </c>
      <c r="AF133" s="153" t="str">
        <f t="shared" si="9"/>
        <v/>
      </c>
      <c r="AG133" s="154" t="str">
        <f t="shared" si="10"/>
        <v/>
      </c>
      <c r="AH133" s="138" t="str">
        <f t="shared" si="11"/>
        <v/>
      </c>
      <c r="AI133" s="113" t="str">
        <f t="shared" si="12"/>
        <v/>
      </c>
    </row>
    <row r="134" spans="1:35" x14ac:dyDescent="0.35">
      <c r="A134" s="15">
        <v>116</v>
      </c>
      <c r="B134" s="29" t="s">
        <v>76</v>
      </c>
      <c r="C134" s="40"/>
      <c r="D134" s="39"/>
      <c r="E134" s="95"/>
      <c r="F134" s="28"/>
      <c r="G134" s="97"/>
      <c r="H134" s="40"/>
      <c r="I134" s="40"/>
      <c r="J134" s="40"/>
      <c r="K134" s="40"/>
      <c r="L134" s="50"/>
      <c r="M134" s="77"/>
      <c r="N134" s="160" t="str" cm="1">
        <f t="array" ref="N134">IF($L134="","",IF(M134='Lookup Tables and Dropdowns'!$AC$7, L134,IF(M134='Lookup Tables and Dropdowns'!$AC$5, $L134*lb_to_kg_conversion,IF(M134='Lookup Tables and Dropdowns'!$AC$6, $L134*oz_to_kg_conversion, $L134))*kg_metrictons_conversion))</f>
        <v/>
      </c>
      <c r="O134" s="135"/>
      <c r="P134" s="55"/>
      <c r="Q134" s="108"/>
      <c r="R134" s="94"/>
      <c r="S134" s="94"/>
      <c r="T134" s="94"/>
      <c r="U134" s="94"/>
      <c r="V134" s="94"/>
      <c r="W134" s="94"/>
      <c r="X134" s="94"/>
      <c r="Y134" s="94"/>
      <c r="Z134" s="94"/>
      <c r="AA134" s="92"/>
      <c r="AB134" s="141"/>
      <c r="AC134" s="151" t="str" cm="1">
        <f t="array" ref="AC134">IF(D134="", "", IF(S134="", IF(V134='Lookup Tables and Dropdowns'!$AC$9, lb_to_kg_conversion*'2a. RACHP'!U134, U134)*W134*kg_metrictons_conversion,IF(T134='Lookup Tables and Dropdowns'!$AC$7, S134, IF(T134='Lookup Tables and Dropdowns'!$AC$5, '2a. RACHP'!S134*lb_to_kg_conversion, IF('2a. RACHP'!T134='Lookup Tables and Dropdowns'!$AC$6, '2a. RACHP'!S134*oz_to_kg_conversion, '2a. RACHP'!S134))*kg_metrictons_conversion)))</f>
        <v/>
      </c>
      <c r="AD134" s="152" t="str">
        <f t="shared" si="7"/>
        <v/>
      </c>
      <c r="AE134" s="152" t="str">
        <f t="shared" si="8"/>
        <v/>
      </c>
      <c r="AF134" s="153" t="str">
        <f t="shared" si="9"/>
        <v/>
      </c>
      <c r="AG134" s="154" t="str">
        <f t="shared" si="10"/>
        <v/>
      </c>
      <c r="AH134" s="138" t="str">
        <f t="shared" si="11"/>
        <v/>
      </c>
      <c r="AI134" s="113" t="str">
        <f t="shared" si="12"/>
        <v/>
      </c>
    </row>
    <row r="135" spans="1:35" x14ac:dyDescent="0.35">
      <c r="A135" s="15">
        <v>117</v>
      </c>
      <c r="B135" s="29" t="s">
        <v>76</v>
      </c>
      <c r="C135" s="40"/>
      <c r="D135" s="39"/>
      <c r="E135" s="95"/>
      <c r="F135" s="28"/>
      <c r="G135" s="97"/>
      <c r="H135" s="40"/>
      <c r="I135" s="40"/>
      <c r="J135" s="40"/>
      <c r="K135" s="40"/>
      <c r="L135" s="50"/>
      <c r="M135" s="77"/>
      <c r="N135" s="160" t="str" cm="1">
        <f t="array" ref="N135">IF($L135="","",IF(M135='Lookup Tables and Dropdowns'!$AC$7, L135,IF(M135='Lookup Tables and Dropdowns'!$AC$5, $L135*lb_to_kg_conversion,IF(M135='Lookup Tables and Dropdowns'!$AC$6, $L135*oz_to_kg_conversion, $L135))*kg_metrictons_conversion))</f>
        <v/>
      </c>
      <c r="O135" s="135"/>
      <c r="P135" s="55"/>
      <c r="Q135" s="108"/>
      <c r="R135" s="94"/>
      <c r="S135" s="94"/>
      <c r="T135" s="94"/>
      <c r="U135" s="94"/>
      <c r="V135" s="94"/>
      <c r="W135" s="94"/>
      <c r="X135" s="94"/>
      <c r="Y135" s="94"/>
      <c r="Z135" s="94"/>
      <c r="AA135" s="92"/>
      <c r="AB135" s="141"/>
      <c r="AC135" s="151" t="str" cm="1">
        <f t="array" ref="AC135">IF(D135="", "", IF(S135="", IF(V135='Lookup Tables and Dropdowns'!$AC$9, lb_to_kg_conversion*'2a. RACHP'!U135, U135)*W135*kg_metrictons_conversion,IF(T135='Lookup Tables and Dropdowns'!$AC$7, S135, IF(T135='Lookup Tables and Dropdowns'!$AC$5, '2a. RACHP'!S135*lb_to_kg_conversion, IF('2a. RACHP'!T135='Lookup Tables and Dropdowns'!$AC$6, '2a. RACHP'!S135*oz_to_kg_conversion, '2a. RACHP'!S135))*kg_metrictons_conversion)))</f>
        <v/>
      </c>
      <c r="AD135" s="152" t="str">
        <f t="shared" si="7"/>
        <v/>
      </c>
      <c r="AE135" s="152" t="str">
        <f t="shared" si="8"/>
        <v/>
      </c>
      <c r="AF135" s="153" t="str">
        <f t="shared" si="9"/>
        <v/>
      </c>
      <c r="AG135" s="154" t="str">
        <f t="shared" si="10"/>
        <v/>
      </c>
      <c r="AH135" s="138" t="str">
        <f t="shared" si="11"/>
        <v/>
      </c>
      <c r="AI135" s="113" t="str">
        <f t="shared" si="12"/>
        <v/>
      </c>
    </row>
    <row r="136" spans="1:35" x14ac:dyDescent="0.35">
      <c r="A136" s="15">
        <v>118</v>
      </c>
      <c r="B136" s="29" t="s">
        <v>76</v>
      </c>
      <c r="C136" s="40"/>
      <c r="D136" s="39"/>
      <c r="E136" s="95"/>
      <c r="F136" s="28"/>
      <c r="G136" s="97"/>
      <c r="H136" s="40"/>
      <c r="I136" s="40"/>
      <c r="J136" s="40"/>
      <c r="K136" s="40"/>
      <c r="L136" s="50"/>
      <c r="M136" s="77"/>
      <c r="N136" s="160" t="str" cm="1">
        <f t="array" ref="N136">IF($L136="","",IF(M136='Lookup Tables and Dropdowns'!$AC$7, L136,IF(M136='Lookup Tables and Dropdowns'!$AC$5, $L136*lb_to_kg_conversion,IF(M136='Lookup Tables and Dropdowns'!$AC$6, $L136*oz_to_kg_conversion, $L136))*kg_metrictons_conversion))</f>
        <v/>
      </c>
      <c r="O136" s="135"/>
      <c r="P136" s="55"/>
      <c r="Q136" s="108"/>
      <c r="R136" s="94"/>
      <c r="S136" s="94"/>
      <c r="T136" s="94"/>
      <c r="U136" s="94"/>
      <c r="V136" s="94"/>
      <c r="W136" s="94"/>
      <c r="X136" s="94"/>
      <c r="Y136" s="94"/>
      <c r="Z136" s="94"/>
      <c r="AA136" s="92"/>
      <c r="AB136" s="141"/>
      <c r="AC136" s="151" t="str" cm="1">
        <f t="array" ref="AC136">IF(D136="", "", IF(S136="", IF(V136='Lookup Tables and Dropdowns'!$AC$9, lb_to_kg_conversion*'2a. RACHP'!U136, U136)*W136*kg_metrictons_conversion,IF(T136='Lookup Tables and Dropdowns'!$AC$7, S136, IF(T136='Lookup Tables and Dropdowns'!$AC$5, '2a. RACHP'!S136*lb_to_kg_conversion, IF('2a. RACHP'!T136='Lookup Tables and Dropdowns'!$AC$6, '2a. RACHP'!S136*oz_to_kg_conversion, '2a. RACHP'!S136))*kg_metrictons_conversion)))</f>
        <v/>
      </c>
      <c r="AD136" s="152" t="str">
        <f t="shared" si="7"/>
        <v/>
      </c>
      <c r="AE136" s="152" t="str">
        <f t="shared" si="8"/>
        <v/>
      </c>
      <c r="AF136" s="153" t="str">
        <f t="shared" si="9"/>
        <v/>
      </c>
      <c r="AG136" s="154" t="str">
        <f t="shared" si="10"/>
        <v/>
      </c>
      <c r="AH136" s="138" t="str">
        <f t="shared" si="11"/>
        <v/>
      </c>
      <c r="AI136" s="113" t="str">
        <f t="shared" si="12"/>
        <v/>
      </c>
    </row>
    <row r="137" spans="1:35" x14ac:dyDescent="0.35">
      <c r="A137" s="15">
        <v>119</v>
      </c>
      <c r="B137" s="29" t="s">
        <v>76</v>
      </c>
      <c r="C137" s="40"/>
      <c r="D137" s="39"/>
      <c r="E137" s="95"/>
      <c r="F137" s="28"/>
      <c r="G137" s="97"/>
      <c r="H137" s="40"/>
      <c r="I137" s="40"/>
      <c r="J137" s="40"/>
      <c r="K137" s="40"/>
      <c r="L137" s="50"/>
      <c r="M137" s="77"/>
      <c r="N137" s="160" t="str" cm="1">
        <f t="array" ref="N137">IF($L137="","",IF(M137='Lookup Tables and Dropdowns'!$AC$7, L137,IF(M137='Lookup Tables and Dropdowns'!$AC$5, $L137*lb_to_kg_conversion,IF(M137='Lookup Tables and Dropdowns'!$AC$6, $L137*oz_to_kg_conversion, $L137))*kg_metrictons_conversion))</f>
        <v/>
      </c>
      <c r="O137" s="135"/>
      <c r="P137" s="55"/>
      <c r="Q137" s="108"/>
      <c r="R137" s="94"/>
      <c r="S137" s="94"/>
      <c r="T137" s="94"/>
      <c r="U137" s="94"/>
      <c r="V137" s="94"/>
      <c r="W137" s="94"/>
      <c r="X137" s="94"/>
      <c r="Y137" s="94"/>
      <c r="Z137" s="94"/>
      <c r="AA137" s="92"/>
      <c r="AB137" s="141"/>
      <c r="AC137" s="151" t="str" cm="1">
        <f t="array" ref="AC137">IF(D137="", "", IF(S137="", IF(V137='Lookup Tables and Dropdowns'!$AC$9, lb_to_kg_conversion*'2a. RACHP'!U137, U137)*W137*kg_metrictons_conversion,IF(T137='Lookup Tables and Dropdowns'!$AC$7, S137, IF(T137='Lookup Tables and Dropdowns'!$AC$5, '2a. RACHP'!S137*lb_to_kg_conversion, IF('2a. RACHP'!T137='Lookup Tables and Dropdowns'!$AC$6, '2a. RACHP'!S137*oz_to_kg_conversion, '2a. RACHP'!S137))*kg_metrictons_conversion)))</f>
        <v/>
      </c>
      <c r="AD137" s="152" t="str">
        <f t="shared" si="7"/>
        <v/>
      </c>
      <c r="AE137" s="152" t="str">
        <f t="shared" si="8"/>
        <v/>
      </c>
      <c r="AF137" s="153" t="str">
        <f t="shared" si="9"/>
        <v/>
      </c>
      <c r="AG137" s="154" t="str">
        <f t="shared" si="10"/>
        <v/>
      </c>
      <c r="AH137" s="138" t="str">
        <f t="shared" si="11"/>
        <v/>
      </c>
      <c r="AI137" s="113" t="str">
        <f t="shared" si="12"/>
        <v/>
      </c>
    </row>
    <row r="138" spans="1:35" x14ac:dyDescent="0.35">
      <c r="A138" s="15">
        <v>120</v>
      </c>
      <c r="B138" s="29" t="s">
        <v>76</v>
      </c>
      <c r="C138" s="40"/>
      <c r="D138" s="39"/>
      <c r="E138" s="95"/>
      <c r="F138" s="28"/>
      <c r="G138" s="97"/>
      <c r="H138" s="40"/>
      <c r="I138" s="40"/>
      <c r="J138" s="40"/>
      <c r="K138" s="40"/>
      <c r="L138" s="50"/>
      <c r="M138" s="77"/>
      <c r="N138" s="160" t="str" cm="1">
        <f t="array" ref="N138">IF($L138="","",IF(M138='Lookup Tables and Dropdowns'!$AC$7, L138,IF(M138='Lookup Tables and Dropdowns'!$AC$5, $L138*lb_to_kg_conversion,IF(M138='Lookup Tables and Dropdowns'!$AC$6, $L138*oz_to_kg_conversion, $L138))*kg_metrictons_conversion))</f>
        <v/>
      </c>
      <c r="O138" s="135"/>
      <c r="P138" s="55"/>
      <c r="Q138" s="108"/>
      <c r="R138" s="94"/>
      <c r="S138" s="94"/>
      <c r="T138" s="94"/>
      <c r="U138" s="94"/>
      <c r="V138" s="94"/>
      <c r="W138" s="94"/>
      <c r="X138" s="94"/>
      <c r="Y138" s="94"/>
      <c r="Z138" s="94"/>
      <c r="AA138" s="92"/>
      <c r="AB138" s="141"/>
      <c r="AC138" s="151" t="str" cm="1">
        <f t="array" ref="AC138">IF(D138="", "", IF(S138="", IF(V138='Lookup Tables and Dropdowns'!$AC$9, lb_to_kg_conversion*'2a. RACHP'!U138, U138)*W138*kg_metrictons_conversion,IF(T138='Lookup Tables and Dropdowns'!$AC$7, S138, IF(T138='Lookup Tables and Dropdowns'!$AC$5, '2a. RACHP'!S138*lb_to_kg_conversion, IF('2a. RACHP'!T138='Lookup Tables and Dropdowns'!$AC$6, '2a. RACHP'!S138*oz_to_kg_conversion, '2a. RACHP'!S138))*kg_metrictons_conversion)))</f>
        <v/>
      </c>
      <c r="AD138" s="152" t="str">
        <f t="shared" si="7"/>
        <v/>
      </c>
      <c r="AE138" s="152" t="str">
        <f t="shared" si="8"/>
        <v/>
      </c>
      <c r="AF138" s="153" t="str">
        <f t="shared" si="9"/>
        <v/>
      </c>
      <c r="AG138" s="154" t="str">
        <f t="shared" si="10"/>
        <v/>
      </c>
      <c r="AH138" s="138" t="str">
        <f t="shared" si="11"/>
        <v/>
      </c>
      <c r="AI138" s="113" t="str">
        <f t="shared" si="12"/>
        <v/>
      </c>
    </row>
    <row r="139" spans="1:35" x14ac:dyDescent="0.35">
      <c r="A139" s="15">
        <v>121</v>
      </c>
      <c r="B139" s="29" t="s">
        <v>76</v>
      </c>
      <c r="C139" s="40"/>
      <c r="D139" s="39"/>
      <c r="E139" s="95"/>
      <c r="F139" s="28"/>
      <c r="G139" s="97"/>
      <c r="H139" s="40"/>
      <c r="I139" s="40"/>
      <c r="J139" s="40"/>
      <c r="K139" s="40"/>
      <c r="L139" s="50"/>
      <c r="M139" s="77"/>
      <c r="N139" s="160" t="str" cm="1">
        <f t="array" ref="N139">IF($L139="","",IF(M139='Lookup Tables and Dropdowns'!$AC$7, L139,IF(M139='Lookup Tables and Dropdowns'!$AC$5, $L139*lb_to_kg_conversion,IF(M139='Lookup Tables and Dropdowns'!$AC$6, $L139*oz_to_kg_conversion, $L139))*kg_metrictons_conversion))</f>
        <v/>
      </c>
      <c r="O139" s="135"/>
      <c r="P139" s="55"/>
      <c r="Q139" s="108"/>
      <c r="R139" s="94"/>
      <c r="S139" s="94"/>
      <c r="T139" s="94"/>
      <c r="U139" s="94"/>
      <c r="V139" s="94"/>
      <c r="W139" s="94"/>
      <c r="X139" s="94"/>
      <c r="Y139" s="94"/>
      <c r="Z139" s="94"/>
      <c r="AA139" s="92"/>
      <c r="AB139" s="141"/>
      <c r="AC139" s="151" t="str" cm="1">
        <f t="array" ref="AC139">IF(D139="", "", IF(S139="", IF(V139='Lookup Tables and Dropdowns'!$AC$9, lb_to_kg_conversion*'2a. RACHP'!U139, U139)*W139*kg_metrictons_conversion,IF(T139='Lookup Tables and Dropdowns'!$AC$7, S139, IF(T139='Lookup Tables and Dropdowns'!$AC$5, '2a. RACHP'!S139*lb_to_kg_conversion, IF('2a. RACHP'!T139='Lookup Tables and Dropdowns'!$AC$6, '2a. RACHP'!S139*oz_to_kg_conversion, '2a. RACHP'!S139))*kg_metrictons_conversion)))</f>
        <v/>
      </c>
      <c r="AD139" s="152" t="str">
        <f t="shared" si="7"/>
        <v/>
      </c>
      <c r="AE139" s="152" t="str">
        <f t="shared" si="8"/>
        <v/>
      </c>
      <c r="AF139" s="153" t="str">
        <f t="shared" si="9"/>
        <v/>
      </c>
      <c r="AG139" s="154" t="str">
        <f t="shared" si="10"/>
        <v/>
      </c>
      <c r="AH139" s="138" t="str">
        <f t="shared" si="11"/>
        <v/>
      </c>
      <c r="AI139" s="113" t="str">
        <f t="shared" si="12"/>
        <v/>
      </c>
    </row>
    <row r="140" spans="1:35" x14ac:dyDescent="0.35">
      <c r="A140" s="15">
        <v>122</v>
      </c>
      <c r="B140" s="29" t="s">
        <v>76</v>
      </c>
      <c r="C140" s="40"/>
      <c r="D140" s="39"/>
      <c r="E140" s="95"/>
      <c r="F140" s="28"/>
      <c r="G140" s="97"/>
      <c r="H140" s="40"/>
      <c r="I140" s="40"/>
      <c r="J140" s="40"/>
      <c r="K140" s="40"/>
      <c r="L140" s="50"/>
      <c r="M140" s="77"/>
      <c r="N140" s="160" t="str" cm="1">
        <f t="array" ref="N140">IF($L140="","",IF(M140='Lookup Tables and Dropdowns'!$AC$7, L140,IF(M140='Lookup Tables and Dropdowns'!$AC$5, $L140*lb_to_kg_conversion,IF(M140='Lookup Tables and Dropdowns'!$AC$6, $L140*oz_to_kg_conversion, $L140))*kg_metrictons_conversion))</f>
        <v/>
      </c>
      <c r="O140" s="135"/>
      <c r="P140" s="55"/>
      <c r="Q140" s="108"/>
      <c r="R140" s="94"/>
      <c r="S140" s="94"/>
      <c r="T140" s="94"/>
      <c r="U140" s="94"/>
      <c r="V140" s="94"/>
      <c r="W140" s="94"/>
      <c r="X140" s="94"/>
      <c r="Y140" s="94"/>
      <c r="Z140" s="94"/>
      <c r="AA140" s="92"/>
      <c r="AB140" s="141"/>
      <c r="AC140" s="151" t="str" cm="1">
        <f t="array" ref="AC140">IF(D140="", "", IF(S140="", IF(V140='Lookup Tables and Dropdowns'!$AC$9, lb_to_kg_conversion*'2a. RACHP'!U140, U140)*W140*kg_metrictons_conversion,IF(T140='Lookup Tables and Dropdowns'!$AC$7, S140, IF(T140='Lookup Tables and Dropdowns'!$AC$5, '2a. RACHP'!S140*lb_to_kg_conversion, IF('2a. RACHP'!T140='Lookup Tables and Dropdowns'!$AC$6, '2a. RACHP'!S140*oz_to_kg_conversion, '2a. RACHP'!S140))*kg_metrictons_conversion)))</f>
        <v/>
      </c>
      <c r="AD140" s="152" t="str">
        <f t="shared" si="7"/>
        <v/>
      </c>
      <c r="AE140" s="152" t="str">
        <f t="shared" si="8"/>
        <v/>
      </c>
      <c r="AF140" s="153" t="str">
        <f t="shared" si="9"/>
        <v/>
      </c>
      <c r="AG140" s="154" t="str">
        <f t="shared" si="10"/>
        <v/>
      </c>
      <c r="AH140" s="138" t="str">
        <f t="shared" si="11"/>
        <v/>
      </c>
      <c r="AI140" s="113" t="str">
        <f t="shared" si="12"/>
        <v/>
      </c>
    </row>
    <row r="141" spans="1:35" x14ac:dyDescent="0.35">
      <c r="A141" s="15">
        <v>123</v>
      </c>
      <c r="B141" s="29" t="s">
        <v>76</v>
      </c>
      <c r="C141" s="40"/>
      <c r="D141" s="39"/>
      <c r="E141" s="95"/>
      <c r="F141" s="28"/>
      <c r="G141" s="97"/>
      <c r="H141" s="40"/>
      <c r="I141" s="40"/>
      <c r="J141" s="40"/>
      <c r="K141" s="40"/>
      <c r="L141" s="50"/>
      <c r="M141" s="77"/>
      <c r="N141" s="160" t="str" cm="1">
        <f t="array" ref="N141">IF($L141="","",IF(M141='Lookup Tables and Dropdowns'!$AC$7, L141,IF(M141='Lookup Tables and Dropdowns'!$AC$5, $L141*lb_to_kg_conversion,IF(M141='Lookup Tables and Dropdowns'!$AC$6, $L141*oz_to_kg_conversion, $L141))*kg_metrictons_conversion))</f>
        <v/>
      </c>
      <c r="O141" s="135"/>
      <c r="P141" s="55"/>
      <c r="Q141" s="108"/>
      <c r="R141" s="94"/>
      <c r="S141" s="94"/>
      <c r="T141" s="94"/>
      <c r="U141" s="94"/>
      <c r="V141" s="94"/>
      <c r="W141" s="94"/>
      <c r="X141" s="94"/>
      <c r="Y141" s="94"/>
      <c r="Z141" s="94"/>
      <c r="AA141" s="92"/>
      <c r="AB141" s="141"/>
      <c r="AC141" s="151" t="str" cm="1">
        <f t="array" ref="AC141">IF(D141="", "", IF(S141="", IF(V141='Lookup Tables and Dropdowns'!$AC$9, lb_to_kg_conversion*'2a. RACHP'!U141, U141)*W141*kg_metrictons_conversion,IF(T141='Lookup Tables and Dropdowns'!$AC$7, S141, IF(T141='Lookup Tables and Dropdowns'!$AC$5, '2a. RACHP'!S141*lb_to_kg_conversion, IF('2a. RACHP'!T141='Lookup Tables and Dropdowns'!$AC$6, '2a. RACHP'!S141*oz_to_kg_conversion, '2a. RACHP'!S141))*kg_metrictons_conversion)))</f>
        <v/>
      </c>
      <c r="AD141" s="152" t="str">
        <f t="shared" si="7"/>
        <v/>
      </c>
      <c r="AE141" s="152" t="str">
        <f t="shared" si="8"/>
        <v/>
      </c>
      <c r="AF141" s="153" t="str">
        <f t="shared" si="9"/>
        <v/>
      </c>
      <c r="AG141" s="154" t="str">
        <f t="shared" si="10"/>
        <v/>
      </c>
      <c r="AH141" s="138" t="str">
        <f t="shared" si="11"/>
        <v/>
      </c>
      <c r="AI141" s="113" t="str">
        <f t="shared" si="12"/>
        <v/>
      </c>
    </row>
    <row r="142" spans="1:35" x14ac:dyDescent="0.35">
      <c r="A142" s="15">
        <v>124</v>
      </c>
      <c r="B142" s="29" t="s">
        <v>76</v>
      </c>
      <c r="C142" s="40"/>
      <c r="D142" s="39"/>
      <c r="E142" s="95"/>
      <c r="F142" s="28"/>
      <c r="G142" s="97"/>
      <c r="H142" s="40"/>
      <c r="I142" s="40"/>
      <c r="J142" s="40"/>
      <c r="K142" s="40"/>
      <c r="L142" s="50"/>
      <c r="M142" s="77"/>
      <c r="N142" s="160" t="str" cm="1">
        <f t="array" ref="N142">IF($L142="","",IF(M142='Lookup Tables and Dropdowns'!$AC$7, L142,IF(M142='Lookup Tables and Dropdowns'!$AC$5, $L142*lb_to_kg_conversion,IF(M142='Lookup Tables and Dropdowns'!$AC$6, $L142*oz_to_kg_conversion, $L142))*kg_metrictons_conversion))</f>
        <v/>
      </c>
      <c r="O142" s="135"/>
      <c r="P142" s="55"/>
      <c r="Q142" s="108"/>
      <c r="R142" s="94"/>
      <c r="S142" s="94"/>
      <c r="T142" s="94"/>
      <c r="U142" s="94"/>
      <c r="V142" s="94"/>
      <c r="W142" s="94"/>
      <c r="X142" s="94"/>
      <c r="Y142" s="94"/>
      <c r="Z142" s="94"/>
      <c r="AA142" s="92"/>
      <c r="AB142" s="141"/>
      <c r="AC142" s="151" t="str" cm="1">
        <f t="array" ref="AC142">IF(D142="", "", IF(S142="", IF(V142='Lookup Tables and Dropdowns'!$AC$9, lb_to_kg_conversion*'2a. RACHP'!U142, U142)*W142*kg_metrictons_conversion,IF(T142='Lookup Tables and Dropdowns'!$AC$7, S142, IF(T142='Lookup Tables and Dropdowns'!$AC$5, '2a. RACHP'!S142*lb_to_kg_conversion, IF('2a. RACHP'!T142='Lookup Tables and Dropdowns'!$AC$6, '2a. RACHP'!S142*oz_to_kg_conversion, '2a. RACHP'!S142))*kg_metrictons_conversion)))</f>
        <v/>
      </c>
      <c r="AD142" s="152" t="str">
        <f t="shared" si="7"/>
        <v/>
      </c>
      <c r="AE142" s="152" t="str">
        <f t="shared" si="8"/>
        <v/>
      </c>
      <c r="AF142" s="153" t="str">
        <f t="shared" si="9"/>
        <v/>
      </c>
      <c r="AG142" s="154" t="str">
        <f t="shared" si="10"/>
        <v/>
      </c>
      <c r="AH142" s="138" t="str">
        <f t="shared" si="11"/>
        <v/>
      </c>
      <c r="AI142" s="113" t="str">
        <f t="shared" si="12"/>
        <v/>
      </c>
    </row>
    <row r="143" spans="1:35" x14ac:dyDescent="0.35">
      <c r="A143" s="15">
        <v>125</v>
      </c>
      <c r="B143" s="29" t="s">
        <v>76</v>
      </c>
      <c r="C143" s="40"/>
      <c r="D143" s="39"/>
      <c r="E143" s="95"/>
      <c r="F143" s="28"/>
      <c r="G143" s="97"/>
      <c r="H143" s="40"/>
      <c r="I143" s="40"/>
      <c r="J143" s="40"/>
      <c r="K143" s="40"/>
      <c r="L143" s="50"/>
      <c r="M143" s="77"/>
      <c r="N143" s="160" t="str" cm="1">
        <f t="array" ref="N143">IF($L143="","",IF(M143='Lookup Tables and Dropdowns'!$AC$7, L143,IF(M143='Lookup Tables and Dropdowns'!$AC$5, $L143*lb_to_kg_conversion,IF(M143='Lookup Tables and Dropdowns'!$AC$6, $L143*oz_to_kg_conversion, $L143))*kg_metrictons_conversion))</f>
        <v/>
      </c>
      <c r="O143" s="135"/>
      <c r="P143" s="55"/>
      <c r="Q143" s="108"/>
      <c r="R143" s="94"/>
      <c r="S143" s="94"/>
      <c r="T143" s="94"/>
      <c r="U143" s="94"/>
      <c r="V143" s="94"/>
      <c r="W143" s="94"/>
      <c r="X143" s="94"/>
      <c r="Y143" s="94"/>
      <c r="Z143" s="94"/>
      <c r="AA143" s="92"/>
      <c r="AB143" s="141"/>
      <c r="AC143" s="151" t="str" cm="1">
        <f t="array" ref="AC143">IF(D143="", "", IF(S143="", IF(V143='Lookup Tables and Dropdowns'!$AC$9, lb_to_kg_conversion*'2a. RACHP'!U143, U143)*W143*kg_metrictons_conversion,IF(T143='Lookup Tables and Dropdowns'!$AC$7, S143, IF(T143='Lookup Tables and Dropdowns'!$AC$5, '2a. RACHP'!S143*lb_to_kg_conversion, IF('2a. RACHP'!T143='Lookup Tables and Dropdowns'!$AC$6, '2a. RACHP'!S143*oz_to_kg_conversion, '2a. RACHP'!S143))*kg_metrictons_conversion)))</f>
        <v/>
      </c>
      <c r="AD143" s="152" t="str">
        <f t="shared" si="7"/>
        <v/>
      </c>
      <c r="AE143" s="152" t="str">
        <f t="shared" si="8"/>
        <v/>
      </c>
      <c r="AF143" s="153" t="str">
        <f t="shared" si="9"/>
        <v/>
      </c>
      <c r="AG143" s="154" t="str">
        <f t="shared" si="10"/>
        <v/>
      </c>
      <c r="AH143" s="138" t="str">
        <f t="shared" si="11"/>
        <v/>
      </c>
      <c r="AI143" s="113" t="str">
        <f t="shared" si="12"/>
        <v/>
      </c>
    </row>
    <row r="144" spans="1:35" x14ac:dyDescent="0.35">
      <c r="A144" s="15">
        <v>126</v>
      </c>
      <c r="B144" s="29" t="s">
        <v>76</v>
      </c>
      <c r="C144" s="40"/>
      <c r="D144" s="39"/>
      <c r="E144" s="95"/>
      <c r="F144" s="28"/>
      <c r="G144" s="97"/>
      <c r="H144" s="40"/>
      <c r="I144" s="40"/>
      <c r="J144" s="40"/>
      <c r="K144" s="40"/>
      <c r="L144" s="50"/>
      <c r="M144" s="77"/>
      <c r="N144" s="160" t="str" cm="1">
        <f t="array" ref="N144">IF($L144="","",IF(M144='Lookup Tables and Dropdowns'!$AC$7, L144,IF(M144='Lookup Tables and Dropdowns'!$AC$5, $L144*lb_to_kg_conversion,IF(M144='Lookup Tables and Dropdowns'!$AC$6, $L144*oz_to_kg_conversion, $L144))*kg_metrictons_conversion))</f>
        <v/>
      </c>
      <c r="O144" s="135"/>
      <c r="P144" s="55"/>
      <c r="Q144" s="108"/>
      <c r="R144" s="94"/>
      <c r="S144" s="94"/>
      <c r="T144" s="94"/>
      <c r="U144" s="94"/>
      <c r="V144" s="94"/>
      <c r="W144" s="94"/>
      <c r="X144" s="94"/>
      <c r="Y144" s="94"/>
      <c r="Z144" s="94"/>
      <c r="AA144" s="92"/>
      <c r="AB144" s="141"/>
      <c r="AC144" s="151" t="str" cm="1">
        <f t="array" ref="AC144">IF(D144="", "", IF(S144="", IF(V144='Lookup Tables and Dropdowns'!$AC$9, lb_to_kg_conversion*'2a. RACHP'!U144, U144)*W144*kg_metrictons_conversion,IF(T144='Lookup Tables and Dropdowns'!$AC$7, S144, IF(T144='Lookup Tables and Dropdowns'!$AC$5, '2a. RACHP'!S144*lb_to_kg_conversion, IF('2a. RACHP'!T144='Lookup Tables and Dropdowns'!$AC$6, '2a. RACHP'!S144*oz_to_kg_conversion, '2a. RACHP'!S144))*kg_metrictons_conversion)))</f>
        <v/>
      </c>
      <c r="AD144" s="152" t="str">
        <f t="shared" si="7"/>
        <v/>
      </c>
      <c r="AE144" s="152" t="str">
        <f t="shared" si="8"/>
        <v/>
      </c>
      <c r="AF144" s="153" t="str">
        <f t="shared" si="9"/>
        <v/>
      </c>
      <c r="AG144" s="154" t="str">
        <f t="shared" si="10"/>
        <v/>
      </c>
      <c r="AH144" s="138" t="str">
        <f t="shared" si="11"/>
        <v/>
      </c>
      <c r="AI144" s="113" t="str">
        <f t="shared" si="12"/>
        <v/>
      </c>
    </row>
    <row r="145" spans="1:35" x14ac:dyDescent="0.35">
      <c r="A145" s="15">
        <v>127</v>
      </c>
      <c r="B145" s="29" t="s">
        <v>76</v>
      </c>
      <c r="C145" s="40"/>
      <c r="D145" s="39"/>
      <c r="E145" s="95"/>
      <c r="F145" s="28"/>
      <c r="G145" s="97"/>
      <c r="H145" s="40"/>
      <c r="I145" s="40"/>
      <c r="J145" s="40"/>
      <c r="K145" s="40"/>
      <c r="L145" s="50"/>
      <c r="M145" s="77"/>
      <c r="N145" s="160" t="str" cm="1">
        <f t="array" ref="N145">IF($L145="","",IF(M145='Lookup Tables and Dropdowns'!$AC$7, L145,IF(M145='Lookup Tables and Dropdowns'!$AC$5, $L145*lb_to_kg_conversion,IF(M145='Lookup Tables and Dropdowns'!$AC$6, $L145*oz_to_kg_conversion, $L145))*kg_metrictons_conversion))</f>
        <v/>
      </c>
      <c r="O145" s="135"/>
      <c r="P145" s="55"/>
      <c r="Q145" s="108"/>
      <c r="R145" s="94"/>
      <c r="S145" s="94"/>
      <c r="T145" s="94"/>
      <c r="U145" s="94"/>
      <c r="V145" s="94"/>
      <c r="W145" s="94"/>
      <c r="X145" s="94"/>
      <c r="Y145" s="94"/>
      <c r="Z145" s="94"/>
      <c r="AA145" s="92"/>
      <c r="AB145" s="141"/>
      <c r="AC145" s="151" t="str" cm="1">
        <f t="array" ref="AC145">IF(D145="", "", IF(S145="", IF(V145='Lookup Tables and Dropdowns'!$AC$9, lb_to_kg_conversion*'2a. RACHP'!U145, U145)*W145*kg_metrictons_conversion,IF(T145='Lookup Tables and Dropdowns'!$AC$7, S145, IF(T145='Lookup Tables and Dropdowns'!$AC$5, '2a. RACHP'!S145*lb_to_kg_conversion, IF('2a. RACHP'!T145='Lookup Tables and Dropdowns'!$AC$6, '2a. RACHP'!S145*oz_to_kg_conversion, '2a. RACHP'!S145))*kg_metrictons_conversion)))</f>
        <v/>
      </c>
      <c r="AD145" s="152" t="str">
        <f t="shared" si="7"/>
        <v/>
      </c>
      <c r="AE145" s="152" t="str">
        <f t="shared" si="8"/>
        <v/>
      </c>
      <c r="AF145" s="153" t="str">
        <f t="shared" si="9"/>
        <v/>
      </c>
      <c r="AG145" s="154" t="str">
        <f t="shared" si="10"/>
        <v/>
      </c>
      <c r="AH145" s="138" t="str">
        <f t="shared" si="11"/>
        <v/>
      </c>
      <c r="AI145" s="113" t="str">
        <f t="shared" si="12"/>
        <v/>
      </c>
    </row>
    <row r="146" spans="1:35" x14ac:dyDescent="0.35">
      <c r="A146" s="15">
        <v>128</v>
      </c>
      <c r="B146" s="29" t="s">
        <v>76</v>
      </c>
      <c r="C146" s="40"/>
      <c r="D146" s="39"/>
      <c r="E146" s="95"/>
      <c r="F146" s="28"/>
      <c r="G146" s="97"/>
      <c r="H146" s="40"/>
      <c r="I146" s="40"/>
      <c r="J146" s="40"/>
      <c r="K146" s="40"/>
      <c r="L146" s="50"/>
      <c r="M146" s="77"/>
      <c r="N146" s="160" t="str" cm="1">
        <f t="array" ref="N146">IF($L146="","",IF(M146='Lookup Tables and Dropdowns'!$AC$7, L146,IF(M146='Lookup Tables and Dropdowns'!$AC$5, $L146*lb_to_kg_conversion,IF(M146='Lookup Tables and Dropdowns'!$AC$6, $L146*oz_to_kg_conversion, $L146))*kg_metrictons_conversion))</f>
        <v/>
      </c>
      <c r="O146" s="135"/>
      <c r="P146" s="55"/>
      <c r="Q146" s="108"/>
      <c r="R146" s="94"/>
      <c r="S146" s="94"/>
      <c r="T146" s="94"/>
      <c r="U146" s="94"/>
      <c r="V146" s="94"/>
      <c r="W146" s="94"/>
      <c r="X146" s="94"/>
      <c r="Y146" s="94"/>
      <c r="Z146" s="94"/>
      <c r="AA146" s="92"/>
      <c r="AB146" s="141"/>
      <c r="AC146" s="151" t="str" cm="1">
        <f t="array" ref="AC146">IF(D146="", "", IF(S146="", IF(V146='Lookup Tables and Dropdowns'!$AC$9, lb_to_kg_conversion*'2a. RACHP'!U146, U146)*W146*kg_metrictons_conversion,IF(T146='Lookup Tables and Dropdowns'!$AC$7, S146, IF(T146='Lookup Tables and Dropdowns'!$AC$5, '2a. RACHP'!S146*lb_to_kg_conversion, IF('2a. RACHP'!T146='Lookup Tables and Dropdowns'!$AC$6, '2a. RACHP'!S146*oz_to_kg_conversion, '2a. RACHP'!S146))*kg_metrictons_conversion)))</f>
        <v/>
      </c>
      <c r="AD146" s="152" t="str">
        <f t="shared" si="7"/>
        <v/>
      </c>
      <c r="AE146" s="152" t="str">
        <f t="shared" si="8"/>
        <v/>
      </c>
      <c r="AF146" s="153" t="str">
        <f t="shared" si="9"/>
        <v/>
      </c>
      <c r="AG146" s="154" t="str">
        <f t="shared" si="10"/>
        <v/>
      </c>
      <c r="AH146" s="138" t="str">
        <f t="shared" si="11"/>
        <v/>
      </c>
      <c r="AI146" s="113" t="str">
        <f t="shared" si="12"/>
        <v/>
      </c>
    </row>
    <row r="147" spans="1:35" x14ac:dyDescent="0.35">
      <c r="A147" s="15">
        <v>129</v>
      </c>
      <c r="B147" s="29" t="s">
        <v>76</v>
      </c>
      <c r="C147" s="40"/>
      <c r="D147" s="39"/>
      <c r="E147" s="95"/>
      <c r="F147" s="28"/>
      <c r="G147" s="97"/>
      <c r="H147" s="40"/>
      <c r="I147" s="40"/>
      <c r="J147" s="40"/>
      <c r="K147" s="40"/>
      <c r="L147" s="50"/>
      <c r="M147" s="77"/>
      <c r="N147" s="160" t="str" cm="1">
        <f t="array" ref="N147">IF($L147="","",IF(M147='Lookup Tables and Dropdowns'!$AC$7, L147,IF(M147='Lookup Tables and Dropdowns'!$AC$5, $L147*lb_to_kg_conversion,IF(M147='Lookup Tables and Dropdowns'!$AC$6, $L147*oz_to_kg_conversion, $L147))*kg_metrictons_conversion))</f>
        <v/>
      </c>
      <c r="O147" s="135"/>
      <c r="P147" s="55"/>
      <c r="Q147" s="108"/>
      <c r="R147" s="94"/>
      <c r="S147" s="94"/>
      <c r="T147" s="94"/>
      <c r="U147" s="94"/>
      <c r="V147" s="94"/>
      <c r="W147" s="94"/>
      <c r="X147" s="94"/>
      <c r="Y147" s="94"/>
      <c r="Z147" s="94"/>
      <c r="AA147" s="92"/>
      <c r="AB147" s="141"/>
      <c r="AC147" s="151" t="str" cm="1">
        <f t="array" ref="AC147">IF(D147="", "", IF(S147="", IF(V147='Lookup Tables and Dropdowns'!$AC$9, lb_to_kg_conversion*'2a. RACHP'!U147, U147)*W147*kg_metrictons_conversion,IF(T147='Lookup Tables and Dropdowns'!$AC$7, S147, IF(T147='Lookup Tables and Dropdowns'!$AC$5, '2a. RACHP'!S147*lb_to_kg_conversion, IF('2a. RACHP'!T147='Lookup Tables and Dropdowns'!$AC$6, '2a. RACHP'!S147*oz_to_kg_conversion, '2a. RACHP'!S147))*kg_metrictons_conversion)))</f>
        <v/>
      </c>
      <c r="AD147" s="152" t="str">
        <f t="shared" si="7"/>
        <v/>
      </c>
      <c r="AE147" s="152" t="str">
        <f t="shared" si="8"/>
        <v/>
      </c>
      <c r="AF147" s="153" t="str">
        <f t="shared" si="9"/>
        <v/>
      </c>
      <c r="AG147" s="154" t="str">
        <f t="shared" si="10"/>
        <v/>
      </c>
      <c r="AH147" s="138" t="str">
        <f t="shared" si="11"/>
        <v/>
      </c>
      <c r="AI147" s="113" t="str">
        <f t="shared" si="12"/>
        <v/>
      </c>
    </row>
    <row r="148" spans="1:35" x14ac:dyDescent="0.35">
      <c r="A148" s="15">
        <v>130</v>
      </c>
      <c r="B148" s="29" t="s">
        <v>76</v>
      </c>
      <c r="C148" s="40"/>
      <c r="D148" s="39"/>
      <c r="E148" s="95"/>
      <c r="F148" s="28"/>
      <c r="G148" s="97"/>
      <c r="H148" s="40"/>
      <c r="I148" s="40"/>
      <c r="J148" s="40"/>
      <c r="K148" s="40"/>
      <c r="L148" s="50"/>
      <c r="M148" s="77"/>
      <c r="N148" s="160" t="str" cm="1">
        <f t="array" ref="N148">IF($L148="","",IF(M148='Lookup Tables and Dropdowns'!$AC$7, L148,IF(M148='Lookup Tables and Dropdowns'!$AC$5, $L148*lb_to_kg_conversion,IF(M148='Lookup Tables and Dropdowns'!$AC$6, $L148*oz_to_kg_conversion, $L148))*kg_metrictons_conversion))</f>
        <v/>
      </c>
      <c r="O148" s="135"/>
      <c r="P148" s="55"/>
      <c r="Q148" s="108"/>
      <c r="R148" s="94"/>
      <c r="S148" s="94"/>
      <c r="T148" s="94"/>
      <c r="U148" s="94"/>
      <c r="V148" s="94"/>
      <c r="W148" s="94"/>
      <c r="X148" s="94"/>
      <c r="Y148" s="94"/>
      <c r="Z148" s="94"/>
      <c r="AA148" s="92"/>
      <c r="AB148" s="141"/>
      <c r="AC148" s="151" t="str" cm="1">
        <f t="array" ref="AC148">IF(D148="", "", IF(S148="", IF(V148='Lookup Tables and Dropdowns'!$AC$9, lb_to_kg_conversion*'2a. RACHP'!U148, U148)*W148*kg_metrictons_conversion,IF(T148='Lookup Tables and Dropdowns'!$AC$7, S148, IF(T148='Lookup Tables and Dropdowns'!$AC$5, '2a. RACHP'!S148*lb_to_kg_conversion, IF('2a. RACHP'!T148='Lookup Tables and Dropdowns'!$AC$6, '2a. RACHP'!S148*oz_to_kg_conversion, '2a. RACHP'!S148))*kg_metrictons_conversion)))</f>
        <v/>
      </c>
      <c r="AD148" s="152" t="str">
        <f t="shared" si="7"/>
        <v/>
      </c>
      <c r="AE148" s="152" t="str">
        <f t="shared" si="8"/>
        <v/>
      </c>
      <c r="AF148" s="153" t="str">
        <f t="shared" si="9"/>
        <v/>
      </c>
      <c r="AG148" s="154" t="str">
        <f t="shared" si="10"/>
        <v/>
      </c>
      <c r="AH148" s="138" t="str">
        <f t="shared" si="11"/>
        <v/>
      </c>
      <c r="AI148" s="113" t="str">
        <f t="shared" si="12"/>
        <v/>
      </c>
    </row>
    <row r="149" spans="1:35" x14ac:dyDescent="0.35">
      <c r="A149" s="15">
        <v>131</v>
      </c>
      <c r="B149" s="29" t="s">
        <v>76</v>
      </c>
      <c r="C149" s="40"/>
      <c r="D149" s="39"/>
      <c r="E149" s="95"/>
      <c r="F149" s="28"/>
      <c r="G149" s="97"/>
      <c r="H149" s="40"/>
      <c r="I149" s="40"/>
      <c r="J149" s="40"/>
      <c r="K149" s="40"/>
      <c r="L149" s="50"/>
      <c r="M149" s="77"/>
      <c r="N149" s="160" t="str" cm="1">
        <f t="array" ref="N149">IF($L149="","",IF(M149='Lookup Tables and Dropdowns'!$AC$7, L149,IF(M149='Lookup Tables and Dropdowns'!$AC$5, $L149*lb_to_kg_conversion,IF(M149='Lookup Tables and Dropdowns'!$AC$6, $L149*oz_to_kg_conversion, $L149))*kg_metrictons_conversion))</f>
        <v/>
      </c>
      <c r="O149" s="135"/>
      <c r="P149" s="55"/>
      <c r="Q149" s="108"/>
      <c r="R149" s="94"/>
      <c r="S149" s="94"/>
      <c r="T149" s="94"/>
      <c r="U149" s="94"/>
      <c r="V149" s="94"/>
      <c r="W149" s="94"/>
      <c r="X149" s="94"/>
      <c r="Y149" s="94"/>
      <c r="Z149" s="94"/>
      <c r="AA149" s="92"/>
      <c r="AB149" s="141"/>
      <c r="AC149" s="151" t="str" cm="1">
        <f t="array" ref="AC149">IF(D149="", "", IF(S149="", IF(V149='Lookup Tables and Dropdowns'!$AC$9, lb_to_kg_conversion*'2a. RACHP'!U149, U149)*W149*kg_metrictons_conversion,IF(T149='Lookup Tables and Dropdowns'!$AC$7, S149, IF(T149='Lookup Tables and Dropdowns'!$AC$5, '2a. RACHP'!S149*lb_to_kg_conversion, IF('2a. RACHP'!T149='Lookup Tables and Dropdowns'!$AC$6, '2a. RACHP'!S149*oz_to_kg_conversion, '2a. RACHP'!S149))*kg_metrictons_conversion)))</f>
        <v/>
      </c>
      <c r="AD149" s="152" t="str">
        <f t="shared" si="7"/>
        <v/>
      </c>
      <c r="AE149" s="152" t="str">
        <f t="shared" si="8"/>
        <v/>
      </c>
      <c r="AF149" s="153" t="str">
        <f t="shared" si="9"/>
        <v/>
      </c>
      <c r="AG149" s="154" t="str">
        <f t="shared" si="10"/>
        <v/>
      </c>
      <c r="AH149" s="138" t="str">
        <f t="shared" si="11"/>
        <v/>
      </c>
      <c r="AI149" s="113" t="str">
        <f t="shared" si="12"/>
        <v/>
      </c>
    </row>
    <row r="150" spans="1:35" x14ac:dyDescent="0.35">
      <c r="A150" s="15">
        <v>132</v>
      </c>
      <c r="B150" s="29" t="s">
        <v>76</v>
      </c>
      <c r="C150" s="40"/>
      <c r="D150" s="39"/>
      <c r="E150" s="95"/>
      <c r="F150" s="28"/>
      <c r="G150" s="97"/>
      <c r="H150" s="40"/>
      <c r="I150" s="40"/>
      <c r="J150" s="40"/>
      <c r="K150" s="40"/>
      <c r="L150" s="50"/>
      <c r="M150" s="77"/>
      <c r="N150" s="160" t="str" cm="1">
        <f t="array" ref="N150">IF($L150="","",IF(M150='Lookup Tables and Dropdowns'!$AC$7, L150,IF(M150='Lookup Tables and Dropdowns'!$AC$5, $L150*lb_to_kg_conversion,IF(M150='Lookup Tables and Dropdowns'!$AC$6, $L150*oz_to_kg_conversion, $L150))*kg_metrictons_conversion))</f>
        <v/>
      </c>
      <c r="O150" s="135"/>
      <c r="P150" s="55"/>
      <c r="Q150" s="108"/>
      <c r="R150" s="94"/>
      <c r="S150" s="94"/>
      <c r="T150" s="94"/>
      <c r="U150" s="94"/>
      <c r="V150" s="94"/>
      <c r="W150" s="94"/>
      <c r="X150" s="94"/>
      <c r="Y150" s="94"/>
      <c r="Z150" s="94"/>
      <c r="AA150" s="92"/>
      <c r="AB150" s="141"/>
      <c r="AC150" s="151" t="str" cm="1">
        <f t="array" ref="AC150">IF(D150="", "", IF(S150="", IF(V150='Lookup Tables and Dropdowns'!$AC$9, lb_to_kg_conversion*'2a. RACHP'!U150, U150)*W150*kg_metrictons_conversion,IF(T150='Lookup Tables and Dropdowns'!$AC$7, S150, IF(T150='Lookup Tables and Dropdowns'!$AC$5, '2a. RACHP'!S150*lb_to_kg_conversion, IF('2a. RACHP'!T150='Lookup Tables and Dropdowns'!$AC$6, '2a. RACHP'!S150*oz_to_kg_conversion, '2a. RACHP'!S150))*kg_metrictons_conversion)))</f>
        <v/>
      </c>
      <c r="AD150" s="152" t="str">
        <f t="shared" ref="AD150:AD213" si="13">IF($D150="", "", $AC150*O150)</f>
        <v/>
      </c>
      <c r="AE150" s="152" t="str">
        <f t="shared" ref="AE150:AE213" si="14">IF($D150="", "", $AC150*P150)</f>
        <v/>
      </c>
      <c r="AF150" s="153" t="str">
        <f t="shared" ref="AF150:AF213" si="15">IF($D150="", "", $AC150*Q150)</f>
        <v/>
      </c>
      <c r="AG150" s="154" t="str">
        <f t="shared" ref="AG150:AG213" si="16">IF($N150="","",$N150*O150)</f>
        <v/>
      </c>
      <c r="AH150" s="138" t="str">
        <f t="shared" ref="AH150:AH213" si="17">IF($N150="","",$N150*P150)</f>
        <v/>
      </c>
      <c r="AI150" s="113" t="str">
        <f t="shared" ref="AI150:AI213" si="18">IF($N150="","",$N150*Q150)</f>
        <v/>
      </c>
    </row>
    <row r="151" spans="1:35" x14ac:dyDescent="0.35">
      <c r="A151" s="15">
        <v>133</v>
      </c>
      <c r="B151" s="29" t="s">
        <v>76</v>
      </c>
      <c r="C151" s="40"/>
      <c r="D151" s="39"/>
      <c r="E151" s="95"/>
      <c r="F151" s="28"/>
      <c r="G151" s="97"/>
      <c r="H151" s="40"/>
      <c r="I151" s="40"/>
      <c r="J151" s="40"/>
      <c r="K151" s="40"/>
      <c r="L151" s="50"/>
      <c r="M151" s="77"/>
      <c r="N151" s="160" t="str" cm="1">
        <f t="array" ref="N151">IF($L151="","",IF(M151='Lookup Tables and Dropdowns'!$AC$7, L151,IF(M151='Lookup Tables and Dropdowns'!$AC$5, $L151*lb_to_kg_conversion,IF(M151='Lookup Tables and Dropdowns'!$AC$6, $L151*oz_to_kg_conversion, $L151))*kg_metrictons_conversion))</f>
        <v/>
      </c>
      <c r="O151" s="135"/>
      <c r="P151" s="55"/>
      <c r="Q151" s="108"/>
      <c r="R151" s="94"/>
      <c r="S151" s="94"/>
      <c r="T151" s="94"/>
      <c r="U151" s="94"/>
      <c r="V151" s="94"/>
      <c r="W151" s="94"/>
      <c r="X151" s="94"/>
      <c r="Y151" s="94"/>
      <c r="Z151" s="94"/>
      <c r="AA151" s="92"/>
      <c r="AB151" s="141"/>
      <c r="AC151" s="151" t="str" cm="1">
        <f t="array" ref="AC151">IF(D151="", "", IF(S151="", IF(V151='Lookup Tables and Dropdowns'!$AC$9, lb_to_kg_conversion*'2a. RACHP'!U151, U151)*W151*kg_metrictons_conversion,IF(T151='Lookup Tables and Dropdowns'!$AC$7, S151, IF(T151='Lookup Tables and Dropdowns'!$AC$5, '2a. RACHP'!S151*lb_to_kg_conversion, IF('2a. RACHP'!T151='Lookup Tables and Dropdowns'!$AC$6, '2a. RACHP'!S151*oz_to_kg_conversion, '2a. RACHP'!S151))*kg_metrictons_conversion)))</f>
        <v/>
      </c>
      <c r="AD151" s="152" t="str">
        <f t="shared" si="13"/>
        <v/>
      </c>
      <c r="AE151" s="152" t="str">
        <f t="shared" si="14"/>
        <v/>
      </c>
      <c r="AF151" s="153" t="str">
        <f t="shared" si="15"/>
        <v/>
      </c>
      <c r="AG151" s="154" t="str">
        <f t="shared" si="16"/>
        <v/>
      </c>
      <c r="AH151" s="138" t="str">
        <f t="shared" si="17"/>
        <v/>
      </c>
      <c r="AI151" s="113" t="str">
        <f t="shared" si="18"/>
        <v/>
      </c>
    </row>
    <row r="152" spans="1:35" x14ac:dyDescent="0.35">
      <c r="A152" s="15">
        <v>134</v>
      </c>
      <c r="B152" s="29" t="s">
        <v>76</v>
      </c>
      <c r="C152" s="40"/>
      <c r="D152" s="39"/>
      <c r="E152" s="95"/>
      <c r="F152" s="28"/>
      <c r="G152" s="97"/>
      <c r="H152" s="40"/>
      <c r="I152" s="40"/>
      <c r="J152" s="40"/>
      <c r="K152" s="40"/>
      <c r="L152" s="50"/>
      <c r="M152" s="77"/>
      <c r="N152" s="160" t="str" cm="1">
        <f t="array" ref="N152">IF($L152="","",IF(M152='Lookup Tables and Dropdowns'!$AC$7, L152,IF(M152='Lookup Tables and Dropdowns'!$AC$5, $L152*lb_to_kg_conversion,IF(M152='Lookup Tables and Dropdowns'!$AC$6, $L152*oz_to_kg_conversion, $L152))*kg_metrictons_conversion))</f>
        <v/>
      </c>
      <c r="O152" s="135"/>
      <c r="P152" s="55"/>
      <c r="Q152" s="108"/>
      <c r="R152" s="94"/>
      <c r="S152" s="94"/>
      <c r="T152" s="94"/>
      <c r="U152" s="94"/>
      <c r="V152" s="94"/>
      <c r="W152" s="94"/>
      <c r="X152" s="94"/>
      <c r="Y152" s="94"/>
      <c r="Z152" s="94"/>
      <c r="AA152" s="92"/>
      <c r="AB152" s="141"/>
      <c r="AC152" s="151" t="str" cm="1">
        <f t="array" ref="AC152">IF(D152="", "", IF(S152="", IF(V152='Lookup Tables and Dropdowns'!$AC$9, lb_to_kg_conversion*'2a. RACHP'!U152, U152)*W152*kg_metrictons_conversion,IF(T152='Lookup Tables and Dropdowns'!$AC$7, S152, IF(T152='Lookup Tables and Dropdowns'!$AC$5, '2a. RACHP'!S152*lb_to_kg_conversion, IF('2a. RACHP'!T152='Lookup Tables and Dropdowns'!$AC$6, '2a. RACHP'!S152*oz_to_kg_conversion, '2a. RACHP'!S152))*kg_metrictons_conversion)))</f>
        <v/>
      </c>
      <c r="AD152" s="152" t="str">
        <f t="shared" si="13"/>
        <v/>
      </c>
      <c r="AE152" s="152" t="str">
        <f t="shared" si="14"/>
        <v/>
      </c>
      <c r="AF152" s="153" t="str">
        <f t="shared" si="15"/>
        <v/>
      </c>
      <c r="AG152" s="154" t="str">
        <f t="shared" si="16"/>
        <v/>
      </c>
      <c r="AH152" s="138" t="str">
        <f t="shared" si="17"/>
        <v/>
      </c>
      <c r="AI152" s="113" t="str">
        <f t="shared" si="18"/>
        <v/>
      </c>
    </row>
    <row r="153" spans="1:35" x14ac:dyDescent="0.35">
      <c r="A153" s="15">
        <v>135</v>
      </c>
      <c r="B153" s="29" t="s">
        <v>76</v>
      </c>
      <c r="C153" s="40"/>
      <c r="D153" s="39"/>
      <c r="E153" s="95"/>
      <c r="F153" s="28"/>
      <c r="G153" s="97"/>
      <c r="H153" s="40"/>
      <c r="I153" s="40"/>
      <c r="J153" s="40"/>
      <c r="K153" s="40"/>
      <c r="L153" s="50"/>
      <c r="M153" s="77"/>
      <c r="N153" s="160" t="str" cm="1">
        <f t="array" ref="N153">IF($L153="","",IF(M153='Lookup Tables and Dropdowns'!$AC$7, L153,IF(M153='Lookup Tables and Dropdowns'!$AC$5, $L153*lb_to_kg_conversion,IF(M153='Lookup Tables and Dropdowns'!$AC$6, $L153*oz_to_kg_conversion, $L153))*kg_metrictons_conversion))</f>
        <v/>
      </c>
      <c r="O153" s="135"/>
      <c r="P153" s="55"/>
      <c r="Q153" s="108"/>
      <c r="R153" s="94"/>
      <c r="S153" s="94"/>
      <c r="T153" s="94"/>
      <c r="U153" s="94"/>
      <c r="V153" s="94"/>
      <c r="W153" s="94"/>
      <c r="X153" s="94"/>
      <c r="Y153" s="94"/>
      <c r="Z153" s="94"/>
      <c r="AA153" s="92"/>
      <c r="AB153" s="141"/>
      <c r="AC153" s="151" t="str" cm="1">
        <f t="array" ref="AC153">IF(D153="", "", IF(S153="", IF(V153='Lookup Tables and Dropdowns'!$AC$9, lb_to_kg_conversion*'2a. RACHP'!U153, U153)*W153*kg_metrictons_conversion,IF(T153='Lookup Tables and Dropdowns'!$AC$7, S153, IF(T153='Lookup Tables and Dropdowns'!$AC$5, '2a. RACHP'!S153*lb_to_kg_conversion, IF('2a. RACHP'!T153='Lookup Tables and Dropdowns'!$AC$6, '2a. RACHP'!S153*oz_to_kg_conversion, '2a. RACHP'!S153))*kg_metrictons_conversion)))</f>
        <v/>
      </c>
      <c r="AD153" s="152" t="str">
        <f t="shared" si="13"/>
        <v/>
      </c>
      <c r="AE153" s="152" t="str">
        <f t="shared" si="14"/>
        <v/>
      </c>
      <c r="AF153" s="153" t="str">
        <f t="shared" si="15"/>
        <v/>
      </c>
      <c r="AG153" s="154" t="str">
        <f t="shared" si="16"/>
        <v/>
      </c>
      <c r="AH153" s="138" t="str">
        <f t="shared" si="17"/>
        <v/>
      </c>
      <c r="AI153" s="113" t="str">
        <f t="shared" si="18"/>
        <v/>
      </c>
    </row>
    <row r="154" spans="1:35" x14ac:dyDescent="0.35">
      <c r="A154" s="15">
        <v>136</v>
      </c>
      <c r="B154" s="29" t="s">
        <v>76</v>
      </c>
      <c r="C154" s="40"/>
      <c r="D154" s="39"/>
      <c r="E154" s="95"/>
      <c r="F154" s="28"/>
      <c r="G154" s="97"/>
      <c r="H154" s="40"/>
      <c r="I154" s="40"/>
      <c r="J154" s="40"/>
      <c r="K154" s="40"/>
      <c r="L154" s="50"/>
      <c r="M154" s="77"/>
      <c r="N154" s="160" t="str" cm="1">
        <f t="array" ref="N154">IF($L154="","",IF(M154='Lookup Tables and Dropdowns'!$AC$7, L154,IF(M154='Lookup Tables and Dropdowns'!$AC$5, $L154*lb_to_kg_conversion,IF(M154='Lookup Tables and Dropdowns'!$AC$6, $L154*oz_to_kg_conversion, $L154))*kg_metrictons_conversion))</f>
        <v/>
      </c>
      <c r="O154" s="135"/>
      <c r="P154" s="55"/>
      <c r="Q154" s="108"/>
      <c r="R154" s="94"/>
      <c r="S154" s="94"/>
      <c r="T154" s="94"/>
      <c r="U154" s="94"/>
      <c r="V154" s="94"/>
      <c r="W154" s="94"/>
      <c r="X154" s="94"/>
      <c r="Y154" s="94"/>
      <c r="Z154" s="94"/>
      <c r="AA154" s="92"/>
      <c r="AB154" s="141"/>
      <c r="AC154" s="151" t="str" cm="1">
        <f t="array" ref="AC154">IF(D154="", "", IF(S154="", IF(V154='Lookup Tables and Dropdowns'!$AC$9, lb_to_kg_conversion*'2a. RACHP'!U154, U154)*W154*kg_metrictons_conversion,IF(T154='Lookup Tables and Dropdowns'!$AC$7, S154, IF(T154='Lookup Tables and Dropdowns'!$AC$5, '2a. RACHP'!S154*lb_to_kg_conversion, IF('2a. RACHP'!T154='Lookup Tables and Dropdowns'!$AC$6, '2a. RACHP'!S154*oz_to_kg_conversion, '2a. RACHP'!S154))*kg_metrictons_conversion)))</f>
        <v/>
      </c>
      <c r="AD154" s="152" t="str">
        <f t="shared" si="13"/>
        <v/>
      </c>
      <c r="AE154" s="152" t="str">
        <f t="shared" si="14"/>
        <v/>
      </c>
      <c r="AF154" s="153" t="str">
        <f t="shared" si="15"/>
        <v/>
      </c>
      <c r="AG154" s="154" t="str">
        <f t="shared" si="16"/>
        <v/>
      </c>
      <c r="AH154" s="138" t="str">
        <f t="shared" si="17"/>
        <v/>
      </c>
      <c r="AI154" s="113" t="str">
        <f t="shared" si="18"/>
        <v/>
      </c>
    </row>
    <row r="155" spans="1:35" x14ac:dyDescent="0.35">
      <c r="A155" s="15">
        <v>137</v>
      </c>
      <c r="B155" s="29" t="s">
        <v>76</v>
      </c>
      <c r="C155" s="40"/>
      <c r="D155" s="39"/>
      <c r="E155" s="95"/>
      <c r="F155" s="28"/>
      <c r="G155" s="97"/>
      <c r="H155" s="40"/>
      <c r="I155" s="40"/>
      <c r="J155" s="40"/>
      <c r="K155" s="40"/>
      <c r="L155" s="50"/>
      <c r="M155" s="77"/>
      <c r="N155" s="160" t="str" cm="1">
        <f t="array" ref="N155">IF($L155="","",IF(M155='Lookup Tables and Dropdowns'!$AC$7, L155,IF(M155='Lookup Tables and Dropdowns'!$AC$5, $L155*lb_to_kg_conversion,IF(M155='Lookup Tables and Dropdowns'!$AC$6, $L155*oz_to_kg_conversion, $L155))*kg_metrictons_conversion))</f>
        <v/>
      </c>
      <c r="O155" s="135"/>
      <c r="P155" s="55"/>
      <c r="Q155" s="108"/>
      <c r="R155" s="94"/>
      <c r="S155" s="94"/>
      <c r="T155" s="94"/>
      <c r="U155" s="94"/>
      <c r="V155" s="94"/>
      <c r="W155" s="94"/>
      <c r="X155" s="94"/>
      <c r="Y155" s="94"/>
      <c r="Z155" s="94"/>
      <c r="AA155" s="92"/>
      <c r="AB155" s="141"/>
      <c r="AC155" s="151" t="str" cm="1">
        <f t="array" ref="AC155">IF(D155="", "", IF(S155="", IF(V155='Lookup Tables and Dropdowns'!$AC$9, lb_to_kg_conversion*'2a. RACHP'!U155, U155)*W155*kg_metrictons_conversion,IF(T155='Lookup Tables and Dropdowns'!$AC$7, S155, IF(T155='Lookup Tables and Dropdowns'!$AC$5, '2a. RACHP'!S155*lb_to_kg_conversion, IF('2a. RACHP'!T155='Lookup Tables and Dropdowns'!$AC$6, '2a. RACHP'!S155*oz_to_kg_conversion, '2a. RACHP'!S155))*kg_metrictons_conversion)))</f>
        <v/>
      </c>
      <c r="AD155" s="152" t="str">
        <f t="shared" si="13"/>
        <v/>
      </c>
      <c r="AE155" s="152" t="str">
        <f t="shared" si="14"/>
        <v/>
      </c>
      <c r="AF155" s="153" t="str">
        <f t="shared" si="15"/>
        <v/>
      </c>
      <c r="AG155" s="154" t="str">
        <f t="shared" si="16"/>
        <v/>
      </c>
      <c r="AH155" s="138" t="str">
        <f t="shared" si="17"/>
        <v/>
      </c>
      <c r="AI155" s="113" t="str">
        <f t="shared" si="18"/>
        <v/>
      </c>
    </row>
    <row r="156" spans="1:35" x14ac:dyDescent="0.35">
      <c r="A156" s="15">
        <v>138</v>
      </c>
      <c r="B156" s="29" t="s">
        <v>76</v>
      </c>
      <c r="C156" s="40"/>
      <c r="D156" s="39"/>
      <c r="E156" s="95"/>
      <c r="F156" s="28"/>
      <c r="G156" s="97"/>
      <c r="H156" s="40"/>
      <c r="I156" s="40"/>
      <c r="J156" s="40"/>
      <c r="K156" s="40"/>
      <c r="L156" s="50"/>
      <c r="M156" s="77"/>
      <c r="N156" s="160" t="str" cm="1">
        <f t="array" ref="N156">IF($L156="","",IF(M156='Lookup Tables and Dropdowns'!$AC$7, L156,IF(M156='Lookup Tables and Dropdowns'!$AC$5, $L156*lb_to_kg_conversion,IF(M156='Lookup Tables and Dropdowns'!$AC$6, $L156*oz_to_kg_conversion, $L156))*kg_metrictons_conversion))</f>
        <v/>
      </c>
      <c r="O156" s="135"/>
      <c r="P156" s="55"/>
      <c r="Q156" s="108"/>
      <c r="R156" s="94"/>
      <c r="S156" s="94"/>
      <c r="T156" s="94"/>
      <c r="U156" s="94"/>
      <c r="V156" s="94"/>
      <c r="W156" s="94"/>
      <c r="X156" s="94"/>
      <c r="Y156" s="94"/>
      <c r="Z156" s="94"/>
      <c r="AA156" s="92"/>
      <c r="AB156" s="141"/>
      <c r="AC156" s="151" t="str" cm="1">
        <f t="array" ref="AC156">IF(D156="", "", IF(S156="", IF(V156='Lookup Tables and Dropdowns'!$AC$9, lb_to_kg_conversion*'2a. RACHP'!U156, U156)*W156*kg_metrictons_conversion,IF(T156='Lookup Tables and Dropdowns'!$AC$7, S156, IF(T156='Lookup Tables and Dropdowns'!$AC$5, '2a. RACHP'!S156*lb_to_kg_conversion, IF('2a. RACHP'!T156='Lookup Tables and Dropdowns'!$AC$6, '2a. RACHP'!S156*oz_to_kg_conversion, '2a. RACHP'!S156))*kg_metrictons_conversion)))</f>
        <v/>
      </c>
      <c r="AD156" s="152" t="str">
        <f t="shared" si="13"/>
        <v/>
      </c>
      <c r="AE156" s="152" t="str">
        <f t="shared" si="14"/>
        <v/>
      </c>
      <c r="AF156" s="153" t="str">
        <f t="shared" si="15"/>
        <v/>
      </c>
      <c r="AG156" s="154" t="str">
        <f t="shared" si="16"/>
        <v/>
      </c>
      <c r="AH156" s="138" t="str">
        <f t="shared" si="17"/>
        <v/>
      </c>
      <c r="AI156" s="113" t="str">
        <f t="shared" si="18"/>
        <v/>
      </c>
    </row>
    <row r="157" spans="1:35" x14ac:dyDescent="0.35">
      <c r="A157" s="15">
        <v>139</v>
      </c>
      <c r="B157" s="29" t="s">
        <v>76</v>
      </c>
      <c r="C157" s="40"/>
      <c r="D157" s="39"/>
      <c r="E157" s="95"/>
      <c r="F157" s="28"/>
      <c r="G157" s="97"/>
      <c r="H157" s="40"/>
      <c r="I157" s="40"/>
      <c r="J157" s="40"/>
      <c r="K157" s="40"/>
      <c r="L157" s="50"/>
      <c r="M157" s="77"/>
      <c r="N157" s="160" t="str" cm="1">
        <f t="array" ref="N157">IF($L157="","",IF(M157='Lookup Tables and Dropdowns'!$AC$7, L157,IF(M157='Lookup Tables and Dropdowns'!$AC$5, $L157*lb_to_kg_conversion,IF(M157='Lookup Tables and Dropdowns'!$AC$6, $L157*oz_to_kg_conversion, $L157))*kg_metrictons_conversion))</f>
        <v/>
      </c>
      <c r="O157" s="135"/>
      <c r="P157" s="55"/>
      <c r="Q157" s="108"/>
      <c r="R157" s="94"/>
      <c r="S157" s="94"/>
      <c r="T157" s="94"/>
      <c r="U157" s="94"/>
      <c r="V157" s="94"/>
      <c r="W157" s="94"/>
      <c r="X157" s="94"/>
      <c r="Y157" s="94"/>
      <c r="Z157" s="94"/>
      <c r="AA157" s="92"/>
      <c r="AB157" s="141"/>
      <c r="AC157" s="151" t="str" cm="1">
        <f t="array" ref="AC157">IF(D157="", "", IF(S157="", IF(V157='Lookup Tables and Dropdowns'!$AC$9, lb_to_kg_conversion*'2a. RACHP'!U157, U157)*W157*kg_metrictons_conversion,IF(T157='Lookup Tables and Dropdowns'!$AC$7, S157, IF(T157='Lookup Tables and Dropdowns'!$AC$5, '2a. RACHP'!S157*lb_to_kg_conversion, IF('2a. RACHP'!T157='Lookup Tables and Dropdowns'!$AC$6, '2a. RACHP'!S157*oz_to_kg_conversion, '2a. RACHP'!S157))*kg_metrictons_conversion)))</f>
        <v/>
      </c>
      <c r="AD157" s="152" t="str">
        <f t="shared" si="13"/>
        <v/>
      </c>
      <c r="AE157" s="152" t="str">
        <f t="shared" si="14"/>
        <v/>
      </c>
      <c r="AF157" s="153" t="str">
        <f t="shared" si="15"/>
        <v/>
      </c>
      <c r="AG157" s="154" t="str">
        <f t="shared" si="16"/>
        <v/>
      </c>
      <c r="AH157" s="138" t="str">
        <f t="shared" si="17"/>
        <v/>
      </c>
      <c r="AI157" s="113" t="str">
        <f t="shared" si="18"/>
        <v/>
      </c>
    </row>
    <row r="158" spans="1:35" x14ac:dyDescent="0.35">
      <c r="A158" s="15">
        <v>140</v>
      </c>
      <c r="B158" s="29" t="s">
        <v>76</v>
      </c>
      <c r="C158" s="40"/>
      <c r="D158" s="39"/>
      <c r="E158" s="95"/>
      <c r="F158" s="28"/>
      <c r="G158" s="97"/>
      <c r="H158" s="40"/>
      <c r="I158" s="40"/>
      <c r="J158" s="40"/>
      <c r="K158" s="40"/>
      <c r="L158" s="50"/>
      <c r="M158" s="77"/>
      <c r="N158" s="160" t="str" cm="1">
        <f t="array" ref="N158">IF($L158="","",IF(M158='Lookup Tables and Dropdowns'!$AC$7, L158,IF(M158='Lookup Tables and Dropdowns'!$AC$5, $L158*lb_to_kg_conversion,IF(M158='Lookup Tables and Dropdowns'!$AC$6, $L158*oz_to_kg_conversion, $L158))*kg_metrictons_conversion))</f>
        <v/>
      </c>
      <c r="O158" s="135"/>
      <c r="P158" s="55"/>
      <c r="Q158" s="108"/>
      <c r="R158" s="94"/>
      <c r="S158" s="94"/>
      <c r="T158" s="94"/>
      <c r="U158" s="94"/>
      <c r="V158" s="94"/>
      <c r="W158" s="94"/>
      <c r="X158" s="94"/>
      <c r="Y158" s="94"/>
      <c r="Z158" s="94"/>
      <c r="AA158" s="92"/>
      <c r="AB158" s="141"/>
      <c r="AC158" s="151" t="str" cm="1">
        <f t="array" ref="AC158">IF(D158="", "", IF(S158="", IF(V158='Lookup Tables and Dropdowns'!$AC$9, lb_to_kg_conversion*'2a. RACHP'!U158, U158)*W158*kg_metrictons_conversion,IF(T158='Lookup Tables and Dropdowns'!$AC$7, S158, IF(T158='Lookup Tables and Dropdowns'!$AC$5, '2a. RACHP'!S158*lb_to_kg_conversion, IF('2a. RACHP'!T158='Lookup Tables and Dropdowns'!$AC$6, '2a. RACHP'!S158*oz_to_kg_conversion, '2a. RACHP'!S158))*kg_metrictons_conversion)))</f>
        <v/>
      </c>
      <c r="AD158" s="152" t="str">
        <f t="shared" si="13"/>
        <v/>
      </c>
      <c r="AE158" s="152" t="str">
        <f t="shared" si="14"/>
        <v/>
      </c>
      <c r="AF158" s="153" t="str">
        <f t="shared" si="15"/>
        <v/>
      </c>
      <c r="AG158" s="154" t="str">
        <f t="shared" si="16"/>
        <v/>
      </c>
      <c r="AH158" s="138" t="str">
        <f t="shared" si="17"/>
        <v/>
      </c>
      <c r="AI158" s="113" t="str">
        <f t="shared" si="18"/>
        <v/>
      </c>
    </row>
    <row r="159" spans="1:35" x14ac:dyDescent="0.35">
      <c r="A159" s="15">
        <v>141</v>
      </c>
      <c r="B159" s="29" t="s">
        <v>76</v>
      </c>
      <c r="C159" s="40"/>
      <c r="D159" s="39"/>
      <c r="E159" s="95"/>
      <c r="F159" s="28"/>
      <c r="G159" s="97"/>
      <c r="H159" s="40"/>
      <c r="I159" s="40"/>
      <c r="J159" s="40"/>
      <c r="K159" s="40"/>
      <c r="L159" s="50"/>
      <c r="M159" s="77"/>
      <c r="N159" s="160" t="str" cm="1">
        <f t="array" ref="N159">IF($L159="","",IF(M159='Lookup Tables and Dropdowns'!$AC$7, L159,IF(M159='Lookup Tables and Dropdowns'!$AC$5, $L159*lb_to_kg_conversion,IF(M159='Lookup Tables and Dropdowns'!$AC$6, $L159*oz_to_kg_conversion, $L159))*kg_metrictons_conversion))</f>
        <v/>
      </c>
      <c r="O159" s="135"/>
      <c r="P159" s="55"/>
      <c r="Q159" s="108"/>
      <c r="R159" s="94"/>
      <c r="S159" s="94"/>
      <c r="T159" s="94"/>
      <c r="U159" s="94"/>
      <c r="V159" s="94"/>
      <c r="W159" s="94"/>
      <c r="X159" s="94"/>
      <c r="Y159" s="94"/>
      <c r="Z159" s="94"/>
      <c r="AA159" s="92"/>
      <c r="AB159" s="141"/>
      <c r="AC159" s="151" t="str" cm="1">
        <f t="array" ref="AC159">IF(D159="", "", IF(S159="", IF(V159='Lookup Tables and Dropdowns'!$AC$9, lb_to_kg_conversion*'2a. RACHP'!U159, U159)*W159*kg_metrictons_conversion,IF(T159='Lookup Tables and Dropdowns'!$AC$7, S159, IF(T159='Lookup Tables and Dropdowns'!$AC$5, '2a. RACHP'!S159*lb_to_kg_conversion, IF('2a. RACHP'!T159='Lookup Tables and Dropdowns'!$AC$6, '2a. RACHP'!S159*oz_to_kg_conversion, '2a. RACHP'!S159))*kg_metrictons_conversion)))</f>
        <v/>
      </c>
      <c r="AD159" s="152" t="str">
        <f t="shared" si="13"/>
        <v/>
      </c>
      <c r="AE159" s="152" t="str">
        <f t="shared" si="14"/>
        <v/>
      </c>
      <c r="AF159" s="153" t="str">
        <f t="shared" si="15"/>
        <v/>
      </c>
      <c r="AG159" s="154" t="str">
        <f t="shared" si="16"/>
        <v/>
      </c>
      <c r="AH159" s="138" t="str">
        <f t="shared" si="17"/>
        <v/>
      </c>
      <c r="AI159" s="113" t="str">
        <f t="shared" si="18"/>
        <v/>
      </c>
    </row>
    <row r="160" spans="1:35" x14ac:dyDescent="0.35">
      <c r="A160" s="15">
        <v>142</v>
      </c>
      <c r="B160" s="29" t="s">
        <v>76</v>
      </c>
      <c r="C160" s="40"/>
      <c r="D160" s="39"/>
      <c r="E160" s="95"/>
      <c r="F160" s="28"/>
      <c r="G160" s="97"/>
      <c r="H160" s="40"/>
      <c r="I160" s="40"/>
      <c r="J160" s="40"/>
      <c r="K160" s="40"/>
      <c r="L160" s="50"/>
      <c r="M160" s="77"/>
      <c r="N160" s="160" t="str" cm="1">
        <f t="array" ref="N160">IF($L160="","",IF(M160='Lookup Tables and Dropdowns'!$AC$7, L160,IF(M160='Lookup Tables and Dropdowns'!$AC$5, $L160*lb_to_kg_conversion,IF(M160='Lookup Tables and Dropdowns'!$AC$6, $L160*oz_to_kg_conversion, $L160))*kg_metrictons_conversion))</f>
        <v/>
      </c>
      <c r="O160" s="135"/>
      <c r="P160" s="55"/>
      <c r="Q160" s="108"/>
      <c r="R160" s="94"/>
      <c r="S160" s="94"/>
      <c r="T160" s="94"/>
      <c r="U160" s="94"/>
      <c r="V160" s="94"/>
      <c r="W160" s="94"/>
      <c r="X160" s="94"/>
      <c r="Y160" s="94"/>
      <c r="Z160" s="94"/>
      <c r="AA160" s="92"/>
      <c r="AB160" s="141"/>
      <c r="AC160" s="151" t="str" cm="1">
        <f t="array" ref="AC160">IF(D160="", "", IF(S160="", IF(V160='Lookup Tables and Dropdowns'!$AC$9, lb_to_kg_conversion*'2a. RACHP'!U160, U160)*W160*kg_metrictons_conversion,IF(T160='Lookup Tables and Dropdowns'!$AC$7, S160, IF(T160='Lookup Tables and Dropdowns'!$AC$5, '2a. RACHP'!S160*lb_to_kg_conversion, IF('2a. RACHP'!T160='Lookup Tables and Dropdowns'!$AC$6, '2a. RACHP'!S160*oz_to_kg_conversion, '2a. RACHP'!S160))*kg_metrictons_conversion)))</f>
        <v/>
      </c>
      <c r="AD160" s="152" t="str">
        <f t="shared" si="13"/>
        <v/>
      </c>
      <c r="AE160" s="152" t="str">
        <f t="shared" si="14"/>
        <v/>
      </c>
      <c r="AF160" s="153" t="str">
        <f t="shared" si="15"/>
        <v/>
      </c>
      <c r="AG160" s="154" t="str">
        <f t="shared" si="16"/>
        <v/>
      </c>
      <c r="AH160" s="138" t="str">
        <f t="shared" si="17"/>
        <v/>
      </c>
      <c r="AI160" s="113" t="str">
        <f t="shared" si="18"/>
        <v/>
      </c>
    </row>
    <row r="161" spans="1:35" x14ac:dyDescent="0.35">
      <c r="A161" s="15">
        <v>143</v>
      </c>
      <c r="B161" s="29" t="s">
        <v>76</v>
      </c>
      <c r="C161" s="40"/>
      <c r="D161" s="39"/>
      <c r="E161" s="95"/>
      <c r="F161" s="28"/>
      <c r="G161" s="97"/>
      <c r="H161" s="40"/>
      <c r="I161" s="40"/>
      <c r="J161" s="40"/>
      <c r="K161" s="40"/>
      <c r="L161" s="50"/>
      <c r="M161" s="77"/>
      <c r="N161" s="160" t="str" cm="1">
        <f t="array" ref="N161">IF($L161="","",IF(M161='Lookup Tables and Dropdowns'!$AC$7, L161,IF(M161='Lookup Tables and Dropdowns'!$AC$5, $L161*lb_to_kg_conversion,IF(M161='Lookup Tables and Dropdowns'!$AC$6, $L161*oz_to_kg_conversion, $L161))*kg_metrictons_conversion))</f>
        <v/>
      </c>
      <c r="O161" s="135"/>
      <c r="P161" s="55"/>
      <c r="Q161" s="108"/>
      <c r="R161" s="94"/>
      <c r="S161" s="94"/>
      <c r="T161" s="94"/>
      <c r="U161" s="94"/>
      <c r="V161" s="94"/>
      <c r="W161" s="94"/>
      <c r="X161" s="94"/>
      <c r="Y161" s="94"/>
      <c r="Z161" s="94"/>
      <c r="AA161" s="92"/>
      <c r="AB161" s="141"/>
      <c r="AC161" s="151" t="str" cm="1">
        <f t="array" ref="AC161">IF(D161="", "", IF(S161="", IF(V161='Lookup Tables and Dropdowns'!$AC$9, lb_to_kg_conversion*'2a. RACHP'!U161, U161)*W161*kg_metrictons_conversion,IF(T161='Lookup Tables and Dropdowns'!$AC$7, S161, IF(T161='Lookup Tables and Dropdowns'!$AC$5, '2a. RACHP'!S161*lb_to_kg_conversion, IF('2a. RACHP'!T161='Lookup Tables and Dropdowns'!$AC$6, '2a. RACHP'!S161*oz_to_kg_conversion, '2a. RACHP'!S161))*kg_metrictons_conversion)))</f>
        <v/>
      </c>
      <c r="AD161" s="152" t="str">
        <f t="shared" si="13"/>
        <v/>
      </c>
      <c r="AE161" s="152" t="str">
        <f t="shared" si="14"/>
        <v/>
      </c>
      <c r="AF161" s="153" t="str">
        <f t="shared" si="15"/>
        <v/>
      </c>
      <c r="AG161" s="154" t="str">
        <f t="shared" si="16"/>
        <v/>
      </c>
      <c r="AH161" s="138" t="str">
        <f t="shared" si="17"/>
        <v/>
      </c>
      <c r="AI161" s="113" t="str">
        <f t="shared" si="18"/>
        <v/>
      </c>
    </row>
    <row r="162" spans="1:35" x14ac:dyDescent="0.35">
      <c r="A162" s="15">
        <v>144</v>
      </c>
      <c r="B162" s="29" t="s">
        <v>76</v>
      </c>
      <c r="C162" s="40"/>
      <c r="D162" s="39"/>
      <c r="E162" s="95"/>
      <c r="F162" s="28"/>
      <c r="G162" s="97"/>
      <c r="H162" s="40"/>
      <c r="I162" s="40"/>
      <c r="J162" s="40"/>
      <c r="K162" s="40"/>
      <c r="L162" s="50"/>
      <c r="M162" s="77"/>
      <c r="N162" s="160" t="str" cm="1">
        <f t="array" ref="N162">IF($L162="","",IF(M162='Lookup Tables and Dropdowns'!$AC$7, L162,IF(M162='Lookup Tables and Dropdowns'!$AC$5, $L162*lb_to_kg_conversion,IF(M162='Lookup Tables and Dropdowns'!$AC$6, $L162*oz_to_kg_conversion, $L162))*kg_metrictons_conversion))</f>
        <v/>
      </c>
      <c r="O162" s="135"/>
      <c r="P162" s="55"/>
      <c r="Q162" s="108"/>
      <c r="R162" s="94"/>
      <c r="S162" s="94"/>
      <c r="T162" s="94"/>
      <c r="U162" s="94"/>
      <c r="V162" s="94"/>
      <c r="W162" s="94"/>
      <c r="X162" s="94"/>
      <c r="Y162" s="94"/>
      <c r="Z162" s="94"/>
      <c r="AA162" s="92"/>
      <c r="AB162" s="141"/>
      <c r="AC162" s="151" t="str" cm="1">
        <f t="array" ref="AC162">IF(D162="", "", IF(S162="", IF(V162='Lookup Tables and Dropdowns'!$AC$9, lb_to_kg_conversion*'2a. RACHP'!U162, U162)*W162*kg_metrictons_conversion,IF(T162='Lookup Tables and Dropdowns'!$AC$7, S162, IF(T162='Lookup Tables and Dropdowns'!$AC$5, '2a. RACHP'!S162*lb_to_kg_conversion, IF('2a. RACHP'!T162='Lookup Tables and Dropdowns'!$AC$6, '2a. RACHP'!S162*oz_to_kg_conversion, '2a. RACHP'!S162))*kg_metrictons_conversion)))</f>
        <v/>
      </c>
      <c r="AD162" s="152" t="str">
        <f t="shared" si="13"/>
        <v/>
      </c>
      <c r="AE162" s="152" t="str">
        <f t="shared" si="14"/>
        <v/>
      </c>
      <c r="AF162" s="153" t="str">
        <f t="shared" si="15"/>
        <v/>
      </c>
      <c r="AG162" s="154" t="str">
        <f t="shared" si="16"/>
        <v/>
      </c>
      <c r="AH162" s="138" t="str">
        <f t="shared" si="17"/>
        <v/>
      </c>
      <c r="AI162" s="113" t="str">
        <f t="shared" si="18"/>
        <v/>
      </c>
    </row>
    <row r="163" spans="1:35" x14ac:dyDescent="0.35">
      <c r="A163" s="15">
        <v>145</v>
      </c>
      <c r="B163" s="29" t="s">
        <v>76</v>
      </c>
      <c r="C163" s="40"/>
      <c r="D163" s="39"/>
      <c r="E163" s="95"/>
      <c r="F163" s="28"/>
      <c r="G163" s="97"/>
      <c r="H163" s="40"/>
      <c r="I163" s="40"/>
      <c r="J163" s="40"/>
      <c r="K163" s="40"/>
      <c r="L163" s="50"/>
      <c r="M163" s="77"/>
      <c r="N163" s="160" t="str" cm="1">
        <f t="array" ref="N163">IF($L163="","",IF(M163='Lookup Tables and Dropdowns'!$AC$7, L163,IF(M163='Lookup Tables and Dropdowns'!$AC$5, $L163*lb_to_kg_conversion,IF(M163='Lookup Tables and Dropdowns'!$AC$6, $L163*oz_to_kg_conversion, $L163))*kg_metrictons_conversion))</f>
        <v/>
      </c>
      <c r="O163" s="135"/>
      <c r="P163" s="55"/>
      <c r="Q163" s="108"/>
      <c r="R163" s="94"/>
      <c r="S163" s="94"/>
      <c r="T163" s="94"/>
      <c r="U163" s="94"/>
      <c r="V163" s="94"/>
      <c r="W163" s="94"/>
      <c r="X163" s="94"/>
      <c r="Y163" s="94"/>
      <c r="Z163" s="94"/>
      <c r="AA163" s="92"/>
      <c r="AB163" s="141"/>
      <c r="AC163" s="151" t="str" cm="1">
        <f t="array" ref="AC163">IF(D163="", "", IF(S163="", IF(V163='Lookup Tables and Dropdowns'!$AC$9, lb_to_kg_conversion*'2a. RACHP'!U163, U163)*W163*kg_metrictons_conversion,IF(T163='Lookup Tables and Dropdowns'!$AC$7, S163, IF(T163='Lookup Tables and Dropdowns'!$AC$5, '2a. RACHP'!S163*lb_to_kg_conversion, IF('2a. RACHP'!T163='Lookup Tables and Dropdowns'!$AC$6, '2a. RACHP'!S163*oz_to_kg_conversion, '2a. RACHP'!S163))*kg_metrictons_conversion)))</f>
        <v/>
      </c>
      <c r="AD163" s="152" t="str">
        <f t="shared" si="13"/>
        <v/>
      </c>
      <c r="AE163" s="152" t="str">
        <f t="shared" si="14"/>
        <v/>
      </c>
      <c r="AF163" s="153" t="str">
        <f t="shared" si="15"/>
        <v/>
      </c>
      <c r="AG163" s="154" t="str">
        <f t="shared" si="16"/>
        <v/>
      </c>
      <c r="AH163" s="138" t="str">
        <f t="shared" si="17"/>
        <v/>
      </c>
      <c r="AI163" s="113" t="str">
        <f t="shared" si="18"/>
        <v/>
      </c>
    </row>
    <row r="164" spans="1:35" x14ac:dyDescent="0.35">
      <c r="A164" s="15">
        <v>146</v>
      </c>
      <c r="B164" s="29" t="s">
        <v>76</v>
      </c>
      <c r="C164" s="40"/>
      <c r="D164" s="39"/>
      <c r="E164" s="95"/>
      <c r="F164" s="28"/>
      <c r="G164" s="97"/>
      <c r="H164" s="40"/>
      <c r="I164" s="40"/>
      <c r="J164" s="40"/>
      <c r="K164" s="40"/>
      <c r="L164" s="50"/>
      <c r="M164" s="77"/>
      <c r="N164" s="160" t="str" cm="1">
        <f t="array" ref="N164">IF($L164="","",IF(M164='Lookup Tables and Dropdowns'!$AC$7, L164,IF(M164='Lookup Tables and Dropdowns'!$AC$5, $L164*lb_to_kg_conversion,IF(M164='Lookup Tables and Dropdowns'!$AC$6, $L164*oz_to_kg_conversion, $L164))*kg_metrictons_conversion))</f>
        <v/>
      </c>
      <c r="O164" s="135"/>
      <c r="P164" s="55"/>
      <c r="Q164" s="108"/>
      <c r="R164" s="94"/>
      <c r="S164" s="94"/>
      <c r="T164" s="94"/>
      <c r="U164" s="94"/>
      <c r="V164" s="94"/>
      <c r="W164" s="94"/>
      <c r="X164" s="94"/>
      <c r="Y164" s="94"/>
      <c r="Z164" s="94"/>
      <c r="AA164" s="92"/>
      <c r="AB164" s="141"/>
      <c r="AC164" s="151" t="str" cm="1">
        <f t="array" ref="AC164">IF(D164="", "", IF(S164="", IF(V164='Lookup Tables and Dropdowns'!$AC$9, lb_to_kg_conversion*'2a. RACHP'!U164, U164)*W164*kg_metrictons_conversion,IF(T164='Lookup Tables and Dropdowns'!$AC$7, S164, IF(T164='Lookup Tables and Dropdowns'!$AC$5, '2a. RACHP'!S164*lb_to_kg_conversion, IF('2a. RACHP'!T164='Lookup Tables and Dropdowns'!$AC$6, '2a. RACHP'!S164*oz_to_kg_conversion, '2a. RACHP'!S164))*kg_metrictons_conversion)))</f>
        <v/>
      </c>
      <c r="AD164" s="152" t="str">
        <f t="shared" si="13"/>
        <v/>
      </c>
      <c r="AE164" s="152" t="str">
        <f t="shared" si="14"/>
        <v/>
      </c>
      <c r="AF164" s="153" t="str">
        <f t="shared" si="15"/>
        <v/>
      </c>
      <c r="AG164" s="154" t="str">
        <f t="shared" si="16"/>
        <v/>
      </c>
      <c r="AH164" s="138" t="str">
        <f t="shared" si="17"/>
        <v/>
      </c>
      <c r="AI164" s="113" t="str">
        <f t="shared" si="18"/>
        <v/>
      </c>
    </row>
    <row r="165" spans="1:35" x14ac:dyDescent="0.35">
      <c r="A165" s="15">
        <v>147</v>
      </c>
      <c r="B165" s="29" t="s">
        <v>76</v>
      </c>
      <c r="C165" s="40"/>
      <c r="D165" s="39"/>
      <c r="E165" s="95"/>
      <c r="F165" s="28"/>
      <c r="G165" s="97"/>
      <c r="H165" s="40"/>
      <c r="I165" s="40"/>
      <c r="J165" s="40"/>
      <c r="K165" s="40"/>
      <c r="L165" s="50"/>
      <c r="M165" s="77"/>
      <c r="N165" s="160" t="str" cm="1">
        <f t="array" ref="N165">IF($L165="","",IF(M165='Lookup Tables and Dropdowns'!$AC$7, L165,IF(M165='Lookup Tables and Dropdowns'!$AC$5, $L165*lb_to_kg_conversion,IF(M165='Lookup Tables and Dropdowns'!$AC$6, $L165*oz_to_kg_conversion, $L165))*kg_metrictons_conversion))</f>
        <v/>
      </c>
      <c r="O165" s="135"/>
      <c r="P165" s="55"/>
      <c r="Q165" s="108"/>
      <c r="R165" s="94"/>
      <c r="S165" s="94"/>
      <c r="T165" s="94"/>
      <c r="U165" s="94"/>
      <c r="V165" s="94"/>
      <c r="W165" s="94"/>
      <c r="X165" s="94"/>
      <c r="Y165" s="94"/>
      <c r="Z165" s="94"/>
      <c r="AA165" s="92"/>
      <c r="AB165" s="141"/>
      <c r="AC165" s="151" t="str" cm="1">
        <f t="array" ref="AC165">IF(D165="", "", IF(S165="", IF(V165='Lookup Tables and Dropdowns'!$AC$9, lb_to_kg_conversion*'2a. RACHP'!U165, U165)*W165*kg_metrictons_conversion,IF(T165='Lookup Tables and Dropdowns'!$AC$7, S165, IF(T165='Lookup Tables and Dropdowns'!$AC$5, '2a. RACHP'!S165*lb_to_kg_conversion, IF('2a. RACHP'!T165='Lookup Tables and Dropdowns'!$AC$6, '2a. RACHP'!S165*oz_to_kg_conversion, '2a. RACHP'!S165))*kg_metrictons_conversion)))</f>
        <v/>
      </c>
      <c r="AD165" s="152" t="str">
        <f t="shared" si="13"/>
        <v/>
      </c>
      <c r="AE165" s="152" t="str">
        <f t="shared" si="14"/>
        <v/>
      </c>
      <c r="AF165" s="153" t="str">
        <f t="shared" si="15"/>
        <v/>
      </c>
      <c r="AG165" s="154" t="str">
        <f t="shared" si="16"/>
        <v/>
      </c>
      <c r="AH165" s="138" t="str">
        <f t="shared" si="17"/>
        <v/>
      </c>
      <c r="AI165" s="113" t="str">
        <f t="shared" si="18"/>
        <v/>
      </c>
    </row>
    <row r="166" spans="1:35" x14ac:dyDescent="0.35">
      <c r="A166" s="15">
        <v>148</v>
      </c>
      <c r="B166" s="29" t="s">
        <v>76</v>
      </c>
      <c r="C166" s="40"/>
      <c r="D166" s="39"/>
      <c r="E166" s="95"/>
      <c r="F166" s="28"/>
      <c r="G166" s="97"/>
      <c r="H166" s="40"/>
      <c r="I166" s="40"/>
      <c r="J166" s="40"/>
      <c r="K166" s="40"/>
      <c r="L166" s="50"/>
      <c r="M166" s="77"/>
      <c r="N166" s="160" t="str" cm="1">
        <f t="array" ref="N166">IF($L166="","",IF(M166='Lookup Tables and Dropdowns'!$AC$7, L166,IF(M166='Lookup Tables and Dropdowns'!$AC$5, $L166*lb_to_kg_conversion,IF(M166='Lookup Tables and Dropdowns'!$AC$6, $L166*oz_to_kg_conversion, $L166))*kg_metrictons_conversion))</f>
        <v/>
      </c>
      <c r="O166" s="135"/>
      <c r="P166" s="55"/>
      <c r="Q166" s="108"/>
      <c r="R166" s="94"/>
      <c r="S166" s="94"/>
      <c r="T166" s="94"/>
      <c r="U166" s="94"/>
      <c r="V166" s="94"/>
      <c r="W166" s="94"/>
      <c r="X166" s="94"/>
      <c r="Y166" s="94"/>
      <c r="Z166" s="94"/>
      <c r="AA166" s="92"/>
      <c r="AB166" s="141"/>
      <c r="AC166" s="151" t="str" cm="1">
        <f t="array" ref="AC166">IF(D166="", "", IF(S166="", IF(V166='Lookup Tables and Dropdowns'!$AC$9, lb_to_kg_conversion*'2a. RACHP'!U166, U166)*W166*kg_metrictons_conversion,IF(T166='Lookup Tables and Dropdowns'!$AC$7, S166, IF(T166='Lookup Tables and Dropdowns'!$AC$5, '2a. RACHP'!S166*lb_to_kg_conversion, IF('2a. RACHP'!T166='Lookup Tables and Dropdowns'!$AC$6, '2a. RACHP'!S166*oz_to_kg_conversion, '2a. RACHP'!S166))*kg_metrictons_conversion)))</f>
        <v/>
      </c>
      <c r="AD166" s="152" t="str">
        <f t="shared" si="13"/>
        <v/>
      </c>
      <c r="AE166" s="152" t="str">
        <f t="shared" si="14"/>
        <v/>
      </c>
      <c r="AF166" s="153" t="str">
        <f t="shared" si="15"/>
        <v/>
      </c>
      <c r="AG166" s="154" t="str">
        <f t="shared" si="16"/>
        <v/>
      </c>
      <c r="AH166" s="138" t="str">
        <f t="shared" si="17"/>
        <v/>
      </c>
      <c r="AI166" s="113" t="str">
        <f t="shared" si="18"/>
        <v/>
      </c>
    </row>
    <row r="167" spans="1:35" x14ac:dyDescent="0.35">
      <c r="A167" s="15">
        <v>149</v>
      </c>
      <c r="B167" s="29" t="s">
        <v>76</v>
      </c>
      <c r="C167" s="40"/>
      <c r="D167" s="39"/>
      <c r="E167" s="95"/>
      <c r="F167" s="28"/>
      <c r="G167" s="97"/>
      <c r="H167" s="40"/>
      <c r="I167" s="40"/>
      <c r="J167" s="40"/>
      <c r="K167" s="40"/>
      <c r="L167" s="50"/>
      <c r="M167" s="77"/>
      <c r="N167" s="160" t="str" cm="1">
        <f t="array" ref="N167">IF($L167="","",IF(M167='Lookup Tables and Dropdowns'!$AC$7, L167,IF(M167='Lookup Tables and Dropdowns'!$AC$5, $L167*lb_to_kg_conversion,IF(M167='Lookup Tables and Dropdowns'!$AC$6, $L167*oz_to_kg_conversion, $L167))*kg_metrictons_conversion))</f>
        <v/>
      </c>
      <c r="O167" s="135"/>
      <c r="P167" s="55"/>
      <c r="Q167" s="108"/>
      <c r="R167" s="94"/>
      <c r="S167" s="94"/>
      <c r="T167" s="94"/>
      <c r="U167" s="94"/>
      <c r="V167" s="94"/>
      <c r="W167" s="94"/>
      <c r="X167" s="94"/>
      <c r="Y167" s="94"/>
      <c r="Z167" s="94"/>
      <c r="AA167" s="92"/>
      <c r="AB167" s="141"/>
      <c r="AC167" s="151" t="str" cm="1">
        <f t="array" ref="AC167">IF(D167="", "", IF(S167="", IF(V167='Lookup Tables and Dropdowns'!$AC$9, lb_to_kg_conversion*'2a. RACHP'!U167, U167)*W167*kg_metrictons_conversion,IF(T167='Lookup Tables and Dropdowns'!$AC$7, S167, IF(T167='Lookup Tables and Dropdowns'!$AC$5, '2a. RACHP'!S167*lb_to_kg_conversion, IF('2a. RACHP'!T167='Lookup Tables and Dropdowns'!$AC$6, '2a. RACHP'!S167*oz_to_kg_conversion, '2a. RACHP'!S167))*kg_metrictons_conversion)))</f>
        <v/>
      </c>
      <c r="AD167" s="152" t="str">
        <f t="shared" si="13"/>
        <v/>
      </c>
      <c r="AE167" s="152" t="str">
        <f t="shared" si="14"/>
        <v/>
      </c>
      <c r="AF167" s="153" t="str">
        <f t="shared" si="15"/>
        <v/>
      </c>
      <c r="AG167" s="154" t="str">
        <f t="shared" si="16"/>
        <v/>
      </c>
      <c r="AH167" s="138" t="str">
        <f t="shared" si="17"/>
        <v/>
      </c>
      <c r="AI167" s="113" t="str">
        <f t="shared" si="18"/>
        <v/>
      </c>
    </row>
    <row r="168" spans="1:35" x14ac:dyDescent="0.35">
      <c r="A168" s="15">
        <v>150</v>
      </c>
      <c r="B168" s="29" t="s">
        <v>76</v>
      </c>
      <c r="C168" s="40"/>
      <c r="D168" s="39"/>
      <c r="E168" s="95"/>
      <c r="F168" s="28"/>
      <c r="G168" s="97"/>
      <c r="H168" s="40"/>
      <c r="I168" s="40"/>
      <c r="J168" s="40"/>
      <c r="K168" s="40"/>
      <c r="L168" s="50"/>
      <c r="M168" s="77"/>
      <c r="N168" s="160" t="str" cm="1">
        <f t="array" ref="N168">IF($L168="","",IF(M168='Lookup Tables and Dropdowns'!$AC$7, L168,IF(M168='Lookup Tables and Dropdowns'!$AC$5, $L168*lb_to_kg_conversion,IF(M168='Lookup Tables and Dropdowns'!$AC$6, $L168*oz_to_kg_conversion, $L168))*kg_metrictons_conversion))</f>
        <v/>
      </c>
      <c r="O168" s="135"/>
      <c r="P168" s="55"/>
      <c r="Q168" s="108"/>
      <c r="R168" s="94"/>
      <c r="S168" s="94"/>
      <c r="T168" s="94"/>
      <c r="U168" s="94"/>
      <c r="V168" s="94"/>
      <c r="W168" s="94"/>
      <c r="X168" s="94"/>
      <c r="Y168" s="94"/>
      <c r="Z168" s="94"/>
      <c r="AA168" s="92"/>
      <c r="AB168" s="141"/>
      <c r="AC168" s="151" t="str" cm="1">
        <f t="array" ref="AC168">IF(D168="", "", IF(S168="", IF(V168='Lookup Tables and Dropdowns'!$AC$9, lb_to_kg_conversion*'2a. RACHP'!U168, U168)*W168*kg_metrictons_conversion,IF(T168='Lookup Tables and Dropdowns'!$AC$7, S168, IF(T168='Lookup Tables and Dropdowns'!$AC$5, '2a. RACHP'!S168*lb_to_kg_conversion, IF('2a. RACHP'!T168='Lookup Tables and Dropdowns'!$AC$6, '2a. RACHP'!S168*oz_to_kg_conversion, '2a. RACHP'!S168))*kg_metrictons_conversion)))</f>
        <v/>
      </c>
      <c r="AD168" s="152" t="str">
        <f t="shared" si="13"/>
        <v/>
      </c>
      <c r="AE168" s="152" t="str">
        <f t="shared" si="14"/>
        <v/>
      </c>
      <c r="AF168" s="153" t="str">
        <f t="shared" si="15"/>
        <v/>
      </c>
      <c r="AG168" s="154" t="str">
        <f t="shared" si="16"/>
        <v/>
      </c>
      <c r="AH168" s="138" t="str">
        <f t="shared" si="17"/>
        <v/>
      </c>
      <c r="AI168" s="113" t="str">
        <f t="shared" si="18"/>
        <v/>
      </c>
    </row>
    <row r="169" spans="1:35" x14ac:dyDescent="0.35">
      <c r="A169" s="15">
        <v>151</v>
      </c>
      <c r="B169" s="29" t="s">
        <v>76</v>
      </c>
      <c r="C169" s="40"/>
      <c r="D169" s="39"/>
      <c r="E169" s="95"/>
      <c r="F169" s="28"/>
      <c r="G169" s="97"/>
      <c r="H169" s="40"/>
      <c r="I169" s="40"/>
      <c r="J169" s="40"/>
      <c r="K169" s="40"/>
      <c r="L169" s="50"/>
      <c r="M169" s="77"/>
      <c r="N169" s="160" t="str" cm="1">
        <f t="array" ref="N169">IF($L169="","",IF(M169='Lookup Tables and Dropdowns'!$AC$7, L169,IF(M169='Lookup Tables and Dropdowns'!$AC$5, $L169*lb_to_kg_conversion,IF(M169='Lookup Tables and Dropdowns'!$AC$6, $L169*oz_to_kg_conversion, $L169))*kg_metrictons_conversion))</f>
        <v/>
      </c>
      <c r="O169" s="135"/>
      <c r="P169" s="55"/>
      <c r="Q169" s="108"/>
      <c r="R169" s="94"/>
      <c r="S169" s="94"/>
      <c r="T169" s="94"/>
      <c r="U169" s="94"/>
      <c r="V169" s="94"/>
      <c r="W169" s="94"/>
      <c r="X169" s="94"/>
      <c r="Y169" s="94"/>
      <c r="Z169" s="94"/>
      <c r="AA169" s="92"/>
      <c r="AB169" s="141"/>
      <c r="AC169" s="151" t="str" cm="1">
        <f t="array" ref="AC169">IF(D169="", "", IF(S169="", IF(V169='Lookup Tables and Dropdowns'!$AC$9, lb_to_kg_conversion*'2a. RACHP'!U169, U169)*W169*kg_metrictons_conversion,IF(T169='Lookup Tables and Dropdowns'!$AC$7, S169, IF(T169='Lookup Tables and Dropdowns'!$AC$5, '2a. RACHP'!S169*lb_to_kg_conversion, IF('2a. RACHP'!T169='Lookup Tables and Dropdowns'!$AC$6, '2a. RACHP'!S169*oz_to_kg_conversion, '2a. RACHP'!S169))*kg_metrictons_conversion)))</f>
        <v/>
      </c>
      <c r="AD169" s="152" t="str">
        <f t="shared" si="13"/>
        <v/>
      </c>
      <c r="AE169" s="152" t="str">
        <f t="shared" si="14"/>
        <v/>
      </c>
      <c r="AF169" s="153" t="str">
        <f t="shared" si="15"/>
        <v/>
      </c>
      <c r="AG169" s="154" t="str">
        <f t="shared" si="16"/>
        <v/>
      </c>
      <c r="AH169" s="138" t="str">
        <f t="shared" si="17"/>
        <v/>
      </c>
      <c r="AI169" s="113" t="str">
        <f t="shared" si="18"/>
        <v/>
      </c>
    </row>
    <row r="170" spans="1:35" x14ac:dyDescent="0.35">
      <c r="A170" s="15">
        <v>152</v>
      </c>
      <c r="B170" s="29" t="s">
        <v>76</v>
      </c>
      <c r="C170" s="40"/>
      <c r="D170" s="39"/>
      <c r="E170" s="95"/>
      <c r="F170" s="28"/>
      <c r="G170" s="97"/>
      <c r="H170" s="40"/>
      <c r="I170" s="40"/>
      <c r="J170" s="40"/>
      <c r="K170" s="40"/>
      <c r="L170" s="50"/>
      <c r="M170" s="77"/>
      <c r="N170" s="160" t="str" cm="1">
        <f t="array" ref="N170">IF($L170="","",IF(M170='Lookup Tables and Dropdowns'!$AC$7, L170,IF(M170='Lookup Tables and Dropdowns'!$AC$5, $L170*lb_to_kg_conversion,IF(M170='Lookup Tables and Dropdowns'!$AC$6, $L170*oz_to_kg_conversion, $L170))*kg_metrictons_conversion))</f>
        <v/>
      </c>
      <c r="O170" s="135"/>
      <c r="P170" s="55"/>
      <c r="Q170" s="108"/>
      <c r="R170" s="94"/>
      <c r="S170" s="94"/>
      <c r="T170" s="94"/>
      <c r="U170" s="94"/>
      <c r="V170" s="94"/>
      <c r="W170" s="94"/>
      <c r="X170" s="94"/>
      <c r="Y170" s="94"/>
      <c r="Z170" s="94"/>
      <c r="AA170" s="92"/>
      <c r="AB170" s="141"/>
      <c r="AC170" s="151" t="str" cm="1">
        <f t="array" ref="AC170">IF(D170="", "", IF(S170="", IF(V170='Lookup Tables and Dropdowns'!$AC$9, lb_to_kg_conversion*'2a. RACHP'!U170, U170)*W170*kg_metrictons_conversion,IF(T170='Lookup Tables and Dropdowns'!$AC$7, S170, IF(T170='Lookup Tables and Dropdowns'!$AC$5, '2a. RACHP'!S170*lb_to_kg_conversion, IF('2a. RACHP'!T170='Lookup Tables and Dropdowns'!$AC$6, '2a. RACHP'!S170*oz_to_kg_conversion, '2a. RACHP'!S170))*kg_metrictons_conversion)))</f>
        <v/>
      </c>
      <c r="AD170" s="152" t="str">
        <f t="shared" si="13"/>
        <v/>
      </c>
      <c r="AE170" s="152" t="str">
        <f t="shared" si="14"/>
        <v/>
      </c>
      <c r="AF170" s="153" t="str">
        <f t="shared" si="15"/>
        <v/>
      </c>
      <c r="AG170" s="154" t="str">
        <f t="shared" si="16"/>
        <v/>
      </c>
      <c r="AH170" s="138" t="str">
        <f t="shared" si="17"/>
        <v/>
      </c>
      <c r="AI170" s="113" t="str">
        <f t="shared" si="18"/>
        <v/>
      </c>
    </row>
    <row r="171" spans="1:35" x14ac:dyDescent="0.35">
      <c r="A171" s="15">
        <v>153</v>
      </c>
      <c r="B171" s="29" t="s">
        <v>76</v>
      </c>
      <c r="C171" s="40"/>
      <c r="D171" s="39"/>
      <c r="E171" s="95"/>
      <c r="F171" s="28"/>
      <c r="G171" s="97"/>
      <c r="H171" s="40"/>
      <c r="I171" s="40"/>
      <c r="J171" s="40"/>
      <c r="K171" s="40"/>
      <c r="L171" s="50"/>
      <c r="M171" s="77"/>
      <c r="N171" s="160" t="str" cm="1">
        <f t="array" ref="N171">IF($L171="","",IF(M171='Lookup Tables and Dropdowns'!$AC$7, L171,IF(M171='Lookup Tables and Dropdowns'!$AC$5, $L171*lb_to_kg_conversion,IF(M171='Lookup Tables and Dropdowns'!$AC$6, $L171*oz_to_kg_conversion, $L171))*kg_metrictons_conversion))</f>
        <v/>
      </c>
      <c r="O171" s="135"/>
      <c r="P171" s="55"/>
      <c r="Q171" s="108"/>
      <c r="R171" s="94"/>
      <c r="S171" s="94"/>
      <c r="T171" s="94"/>
      <c r="U171" s="94"/>
      <c r="V171" s="94"/>
      <c r="W171" s="94"/>
      <c r="X171" s="94"/>
      <c r="Y171" s="94"/>
      <c r="Z171" s="94"/>
      <c r="AA171" s="92"/>
      <c r="AB171" s="141"/>
      <c r="AC171" s="151" t="str" cm="1">
        <f t="array" ref="AC171">IF(D171="", "", IF(S171="", IF(V171='Lookup Tables and Dropdowns'!$AC$9, lb_to_kg_conversion*'2a. RACHP'!U171, U171)*W171*kg_metrictons_conversion,IF(T171='Lookup Tables and Dropdowns'!$AC$7, S171, IF(T171='Lookup Tables and Dropdowns'!$AC$5, '2a. RACHP'!S171*lb_to_kg_conversion, IF('2a. RACHP'!T171='Lookup Tables and Dropdowns'!$AC$6, '2a. RACHP'!S171*oz_to_kg_conversion, '2a. RACHP'!S171))*kg_metrictons_conversion)))</f>
        <v/>
      </c>
      <c r="AD171" s="152" t="str">
        <f t="shared" si="13"/>
        <v/>
      </c>
      <c r="AE171" s="152" t="str">
        <f t="shared" si="14"/>
        <v/>
      </c>
      <c r="AF171" s="153" t="str">
        <f t="shared" si="15"/>
        <v/>
      </c>
      <c r="AG171" s="154" t="str">
        <f t="shared" si="16"/>
        <v/>
      </c>
      <c r="AH171" s="138" t="str">
        <f t="shared" si="17"/>
        <v/>
      </c>
      <c r="AI171" s="113" t="str">
        <f t="shared" si="18"/>
        <v/>
      </c>
    </row>
    <row r="172" spans="1:35" x14ac:dyDescent="0.35">
      <c r="A172" s="15">
        <v>154</v>
      </c>
      <c r="B172" s="29" t="s">
        <v>76</v>
      </c>
      <c r="C172" s="40"/>
      <c r="D172" s="39"/>
      <c r="E172" s="95"/>
      <c r="F172" s="28"/>
      <c r="G172" s="97"/>
      <c r="H172" s="40"/>
      <c r="I172" s="40"/>
      <c r="J172" s="40"/>
      <c r="K172" s="40"/>
      <c r="L172" s="50"/>
      <c r="M172" s="77"/>
      <c r="N172" s="160" t="str" cm="1">
        <f t="array" ref="N172">IF($L172="","",IF(M172='Lookup Tables and Dropdowns'!$AC$7, L172,IF(M172='Lookup Tables and Dropdowns'!$AC$5, $L172*lb_to_kg_conversion,IF(M172='Lookup Tables and Dropdowns'!$AC$6, $L172*oz_to_kg_conversion, $L172))*kg_metrictons_conversion))</f>
        <v/>
      </c>
      <c r="O172" s="135"/>
      <c r="P172" s="55"/>
      <c r="Q172" s="108"/>
      <c r="R172" s="94"/>
      <c r="S172" s="94"/>
      <c r="T172" s="94"/>
      <c r="U172" s="94"/>
      <c r="V172" s="94"/>
      <c r="W172" s="94"/>
      <c r="X172" s="94"/>
      <c r="Y172" s="94"/>
      <c r="Z172" s="94"/>
      <c r="AA172" s="92"/>
      <c r="AB172" s="141"/>
      <c r="AC172" s="151" t="str" cm="1">
        <f t="array" ref="AC172">IF(D172="", "", IF(S172="", IF(V172='Lookup Tables and Dropdowns'!$AC$9, lb_to_kg_conversion*'2a. RACHP'!U172, U172)*W172*kg_metrictons_conversion,IF(T172='Lookup Tables and Dropdowns'!$AC$7, S172, IF(T172='Lookup Tables and Dropdowns'!$AC$5, '2a. RACHP'!S172*lb_to_kg_conversion, IF('2a. RACHP'!T172='Lookup Tables and Dropdowns'!$AC$6, '2a. RACHP'!S172*oz_to_kg_conversion, '2a. RACHP'!S172))*kg_metrictons_conversion)))</f>
        <v/>
      </c>
      <c r="AD172" s="152" t="str">
        <f t="shared" si="13"/>
        <v/>
      </c>
      <c r="AE172" s="152" t="str">
        <f t="shared" si="14"/>
        <v/>
      </c>
      <c r="AF172" s="153" t="str">
        <f t="shared" si="15"/>
        <v/>
      </c>
      <c r="AG172" s="154" t="str">
        <f t="shared" si="16"/>
        <v/>
      </c>
      <c r="AH172" s="138" t="str">
        <f t="shared" si="17"/>
        <v/>
      </c>
      <c r="AI172" s="113" t="str">
        <f t="shared" si="18"/>
        <v/>
      </c>
    </row>
    <row r="173" spans="1:35" x14ac:dyDescent="0.35">
      <c r="A173" s="15">
        <v>155</v>
      </c>
      <c r="B173" s="29" t="s">
        <v>76</v>
      </c>
      <c r="C173" s="40"/>
      <c r="D173" s="39"/>
      <c r="E173" s="95"/>
      <c r="F173" s="28"/>
      <c r="G173" s="97"/>
      <c r="H173" s="40"/>
      <c r="I173" s="40"/>
      <c r="J173" s="40"/>
      <c r="K173" s="40"/>
      <c r="L173" s="50"/>
      <c r="M173" s="77"/>
      <c r="N173" s="160" t="str" cm="1">
        <f t="array" ref="N173">IF($L173="","",IF(M173='Lookup Tables and Dropdowns'!$AC$7, L173,IF(M173='Lookup Tables and Dropdowns'!$AC$5, $L173*lb_to_kg_conversion,IF(M173='Lookup Tables and Dropdowns'!$AC$6, $L173*oz_to_kg_conversion, $L173))*kg_metrictons_conversion))</f>
        <v/>
      </c>
      <c r="O173" s="135"/>
      <c r="P173" s="55"/>
      <c r="Q173" s="108"/>
      <c r="R173" s="94"/>
      <c r="S173" s="94"/>
      <c r="T173" s="94"/>
      <c r="U173" s="94"/>
      <c r="V173" s="94"/>
      <c r="W173" s="94"/>
      <c r="X173" s="94"/>
      <c r="Y173" s="94"/>
      <c r="Z173" s="94"/>
      <c r="AA173" s="92"/>
      <c r="AB173" s="141"/>
      <c r="AC173" s="151" t="str" cm="1">
        <f t="array" ref="AC173">IF(D173="", "", IF(S173="", IF(V173='Lookup Tables and Dropdowns'!$AC$9, lb_to_kg_conversion*'2a. RACHP'!U173, U173)*W173*kg_metrictons_conversion,IF(T173='Lookup Tables and Dropdowns'!$AC$7, S173, IF(T173='Lookup Tables and Dropdowns'!$AC$5, '2a. RACHP'!S173*lb_to_kg_conversion, IF('2a. RACHP'!T173='Lookup Tables and Dropdowns'!$AC$6, '2a. RACHP'!S173*oz_to_kg_conversion, '2a. RACHP'!S173))*kg_metrictons_conversion)))</f>
        <v/>
      </c>
      <c r="AD173" s="152" t="str">
        <f t="shared" si="13"/>
        <v/>
      </c>
      <c r="AE173" s="152" t="str">
        <f t="shared" si="14"/>
        <v/>
      </c>
      <c r="AF173" s="153" t="str">
        <f t="shared" si="15"/>
        <v/>
      </c>
      <c r="AG173" s="154" t="str">
        <f t="shared" si="16"/>
        <v/>
      </c>
      <c r="AH173" s="138" t="str">
        <f t="shared" si="17"/>
        <v/>
      </c>
      <c r="AI173" s="113" t="str">
        <f t="shared" si="18"/>
        <v/>
      </c>
    </row>
    <row r="174" spans="1:35" x14ac:dyDescent="0.35">
      <c r="A174" s="15">
        <v>156</v>
      </c>
      <c r="B174" s="29" t="s">
        <v>76</v>
      </c>
      <c r="C174" s="40"/>
      <c r="D174" s="39"/>
      <c r="E174" s="95"/>
      <c r="F174" s="28"/>
      <c r="G174" s="97"/>
      <c r="H174" s="40"/>
      <c r="I174" s="40"/>
      <c r="J174" s="40"/>
      <c r="K174" s="40"/>
      <c r="L174" s="50"/>
      <c r="M174" s="77"/>
      <c r="N174" s="160" t="str" cm="1">
        <f t="array" ref="N174">IF($L174="","",IF(M174='Lookup Tables and Dropdowns'!$AC$7, L174,IF(M174='Lookup Tables and Dropdowns'!$AC$5, $L174*lb_to_kg_conversion,IF(M174='Lookup Tables and Dropdowns'!$AC$6, $L174*oz_to_kg_conversion, $L174))*kg_metrictons_conversion))</f>
        <v/>
      </c>
      <c r="O174" s="135"/>
      <c r="P174" s="55"/>
      <c r="Q174" s="108"/>
      <c r="R174" s="94"/>
      <c r="S174" s="94"/>
      <c r="T174" s="94"/>
      <c r="U174" s="94"/>
      <c r="V174" s="94"/>
      <c r="W174" s="94"/>
      <c r="X174" s="94"/>
      <c r="Y174" s="94"/>
      <c r="Z174" s="94"/>
      <c r="AA174" s="92"/>
      <c r="AB174" s="141"/>
      <c r="AC174" s="151" t="str" cm="1">
        <f t="array" ref="AC174">IF(D174="", "", IF(S174="", IF(V174='Lookup Tables and Dropdowns'!$AC$9, lb_to_kg_conversion*'2a. RACHP'!U174, U174)*W174*kg_metrictons_conversion,IF(T174='Lookup Tables and Dropdowns'!$AC$7, S174, IF(T174='Lookup Tables and Dropdowns'!$AC$5, '2a. RACHP'!S174*lb_to_kg_conversion, IF('2a. RACHP'!T174='Lookup Tables and Dropdowns'!$AC$6, '2a. RACHP'!S174*oz_to_kg_conversion, '2a. RACHP'!S174))*kg_metrictons_conversion)))</f>
        <v/>
      </c>
      <c r="AD174" s="152" t="str">
        <f t="shared" si="13"/>
        <v/>
      </c>
      <c r="AE174" s="152" t="str">
        <f t="shared" si="14"/>
        <v/>
      </c>
      <c r="AF174" s="153" t="str">
        <f t="shared" si="15"/>
        <v/>
      </c>
      <c r="AG174" s="154" t="str">
        <f t="shared" si="16"/>
        <v/>
      </c>
      <c r="AH174" s="138" t="str">
        <f t="shared" si="17"/>
        <v/>
      </c>
      <c r="AI174" s="113" t="str">
        <f t="shared" si="18"/>
        <v/>
      </c>
    </row>
    <row r="175" spans="1:35" x14ac:dyDescent="0.35">
      <c r="A175" s="15">
        <v>157</v>
      </c>
      <c r="B175" s="29" t="s">
        <v>76</v>
      </c>
      <c r="C175" s="40"/>
      <c r="D175" s="39"/>
      <c r="E175" s="95"/>
      <c r="F175" s="28"/>
      <c r="G175" s="97"/>
      <c r="H175" s="40"/>
      <c r="I175" s="40"/>
      <c r="J175" s="40"/>
      <c r="K175" s="40"/>
      <c r="L175" s="50"/>
      <c r="M175" s="77"/>
      <c r="N175" s="160" t="str" cm="1">
        <f t="array" ref="N175">IF($L175="","",IF(M175='Lookup Tables and Dropdowns'!$AC$7, L175,IF(M175='Lookup Tables and Dropdowns'!$AC$5, $L175*lb_to_kg_conversion,IF(M175='Lookup Tables and Dropdowns'!$AC$6, $L175*oz_to_kg_conversion, $L175))*kg_metrictons_conversion))</f>
        <v/>
      </c>
      <c r="O175" s="135"/>
      <c r="P175" s="55"/>
      <c r="Q175" s="108"/>
      <c r="R175" s="94"/>
      <c r="S175" s="94"/>
      <c r="T175" s="94"/>
      <c r="U175" s="94"/>
      <c r="V175" s="94"/>
      <c r="W175" s="94"/>
      <c r="X175" s="94"/>
      <c r="Y175" s="94"/>
      <c r="Z175" s="94"/>
      <c r="AA175" s="92"/>
      <c r="AB175" s="141"/>
      <c r="AC175" s="151" t="str" cm="1">
        <f t="array" ref="AC175">IF(D175="", "", IF(S175="", IF(V175='Lookup Tables and Dropdowns'!$AC$9, lb_to_kg_conversion*'2a. RACHP'!U175, U175)*W175*kg_metrictons_conversion,IF(T175='Lookup Tables and Dropdowns'!$AC$7, S175, IF(T175='Lookup Tables and Dropdowns'!$AC$5, '2a. RACHP'!S175*lb_to_kg_conversion, IF('2a. RACHP'!T175='Lookup Tables and Dropdowns'!$AC$6, '2a. RACHP'!S175*oz_to_kg_conversion, '2a. RACHP'!S175))*kg_metrictons_conversion)))</f>
        <v/>
      </c>
      <c r="AD175" s="152" t="str">
        <f t="shared" si="13"/>
        <v/>
      </c>
      <c r="AE175" s="152" t="str">
        <f t="shared" si="14"/>
        <v/>
      </c>
      <c r="AF175" s="153" t="str">
        <f t="shared" si="15"/>
        <v/>
      </c>
      <c r="AG175" s="154" t="str">
        <f t="shared" si="16"/>
        <v/>
      </c>
      <c r="AH175" s="138" t="str">
        <f t="shared" si="17"/>
        <v/>
      </c>
      <c r="AI175" s="113" t="str">
        <f t="shared" si="18"/>
        <v/>
      </c>
    </row>
    <row r="176" spans="1:35" x14ac:dyDescent="0.35">
      <c r="A176" s="15">
        <v>158</v>
      </c>
      <c r="B176" s="29" t="s">
        <v>76</v>
      </c>
      <c r="C176" s="40"/>
      <c r="D176" s="39"/>
      <c r="E176" s="95"/>
      <c r="F176" s="28"/>
      <c r="G176" s="97"/>
      <c r="H176" s="40"/>
      <c r="I176" s="40"/>
      <c r="J176" s="40"/>
      <c r="K176" s="40"/>
      <c r="L176" s="50"/>
      <c r="M176" s="77"/>
      <c r="N176" s="160" t="str" cm="1">
        <f t="array" ref="N176">IF($L176="","",IF(M176='Lookup Tables and Dropdowns'!$AC$7, L176,IF(M176='Lookup Tables and Dropdowns'!$AC$5, $L176*lb_to_kg_conversion,IF(M176='Lookup Tables and Dropdowns'!$AC$6, $L176*oz_to_kg_conversion, $L176))*kg_metrictons_conversion))</f>
        <v/>
      </c>
      <c r="O176" s="135"/>
      <c r="P176" s="55"/>
      <c r="Q176" s="108"/>
      <c r="R176" s="94"/>
      <c r="S176" s="94"/>
      <c r="T176" s="94"/>
      <c r="U176" s="94"/>
      <c r="V176" s="94"/>
      <c r="W176" s="94"/>
      <c r="X176" s="94"/>
      <c r="Y176" s="94"/>
      <c r="Z176" s="94"/>
      <c r="AA176" s="92"/>
      <c r="AB176" s="141"/>
      <c r="AC176" s="151" t="str" cm="1">
        <f t="array" ref="AC176">IF(D176="", "", IF(S176="", IF(V176='Lookup Tables and Dropdowns'!$AC$9, lb_to_kg_conversion*'2a. RACHP'!U176, U176)*W176*kg_metrictons_conversion,IF(T176='Lookup Tables and Dropdowns'!$AC$7, S176, IF(T176='Lookup Tables and Dropdowns'!$AC$5, '2a. RACHP'!S176*lb_to_kg_conversion, IF('2a. RACHP'!T176='Lookup Tables and Dropdowns'!$AC$6, '2a. RACHP'!S176*oz_to_kg_conversion, '2a. RACHP'!S176))*kg_metrictons_conversion)))</f>
        <v/>
      </c>
      <c r="AD176" s="152" t="str">
        <f t="shared" si="13"/>
        <v/>
      </c>
      <c r="AE176" s="152" t="str">
        <f t="shared" si="14"/>
        <v/>
      </c>
      <c r="AF176" s="153" t="str">
        <f t="shared" si="15"/>
        <v/>
      </c>
      <c r="AG176" s="154" t="str">
        <f t="shared" si="16"/>
        <v/>
      </c>
      <c r="AH176" s="138" t="str">
        <f t="shared" si="17"/>
        <v/>
      </c>
      <c r="AI176" s="113" t="str">
        <f t="shared" si="18"/>
        <v/>
      </c>
    </row>
    <row r="177" spans="1:35" x14ac:dyDescent="0.35">
      <c r="A177" s="15">
        <v>159</v>
      </c>
      <c r="B177" s="29" t="s">
        <v>76</v>
      </c>
      <c r="C177" s="40"/>
      <c r="D177" s="39"/>
      <c r="E177" s="95"/>
      <c r="F177" s="28"/>
      <c r="G177" s="97"/>
      <c r="H177" s="40"/>
      <c r="I177" s="40"/>
      <c r="J177" s="40"/>
      <c r="K177" s="40"/>
      <c r="L177" s="50"/>
      <c r="M177" s="77"/>
      <c r="N177" s="160" t="str" cm="1">
        <f t="array" ref="N177">IF($L177="","",IF(M177='Lookup Tables and Dropdowns'!$AC$7, L177,IF(M177='Lookup Tables and Dropdowns'!$AC$5, $L177*lb_to_kg_conversion,IF(M177='Lookup Tables and Dropdowns'!$AC$6, $L177*oz_to_kg_conversion, $L177))*kg_metrictons_conversion))</f>
        <v/>
      </c>
      <c r="O177" s="135"/>
      <c r="P177" s="55"/>
      <c r="Q177" s="108"/>
      <c r="R177" s="94"/>
      <c r="S177" s="94"/>
      <c r="T177" s="94"/>
      <c r="U177" s="94"/>
      <c r="V177" s="94"/>
      <c r="W177" s="94"/>
      <c r="X177" s="94"/>
      <c r="Y177" s="94"/>
      <c r="Z177" s="94"/>
      <c r="AA177" s="92"/>
      <c r="AB177" s="141"/>
      <c r="AC177" s="151" t="str" cm="1">
        <f t="array" ref="AC177">IF(D177="", "", IF(S177="", IF(V177='Lookup Tables and Dropdowns'!$AC$9, lb_to_kg_conversion*'2a. RACHP'!U177, U177)*W177*kg_metrictons_conversion,IF(T177='Lookup Tables and Dropdowns'!$AC$7, S177, IF(T177='Lookup Tables and Dropdowns'!$AC$5, '2a. RACHP'!S177*lb_to_kg_conversion, IF('2a. RACHP'!T177='Lookup Tables and Dropdowns'!$AC$6, '2a. RACHP'!S177*oz_to_kg_conversion, '2a. RACHP'!S177))*kg_metrictons_conversion)))</f>
        <v/>
      </c>
      <c r="AD177" s="152" t="str">
        <f t="shared" si="13"/>
        <v/>
      </c>
      <c r="AE177" s="152" t="str">
        <f t="shared" si="14"/>
        <v/>
      </c>
      <c r="AF177" s="153" t="str">
        <f t="shared" si="15"/>
        <v/>
      </c>
      <c r="AG177" s="154" t="str">
        <f t="shared" si="16"/>
        <v/>
      </c>
      <c r="AH177" s="138" t="str">
        <f t="shared" si="17"/>
        <v/>
      </c>
      <c r="AI177" s="113" t="str">
        <f t="shared" si="18"/>
        <v/>
      </c>
    </row>
    <row r="178" spans="1:35" x14ac:dyDescent="0.35">
      <c r="A178" s="15">
        <v>160</v>
      </c>
      <c r="B178" s="29" t="s">
        <v>76</v>
      </c>
      <c r="C178" s="40"/>
      <c r="D178" s="39"/>
      <c r="E178" s="95"/>
      <c r="F178" s="28"/>
      <c r="G178" s="97"/>
      <c r="H178" s="40"/>
      <c r="I178" s="40"/>
      <c r="J178" s="40"/>
      <c r="K178" s="40"/>
      <c r="L178" s="50"/>
      <c r="M178" s="77"/>
      <c r="N178" s="160" t="str" cm="1">
        <f t="array" ref="N178">IF($L178="","",IF(M178='Lookup Tables and Dropdowns'!$AC$7, L178,IF(M178='Lookup Tables and Dropdowns'!$AC$5, $L178*lb_to_kg_conversion,IF(M178='Lookup Tables and Dropdowns'!$AC$6, $L178*oz_to_kg_conversion, $L178))*kg_metrictons_conversion))</f>
        <v/>
      </c>
      <c r="O178" s="135"/>
      <c r="P178" s="55"/>
      <c r="Q178" s="108"/>
      <c r="R178" s="94"/>
      <c r="S178" s="94"/>
      <c r="T178" s="94"/>
      <c r="U178" s="94"/>
      <c r="V178" s="94"/>
      <c r="W178" s="94"/>
      <c r="X178" s="94"/>
      <c r="Y178" s="94"/>
      <c r="Z178" s="94"/>
      <c r="AA178" s="92"/>
      <c r="AB178" s="141"/>
      <c r="AC178" s="151" t="str" cm="1">
        <f t="array" ref="AC178">IF(D178="", "", IF(S178="", IF(V178='Lookup Tables and Dropdowns'!$AC$9, lb_to_kg_conversion*'2a. RACHP'!U178, U178)*W178*kg_metrictons_conversion,IF(T178='Lookup Tables and Dropdowns'!$AC$7, S178, IF(T178='Lookup Tables and Dropdowns'!$AC$5, '2a. RACHP'!S178*lb_to_kg_conversion, IF('2a. RACHP'!T178='Lookup Tables and Dropdowns'!$AC$6, '2a. RACHP'!S178*oz_to_kg_conversion, '2a. RACHP'!S178))*kg_metrictons_conversion)))</f>
        <v/>
      </c>
      <c r="AD178" s="152" t="str">
        <f t="shared" si="13"/>
        <v/>
      </c>
      <c r="AE178" s="152" t="str">
        <f t="shared" si="14"/>
        <v/>
      </c>
      <c r="AF178" s="153" t="str">
        <f t="shared" si="15"/>
        <v/>
      </c>
      <c r="AG178" s="154" t="str">
        <f t="shared" si="16"/>
        <v/>
      </c>
      <c r="AH178" s="138" t="str">
        <f t="shared" si="17"/>
        <v/>
      </c>
      <c r="AI178" s="113" t="str">
        <f t="shared" si="18"/>
        <v/>
      </c>
    </row>
    <row r="179" spans="1:35" x14ac:dyDescent="0.35">
      <c r="A179" s="15">
        <v>161</v>
      </c>
      <c r="B179" s="29" t="s">
        <v>76</v>
      </c>
      <c r="C179" s="40"/>
      <c r="D179" s="39"/>
      <c r="E179" s="95"/>
      <c r="F179" s="28"/>
      <c r="G179" s="97"/>
      <c r="H179" s="40"/>
      <c r="I179" s="40"/>
      <c r="J179" s="40"/>
      <c r="K179" s="40"/>
      <c r="L179" s="50"/>
      <c r="M179" s="77"/>
      <c r="N179" s="160" t="str" cm="1">
        <f t="array" ref="N179">IF($L179="","",IF(M179='Lookup Tables and Dropdowns'!$AC$7, L179,IF(M179='Lookup Tables and Dropdowns'!$AC$5, $L179*lb_to_kg_conversion,IF(M179='Lookup Tables and Dropdowns'!$AC$6, $L179*oz_to_kg_conversion, $L179))*kg_metrictons_conversion))</f>
        <v/>
      </c>
      <c r="O179" s="135"/>
      <c r="P179" s="55"/>
      <c r="Q179" s="108"/>
      <c r="R179" s="94"/>
      <c r="S179" s="94"/>
      <c r="T179" s="94"/>
      <c r="U179" s="94"/>
      <c r="V179" s="94"/>
      <c r="W179" s="94"/>
      <c r="X179" s="94"/>
      <c r="Y179" s="94"/>
      <c r="Z179" s="94"/>
      <c r="AA179" s="92"/>
      <c r="AB179" s="141"/>
      <c r="AC179" s="151" t="str" cm="1">
        <f t="array" ref="AC179">IF(D179="", "", IF(S179="", IF(V179='Lookup Tables and Dropdowns'!$AC$9, lb_to_kg_conversion*'2a. RACHP'!U179, U179)*W179*kg_metrictons_conversion,IF(T179='Lookup Tables and Dropdowns'!$AC$7, S179, IF(T179='Lookup Tables and Dropdowns'!$AC$5, '2a. RACHP'!S179*lb_to_kg_conversion, IF('2a. RACHP'!T179='Lookup Tables and Dropdowns'!$AC$6, '2a. RACHP'!S179*oz_to_kg_conversion, '2a. RACHP'!S179))*kg_metrictons_conversion)))</f>
        <v/>
      </c>
      <c r="AD179" s="152" t="str">
        <f t="shared" si="13"/>
        <v/>
      </c>
      <c r="AE179" s="152" t="str">
        <f t="shared" si="14"/>
        <v/>
      </c>
      <c r="AF179" s="153" t="str">
        <f t="shared" si="15"/>
        <v/>
      </c>
      <c r="AG179" s="154" t="str">
        <f t="shared" si="16"/>
        <v/>
      </c>
      <c r="AH179" s="138" t="str">
        <f t="shared" si="17"/>
        <v/>
      </c>
      <c r="AI179" s="113" t="str">
        <f t="shared" si="18"/>
        <v/>
      </c>
    </row>
    <row r="180" spans="1:35" x14ac:dyDescent="0.35">
      <c r="A180" s="15">
        <v>162</v>
      </c>
      <c r="B180" s="29" t="s">
        <v>76</v>
      </c>
      <c r="C180" s="40"/>
      <c r="D180" s="39"/>
      <c r="E180" s="95"/>
      <c r="F180" s="28"/>
      <c r="G180" s="97"/>
      <c r="H180" s="40"/>
      <c r="I180" s="40"/>
      <c r="J180" s="40"/>
      <c r="K180" s="40"/>
      <c r="L180" s="50"/>
      <c r="M180" s="77"/>
      <c r="N180" s="160" t="str" cm="1">
        <f t="array" ref="N180">IF($L180="","",IF(M180='Lookup Tables and Dropdowns'!$AC$7, L180,IF(M180='Lookup Tables and Dropdowns'!$AC$5, $L180*lb_to_kg_conversion,IF(M180='Lookup Tables and Dropdowns'!$AC$6, $L180*oz_to_kg_conversion, $L180))*kg_metrictons_conversion))</f>
        <v/>
      </c>
      <c r="O180" s="135"/>
      <c r="P180" s="55"/>
      <c r="Q180" s="108"/>
      <c r="R180" s="94"/>
      <c r="S180" s="94"/>
      <c r="T180" s="94"/>
      <c r="U180" s="94"/>
      <c r="V180" s="94"/>
      <c r="W180" s="94"/>
      <c r="X180" s="94"/>
      <c r="Y180" s="94"/>
      <c r="Z180" s="94"/>
      <c r="AA180" s="92"/>
      <c r="AB180" s="141"/>
      <c r="AC180" s="151" t="str" cm="1">
        <f t="array" ref="AC180">IF(D180="", "", IF(S180="", IF(V180='Lookup Tables and Dropdowns'!$AC$9, lb_to_kg_conversion*'2a. RACHP'!U180, U180)*W180*kg_metrictons_conversion,IF(T180='Lookup Tables and Dropdowns'!$AC$7, S180, IF(T180='Lookup Tables and Dropdowns'!$AC$5, '2a. RACHP'!S180*lb_to_kg_conversion, IF('2a. RACHP'!T180='Lookup Tables and Dropdowns'!$AC$6, '2a. RACHP'!S180*oz_to_kg_conversion, '2a. RACHP'!S180))*kg_metrictons_conversion)))</f>
        <v/>
      </c>
      <c r="AD180" s="152" t="str">
        <f t="shared" si="13"/>
        <v/>
      </c>
      <c r="AE180" s="152" t="str">
        <f t="shared" si="14"/>
        <v/>
      </c>
      <c r="AF180" s="153" t="str">
        <f t="shared" si="15"/>
        <v/>
      </c>
      <c r="AG180" s="154" t="str">
        <f t="shared" si="16"/>
        <v/>
      </c>
      <c r="AH180" s="138" t="str">
        <f t="shared" si="17"/>
        <v/>
      </c>
      <c r="AI180" s="113" t="str">
        <f t="shared" si="18"/>
        <v/>
      </c>
    </row>
    <row r="181" spans="1:35" x14ac:dyDescent="0.35">
      <c r="A181" s="15">
        <v>163</v>
      </c>
      <c r="B181" s="29" t="s">
        <v>76</v>
      </c>
      <c r="C181" s="40"/>
      <c r="D181" s="39"/>
      <c r="E181" s="95"/>
      <c r="F181" s="28"/>
      <c r="G181" s="97"/>
      <c r="H181" s="40"/>
      <c r="I181" s="40"/>
      <c r="J181" s="40"/>
      <c r="K181" s="40"/>
      <c r="L181" s="50"/>
      <c r="M181" s="77"/>
      <c r="N181" s="160" t="str" cm="1">
        <f t="array" ref="N181">IF($L181="","",IF(M181='Lookup Tables and Dropdowns'!$AC$7, L181,IF(M181='Lookup Tables and Dropdowns'!$AC$5, $L181*lb_to_kg_conversion,IF(M181='Lookup Tables and Dropdowns'!$AC$6, $L181*oz_to_kg_conversion, $L181))*kg_metrictons_conversion))</f>
        <v/>
      </c>
      <c r="O181" s="135"/>
      <c r="P181" s="55"/>
      <c r="Q181" s="108"/>
      <c r="R181" s="94"/>
      <c r="S181" s="94"/>
      <c r="T181" s="94"/>
      <c r="U181" s="94"/>
      <c r="V181" s="94"/>
      <c r="W181" s="94"/>
      <c r="X181" s="94"/>
      <c r="Y181" s="94"/>
      <c r="Z181" s="94"/>
      <c r="AA181" s="92"/>
      <c r="AB181" s="141"/>
      <c r="AC181" s="151" t="str" cm="1">
        <f t="array" ref="AC181">IF(D181="", "", IF(S181="", IF(V181='Lookup Tables and Dropdowns'!$AC$9, lb_to_kg_conversion*'2a. RACHP'!U181, U181)*W181*kg_metrictons_conversion,IF(T181='Lookup Tables and Dropdowns'!$AC$7, S181, IF(T181='Lookup Tables and Dropdowns'!$AC$5, '2a. RACHP'!S181*lb_to_kg_conversion, IF('2a. RACHP'!T181='Lookup Tables and Dropdowns'!$AC$6, '2a. RACHP'!S181*oz_to_kg_conversion, '2a. RACHP'!S181))*kg_metrictons_conversion)))</f>
        <v/>
      </c>
      <c r="AD181" s="152" t="str">
        <f t="shared" si="13"/>
        <v/>
      </c>
      <c r="AE181" s="152" t="str">
        <f t="shared" si="14"/>
        <v/>
      </c>
      <c r="AF181" s="153" t="str">
        <f t="shared" si="15"/>
        <v/>
      </c>
      <c r="AG181" s="154" t="str">
        <f t="shared" si="16"/>
        <v/>
      </c>
      <c r="AH181" s="138" t="str">
        <f t="shared" si="17"/>
        <v/>
      </c>
      <c r="AI181" s="113" t="str">
        <f t="shared" si="18"/>
        <v/>
      </c>
    </row>
    <row r="182" spans="1:35" x14ac:dyDescent="0.35">
      <c r="A182" s="15">
        <v>164</v>
      </c>
      <c r="B182" s="29" t="s">
        <v>76</v>
      </c>
      <c r="C182" s="40"/>
      <c r="D182" s="39"/>
      <c r="E182" s="95"/>
      <c r="F182" s="28"/>
      <c r="G182" s="97"/>
      <c r="H182" s="40"/>
      <c r="I182" s="40"/>
      <c r="J182" s="40"/>
      <c r="K182" s="40"/>
      <c r="L182" s="50"/>
      <c r="M182" s="77"/>
      <c r="N182" s="160" t="str" cm="1">
        <f t="array" ref="N182">IF($L182="","",IF(M182='Lookup Tables and Dropdowns'!$AC$7, L182,IF(M182='Lookup Tables and Dropdowns'!$AC$5, $L182*lb_to_kg_conversion,IF(M182='Lookup Tables and Dropdowns'!$AC$6, $L182*oz_to_kg_conversion, $L182))*kg_metrictons_conversion))</f>
        <v/>
      </c>
      <c r="O182" s="135"/>
      <c r="P182" s="55"/>
      <c r="Q182" s="108"/>
      <c r="R182" s="94"/>
      <c r="S182" s="94"/>
      <c r="T182" s="94"/>
      <c r="U182" s="94"/>
      <c r="V182" s="94"/>
      <c r="W182" s="94"/>
      <c r="X182" s="94"/>
      <c r="Y182" s="94"/>
      <c r="Z182" s="94"/>
      <c r="AA182" s="92"/>
      <c r="AB182" s="141"/>
      <c r="AC182" s="151" t="str" cm="1">
        <f t="array" ref="AC182">IF(D182="", "", IF(S182="", IF(V182='Lookup Tables and Dropdowns'!$AC$9, lb_to_kg_conversion*'2a. RACHP'!U182, U182)*W182*kg_metrictons_conversion,IF(T182='Lookup Tables and Dropdowns'!$AC$7, S182, IF(T182='Lookup Tables and Dropdowns'!$AC$5, '2a. RACHP'!S182*lb_to_kg_conversion, IF('2a. RACHP'!T182='Lookup Tables and Dropdowns'!$AC$6, '2a. RACHP'!S182*oz_to_kg_conversion, '2a. RACHP'!S182))*kg_metrictons_conversion)))</f>
        <v/>
      </c>
      <c r="AD182" s="152" t="str">
        <f t="shared" si="13"/>
        <v/>
      </c>
      <c r="AE182" s="152" t="str">
        <f t="shared" si="14"/>
        <v/>
      </c>
      <c r="AF182" s="153" t="str">
        <f t="shared" si="15"/>
        <v/>
      </c>
      <c r="AG182" s="154" t="str">
        <f t="shared" si="16"/>
        <v/>
      </c>
      <c r="AH182" s="138" t="str">
        <f t="shared" si="17"/>
        <v/>
      </c>
      <c r="AI182" s="113" t="str">
        <f t="shared" si="18"/>
        <v/>
      </c>
    </row>
    <row r="183" spans="1:35" x14ac:dyDescent="0.35">
      <c r="A183" s="15">
        <v>165</v>
      </c>
      <c r="B183" s="29" t="s">
        <v>76</v>
      </c>
      <c r="C183" s="40"/>
      <c r="D183" s="39"/>
      <c r="E183" s="95"/>
      <c r="F183" s="28"/>
      <c r="G183" s="97"/>
      <c r="H183" s="40"/>
      <c r="I183" s="40"/>
      <c r="J183" s="40"/>
      <c r="K183" s="40"/>
      <c r="L183" s="50"/>
      <c r="M183" s="77"/>
      <c r="N183" s="160" t="str" cm="1">
        <f t="array" ref="N183">IF($L183="","",IF(M183='Lookup Tables and Dropdowns'!$AC$7, L183,IF(M183='Lookup Tables and Dropdowns'!$AC$5, $L183*lb_to_kg_conversion,IF(M183='Lookup Tables and Dropdowns'!$AC$6, $L183*oz_to_kg_conversion, $L183))*kg_metrictons_conversion))</f>
        <v/>
      </c>
      <c r="O183" s="135"/>
      <c r="P183" s="55"/>
      <c r="Q183" s="108"/>
      <c r="R183" s="94"/>
      <c r="S183" s="94"/>
      <c r="T183" s="94"/>
      <c r="U183" s="94"/>
      <c r="V183" s="94"/>
      <c r="W183" s="94"/>
      <c r="X183" s="94"/>
      <c r="Y183" s="94"/>
      <c r="Z183" s="94"/>
      <c r="AA183" s="92"/>
      <c r="AB183" s="141"/>
      <c r="AC183" s="151" t="str" cm="1">
        <f t="array" ref="AC183">IF(D183="", "", IF(S183="", IF(V183='Lookup Tables and Dropdowns'!$AC$9, lb_to_kg_conversion*'2a. RACHP'!U183, U183)*W183*kg_metrictons_conversion,IF(T183='Lookup Tables and Dropdowns'!$AC$7, S183, IF(T183='Lookup Tables and Dropdowns'!$AC$5, '2a. RACHP'!S183*lb_to_kg_conversion, IF('2a. RACHP'!T183='Lookup Tables and Dropdowns'!$AC$6, '2a. RACHP'!S183*oz_to_kg_conversion, '2a. RACHP'!S183))*kg_metrictons_conversion)))</f>
        <v/>
      </c>
      <c r="AD183" s="152" t="str">
        <f t="shared" si="13"/>
        <v/>
      </c>
      <c r="AE183" s="152" t="str">
        <f t="shared" si="14"/>
        <v/>
      </c>
      <c r="AF183" s="153" t="str">
        <f t="shared" si="15"/>
        <v/>
      </c>
      <c r="AG183" s="154" t="str">
        <f t="shared" si="16"/>
        <v/>
      </c>
      <c r="AH183" s="138" t="str">
        <f t="shared" si="17"/>
        <v/>
      </c>
      <c r="AI183" s="113" t="str">
        <f t="shared" si="18"/>
        <v/>
      </c>
    </row>
    <row r="184" spans="1:35" x14ac:dyDescent="0.35">
      <c r="A184" s="15">
        <v>166</v>
      </c>
      <c r="B184" s="29" t="s">
        <v>76</v>
      </c>
      <c r="C184" s="40"/>
      <c r="D184" s="39"/>
      <c r="E184" s="95"/>
      <c r="F184" s="28"/>
      <c r="G184" s="97"/>
      <c r="H184" s="40"/>
      <c r="I184" s="40"/>
      <c r="J184" s="40"/>
      <c r="K184" s="40"/>
      <c r="L184" s="50"/>
      <c r="M184" s="77"/>
      <c r="N184" s="160" t="str" cm="1">
        <f t="array" ref="N184">IF($L184="","",IF(M184='Lookup Tables and Dropdowns'!$AC$7, L184,IF(M184='Lookup Tables and Dropdowns'!$AC$5, $L184*lb_to_kg_conversion,IF(M184='Lookup Tables and Dropdowns'!$AC$6, $L184*oz_to_kg_conversion, $L184))*kg_metrictons_conversion))</f>
        <v/>
      </c>
      <c r="O184" s="135"/>
      <c r="P184" s="55"/>
      <c r="Q184" s="108"/>
      <c r="R184" s="94"/>
      <c r="S184" s="94"/>
      <c r="T184" s="94"/>
      <c r="U184" s="94"/>
      <c r="V184" s="94"/>
      <c r="W184" s="94"/>
      <c r="X184" s="94"/>
      <c r="Y184" s="94"/>
      <c r="Z184" s="94"/>
      <c r="AA184" s="92"/>
      <c r="AB184" s="141"/>
      <c r="AC184" s="151" t="str" cm="1">
        <f t="array" ref="AC184">IF(D184="", "", IF(S184="", IF(V184='Lookup Tables and Dropdowns'!$AC$9, lb_to_kg_conversion*'2a. RACHP'!U184, U184)*W184*kg_metrictons_conversion,IF(T184='Lookup Tables and Dropdowns'!$AC$7, S184, IF(T184='Lookup Tables and Dropdowns'!$AC$5, '2a. RACHP'!S184*lb_to_kg_conversion, IF('2a. RACHP'!T184='Lookup Tables and Dropdowns'!$AC$6, '2a. RACHP'!S184*oz_to_kg_conversion, '2a. RACHP'!S184))*kg_metrictons_conversion)))</f>
        <v/>
      </c>
      <c r="AD184" s="152" t="str">
        <f t="shared" si="13"/>
        <v/>
      </c>
      <c r="AE184" s="152" t="str">
        <f t="shared" si="14"/>
        <v/>
      </c>
      <c r="AF184" s="153" t="str">
        <f t="shared" si="15"/>
        <v/>
      </c>
      <c r="AG184" s="154" t="str">
        <f t="shared" si="16"/>
        <v/>
      </c>
      <c r="AH184" s="138" t="str">
        <f t="shared" si="17"/>
        <v/>
      </c>
      <c r="AI184" s="113" t="str">
        <f t="shared" si="18"/>
        <v/>
      </c>
    </row>
    <row r="185" spans="1:35" x14ac:dyDescent="0.35">
      <c r="A185" s="15">
        <v>167</v>
      </c>
      <c r="B185" s="29" t="s">
        <v>76</v>
      </c>
      <c r="C185" s="40"/>
      <c r="D185" s="39"/>
      <c r="E185" s="95"/>
      <c r="F185" s="28"/>
      <c r="G185" s="97"/>
      <c r="H185" s="40"/>
      <c r="I185" s="40"/>
      <c r="J185" s="40"/>
      <c r="K185" s="40"/>
      <c r="L185" s="50"/>
      <c r="M185" s="77"/>
      <c r="N185" s="160" t="str" cm="1">
        <f t="array" ref="N185">IF($L185="","",IF(M185='Lookup Tables and Dropdowns'!$AC$7, L185,IF(M185='Lookup Tables and Dropdowns'!$AC$5, $L185*lb_to_kg_conversion,IF(M185='Lookup Tables and Dropdowns'!$AC$6, $L185*oz_to_kg_conversion, $L185))*kg_metrictons_conversion))</f>
        <v/>
      </c>
      <c r="O185" s="135"/>
      <c r="P185" s="55"/>
      <c r="Q185" s="108"/>
      <c r="R185" s="94"/>
      <c r="S185" s="94"/>
      <c r="T185" s="94"/>
      <c r="U185" s="94"/>
      <c r="V185" s="94"/>
      <c r="W185" s="94"/>
      <c r="X185" s="94"/>
      <c r="Y185" s="94"/>
      <c r="Z185" s="94"/>
      <c r="AA185" s="92"/>
      <c r="AB185" s="141"/>
      <c r="AC185" s="151" t="str" cm="1">
        <f t="array" ref="AC185">IF(D185="", "", IF(S185="", IF(V185='Lookup Tables and Dropdowns'!$AC$9, lb_to_kg_conversion*'2a. RACHP'!U185, U185)*W185*kg_metrictons_conversion,IF(T185='Lookup Tables and Dropdowns'!$AC$7, S185, IF(T185='Lookup Tables and Dropdowns'!$AC$5, '2a. RACHP'!S185*lb_to_kg_conversion, IF('2a. RACHP'!T185='Lookup Tables and Dropdowns'!$AC$6, '2a. RACHP'!S185*oz_to_kg_conversion, '2a. RACHP'!S185))*kg_metrictons_conversion)))</f>
        <v/>
      </c>
      <c r="AD185" s="152" t="str">
        <f t="shared" si="13"/>
        <v/>
      </c>
      <c r="AE185" s="152" t="str">
        <f t="shared" si="14"/>
        <v/>
      </c>
      <c r="AF185" s="153" t="str">
        <f t="shared" si="15"/>
        <v/>
      </c>
      <c r="AG185" s="154" t="str">
        <f t="shared" si="16"/>
        <v/>
      </c>
      <c r="AH185" s="138" t="str">
        <f t="shared" si="17"/>
        <v/>
      </c>
      <c r="AI185" s="113" t="str">
        <f t="shared" si="18"/>
        <v/>
      </c>
    </row>
    <row r="186" spans="1:35" x14ac:dyDescent="0.35">
      <c r="A186" s="15">
        <v>168</v>
      </c>
      <c r="B186" s="29" t="s">
        <v>76</v>
      </c>
      <c r="C186" s="40"/>
      <c r="D186" s="39"/>
      <c r="E186" s="95"/>
      <c r="F186" s="28"/>
      <c r="G186" s="97"/>
      <c r="H186" s="40"/>
      <c r="I186" s="40"/>
      <c r="J186" s="40"/>
      <c r="K186" s="40"/>
      <c r="L186" s="50"/>
      <c r="M186" s="77"/>
      <c r="N186" s="160" t="str" cm="1">
        <f t="array" ref="N186">IF($L186="","",IF(M186='Lookup Tables and Dropdowns'!$AC$7, L186,IF(M186='Lookup Tables and Dropdowns'!$AC$5, $L186*lb_to_kg_conversion,IF(M186='Lookup Tables and Dropdowns'!$AC$6, $L186*oz_to_kg_conversion, $L186))*kg_metrictons_conversion))</f>
        <v/>
      </c>
      <c r="O186" s="135"/>
      <c r="P186" s="55"/>
      <c r="Q186" s="108"/>
      <c r="R186" s="94"/>
      <c r="S186" s="94"/>
      <c r="T186" s="94"/>
      <c r="U186" s="94"/>
      <c r="V186" s="94"/>
      <c r="W186" s="94"/>
      <c r="X186" s="94"/>
      <c r="Y186" s="94"/>
      <c r="Z186" s="94"/>
      <c r="AA186" s="92"/>
      <c r="AB186" s="141"/>
      <c r="AC186" s="151" t="str" cm="1">
        <f t="array" ref="AC186">IF(D186="", "", IF(S186="", IF(V186='Lookup Tables and Dropdowns'!$AC$9, lb_to_kg_conversion*'2a. RACHP'!U186, U186)*W186*kg_metrictons_conversion,IF(T186='Lookup Tables and Dropdowns'!$AC$7, S186, IF(T186='Lookup Tables and Dropdowns'!$AC$5, '2a. RACHP'!S186*lb_to_kg_conversion, IF('2a. RACHP'!T186='Lookup Tables and Dropdowns'!$AC$6, '2a. RACHP'!S186*oz_to_kg_conversion, '2a. RACHP'!S186))*kg_metrictons_conversion)))</f>
        <v/>
      </c>
      <c r="AD186" s="152" t="str">
        <f t="shared" si="13"/>
        <v/>
      </c>
      <c r="AE186" s="152" t="str">
        <f t="shared" si="14"/>
        <v/>
      </c>
      <c r="AF186" s="153" t="str">
        <f t="shared" si="15"/>
        <v/>
      </c>
      <c r="AG186" s="154" t="str">
        <f t="shared" si="16"/>
        <v/>
      </c>
      <c r="AH186" s="138" t="str">
        <f t="shared" si="17"/>
        <v/>
      </c>
      <c r="AI186" s="113" t="str">
        <f t="shared" si="18"/>
        <v/>
      </c>
    </row>
    <row r="187" spans="1:35" x14ac:dyDescent="0.35">
      <c r="A187" s="15">
        <v>169</v>
      </c>
      <c r="B187" s="29" t="s">
        <v>76</v>
      </c>
      <c r="C187" s="40"/>
      <c r="D187" s="39"/>
      <c r="E187" s="95"/>
      <c r="F187" s="28"/>
      <c r="G187" s="97"/>
      <c r="H187" s="40"/>
      <c r="I187" s="40"/>
      <c r="J187" s="40"/>
      <c r="K187" s="40"/>
      <c r="L187" s="50"/>
      <c r="M187" s="77"/>
      <c r="N187" s="160" t="str" cm="1">
        <f t="array" ref="N187">IF($L187="","",IF(M187='Lookup Tables and Dropdowns'!$AC$7, L187,IF(M187='Lookup Tables and Dropdowns'!$AC$5, $L187*lb_to_kg_conversion,IF(M187='Lookup Tables and Dropdowns'!$AC$6, $L187*oz_to_kg_conversion, $L187))*kg_metrictons_conversion))</f>
        <v/>
      </c>
      <c r="O187" s="135"/>
      <c r="P187" s="55"/>
      <c r="Q187" s="108"/>
      <c r="R187" s="94"/>
      <c r="S187" s="94"/>
      <c r="T187" s="94"/>
      <c r="U187" s="94"/>
      <c r="V187" s="94"/>
      <c r="W187" s="94"/>
      <c r="X187" s="94"/>
      <c r="Y187" s="94"/>
      <c r="Z187" s="94"/>
      <c r="AA187" s="92"/>
      <c r="AB187" s="141"/>
      <c r="AC187" s="151" t="str" cm="1">
        <f t="array" ref="AC187">IF(D187="", "", IF(S187="", IF(V187='Lookup Tables and Dropdowns'!$AC$9, lb_to_kg_conversion*'2a. RACHP'!U187, U187)*W187*kg_metrictons_conversion,IF(T187='Lookup Tables and Dropdowns'!$AC$7, S187, IF(T187='Lookup Tables and Dropdowns'!$AC$5, '2a. RACHP'!S187*lb_to_kg_conversion, IF('2a. RACHP'!T187='Lookup Tables and Dropdowns'!$AC$6, '2a. RACHP'!S187*oz_to_kg_conversion, '2a. RACHP'!S187))*kg_metrictons_conversion)))</f>
        <v/>
      </c>
      <c r="AD187" s="152" t="str">
        <f t="shared" si="13"/>
        <v/>
      </c>
      <c r="AE187" s="152" t="str">
        <f t="shared" si="14"/>
        <v/>
      </c>
      <c r="AF187" s="153" t="str">
        <f t="shared" si="15"/>
        <v/>
      </c>
      <c r="AG187" s="154" t="str">
        <f t="shared" si="16"/>
        <v/>
      </c>
      <c r="AH187" s="138" t="str">
        <f t="shared" si="17"/>
        <v/>
      </c>
      <c r="AI187" s="113" t="str">
        <f t="shared" si="18"/>
        <v/>
      </c>
    </row>
    <row r="188" spans="1:35" x14ac:dyDescent="0.35">
      <c r="A188" s="15">
        <v>170</v>
      </c>
      <c r="B188" s="29" t="s">
        <v>76</v>
      </c>
      <c r="C188" s="40"/>
      <c r="D188" s="39"/>
      <c r="E188" s="95"/>
      <c r="F188" s="28"/>
      <c r="G188" s="97"/>
      <c r="H188" s="40"/>
      <c r="I188" s="40"/>
      <c r="J188" s="40"/>
      <c r="K188" s="40"/>
      <c r="L188" s="50"/>
      <c r="M188" s="77"/>
      <c r="N188" s="160" t="str" cm="1">
        <f t="array" ref="N188">IF($L188="","",IF(M188='Lookup Tables and Dropdowns'!$AC$7, L188,IF(M188='Lookup Tables and Dropdowns'!$AC$5, $L188*lb_to_kg_conversion,IF(M188='Lookup Tables and Dropdowns'!$AC$6, $L188*oz_to_kg_conversion, $L188))*kg_metrictons_conversion))</f>
        <v/>
      </c>
      <c r="O188" s="135"/>
      <c r="P188" s="55"/>
      <c r="Q188" s="108"/>
      <c r="R188" s="94"/>
      <c r="S188" s="94"/>
      <c r="T188" s="94"/>
      <c r="U188" s="94"/>
      <c r="V188" s="94"/>
      <c r="W188" s="94"/>
      <c r="X188" s="94"/>
      <c r="Y188" s="94"/>
      <c r="Z188" s="94"/>
      <c r="AA188" s="92"/>
      <c r="AB188" s="141"/>
      <c r="AC188" s="151" t="str" cm="1">
        <f t="array" ref="AC188">IF(D188="", "", IF(S188="", IF(V188='Lookup Tables and Dropdowns'!$AC$9, lb_to_kg_conversion*'2a. RACHP'!U188, U188)*W188*kg_metrictons_conversion,IF(T188='Lookup Tables and Dropdowns'!$AC$7, S188, IF(T188='Lookup Tables and Dropdowns'!$AC$5, '2a. RACHP'!S188*lb_to_kg_conversion, IF('2a. RACHP'!T188='Lookup Tables and Dropdowns'!$AC$6, '2a. RACHP'!S188*oz_to_kg_conversion, '2a. RACHP'!S188))*kg_metrictons_conversion)))</f>
        <v/>
      </c>
      <c r="AD188" s="152" t="str">
        <f t="shared" si="13"/>
        <v/>
      </c>
      <c r="AE188" s="152" t="str">
        <f t="shared" si="14"/>
        <v/>
      </c>
      <c r="AF188" s="153" t="str">
        <f t="shared" si="15"/>
        <v/>
      </c>
      <c r="AG188" s="154" t="str">
        <f t="shared" si="16"/>
        <v/>
      </c>
      <c r="AH188" s="138" t="str">
        <f t="shared" si="17"/>
        <v/>
      </c>
      <c r="AI188" s="113" t="str">
        <f t="shared" si="18"/>
        <v/>
      </c>
    </row>
    <row r="189" spans="1:35" x14ac:dyDescent="0.35">
      <c r="A189" s="15">
        <v>171</v>
      </c>
      <c r="B189" s="29" t="s">
        <v>76</v>
      </c>
      <c r="C189" s="40"/>
      <c r="D189" s="39"/>
      <c r="E189" s="95"/>
      <c r="F189" s="28"/>
      <c r="G189" s="97"/>
      <c r="H189" s="40"/>
      <c r="I189" s="40"/>
      <c r="J189" s="40"/>
      <c r="K189" s="40"/>
      <c r="L189" s="50"/>
      <c r="M189" s="77"/>
      <c r="N189" s="160" t="str" cm="1">
        <f t="array" ref="N189">IF($L189="","",IF(M189='Lookup Tables and Dropdowns'!$AC$7, L189,IF(M189='Lookup Tables and Dropdowns'!$AC$5, $L189*lb_to_kg_conversion,IF(M189='Lookup Tables and Dropdowns'!$AC$6, $L189*oz_to_kg_conversion, $L189))*kg_metrictons_conversion))</f>
        <v/>
      </c>
      <c r="O189" s="135"/>
      <c r="P189" s="55"/>
      <c r="Q189" s="108"/>
      <c r="R189" s="94"/>
      <c r="S189" s="94"/>
      <c r="T189" s="94"/>
      <c r="U189" s="94"/>
      <c r="V189" s="94"/>
      <c r="W189" s="94"/>
      <c r="X189" s="94"/>
      <c r="Y189" s="94"/>
      <c r="Z189" s="94"/>
      <c r="AA189" s="92"/>
      <c r="AB189" s="141"/>
      <c r="AC189" s="151" t="str" cm="1">
        <f t="array" ref="AC189">IF(D189="", "", IF(S189="", IF(V189='Lookup Tables and Dropdowns'!$AC$9, lb_to_kg_conversion*'2a. RACHP'!U189, U189)*W189*kg_metrictons_conversion,IF(T189='Lookup Tables and Dropdowns'!$AC$7, S189, IF(T189='Lookup Tables and Dropdowns'!$AC$5, '2a. RACHP'!S189*lb_to_kg_conversion, IF('2a. RACHP'!T189='Lookup Tables and Dropdowns'!$AC$6, '2a. RACHP'!S189*oz_to_kg_conversion, '2a. RACHP'!S189))*kg_metrictons_conversion)))</f>
        <v/>
      </c>
      <c r="AD189" s="152" t="str">
        <f t="shared" si="13"/>
        <v/>
      </c>
      <c r="AE189" s="152" t="str">
        <f t="shared" si="14"/>
        <v/>
      </c>
      <c r="AF189" s="153" t="str">
        <f t="shared" si="15"/>
        <v/>
      </c>
      <c r="AG189" s="154" t="str">
        <f t="shared" si="16"/>
        <v/>
      </c>
      <c r="AH189" s="138" t="str">
        <f t="shared" si="17"/>
        <v/>
      </c>
      <c r="AI189" s="113" t="str">
        <f t="shared" si="18"/>
        <v/>
      </c>
    </row>
    <row r="190" spans="1:35" x14ac:dyDescent="0.35">
      <c r="A190" s="15">
        <v>172</v>
      </c>
      <c r="B190" s="29" t="s">
        <v>76</v>
      </c>
      <c r="C190" s="40"/>
      <c r="D190" s="39"/>
      <c r="E190" s="95"/>
      <c r="F190" s="28"/>
      <c r="G190" s="97"/>
      <c r="H190" s="40"/>
      <c r="I190" s="40"/>
      <c r="J190" s="40"/>
      <c r="K190" s="40"/>
      <c r="L190" s="50"/>
      <c r="M190" s="77"/>
      <c r="N190" s="160" t="str" cm="1">
        <f t="array" ref="N190">IF($L190="","",IF(M190='Lookup Tables and Dropdowns'!$AC$7, L190,IF(M190='Lookup Tables and Dropdowns'!$AC$5, $L190*lb_to_kg_conversion,IF(M190='Lookup Tables and Dropdowns'!$AC$6, $L190*oz_to_kg_conversion, $L190))*kg_metrictons_conversion))</f>
        <v/>
      </c>
      <c r="O190" s="135"/>
      <c r="P190" s="55"/>
      <c r="Q190" s="108"/>
      <c r="R190" s="94"/>
      <c r="S190" s="94"/>
      <c r="T190" s="94"/>
      <c r="U190" s="94"/>
      <c r="V190" s="94"/>
      <c r="W190" s="94"/>
      <c r="X190" s="94"/>
      <c r="Y190" s="94"/>
      <c r="Z190" s="94"/>
      <c r="AA190" s="92"/>
      <c r="AB190" s="141"/>
      <c r="AC190" s="151" t="str" cm="1">
        <f t="array" ref="AC190">IF(D190="", "", IF(S190="", IF(V190='Lookup Tables and Dropdowns'!$AC$9, lb_to_kg_conversion*'2a. RACHP'!U190, U190)*W190*kg_metrictons_conversion,IF(T190='Lookup Tables and Dropdowns'!$AC$7, S190, IF(T190='Lookup Tables and Dropdowns'!$AC$5, '2a. RACHP'!S190*lb_to_kg_conversion, IF('2a. RACHP'!T190='Lookup Tables and Dropdowns'!$AC$6, '2a. RACHP'!S190*oz_to_kg_conversion, '2a. RACHP'!S190))*kg_metrictons_conversion)))</f>
        <v/>
      </c>
      <c r="AD190" s="152" t="str">
        <f t="shared" si="13"/>
        <v/>
      </c>
      <c r="AE190" s="152" t="str">
        <f t="shared" si="14"/>
        <v/>
      </c>
      <c r="AF190" s="153" t="str">
        <f t="shared" si="15"/>
        <v/>
      </c>
      <c r="AG190" s="154" t="str">
        <f t="shared" si="16"/>
        <v/>
      </c>
      <c r="AH190" s="138" t="str">
        <f t="shared" si="17"/>
        <v/>
      </c>
      <c r="AI190" s="113" t="str">
        <f t="shared" si="18"/>
        <v/>
      </c>
    </row>
    <row r="191" spans="1:35" x14ac:dyDescent="0.35">
      <c r="A191" s="15">
        <v>173</v>
      </c>
      <c r="B191" s="29" t="s">
        <v>76</v>
      </c>
      <c r="C191" s="40"/>
      <c r="D191" s="39"/>
      <c r="E191" s="95"/>
      <c r="F191" s="28"/>
      <c r="G191" s="97"/>
      <c r="H191" s="40"/>
      <c r="I191" s="40"/>
      <c r="J191" s="40"/>
      <c r="K191" s="40"/>
      <c r="L191" s="50"/>
      <c r="M191" s="77"/>
      <c r="N191" s="160" t="str" cm="1">
        <f t="array" ref="N191">IF($L191="","",IF(M191='Lookup Tables and Dropdowns'!$AC$7, L191,IF(M191='Lookup Tables and Dropdowns'!$AC$5, $L191*lb_to_kg_conversion,IF(M191='Lookup Tables and Dropdowns'!$AC$6, $L191*oz_to_kg_conversion, $L191))*kg_metrictons_conversion))</f>
        <v/>
      </c>
      <c r="O191" s="135"/>
      <c r="P191" s="55"/>
      <c r="Q191" s="108"/>
      <c r="R191" s="94"/>
      <c r="S191" s="94"/>
      <c r="T191" s="94"/>
      <c r="U191" s="94"/>
      <c r="V191" s="94"/>
      <c r="W191" s="94"/>
      <c r="X191" s="94"/>
      <c r="Y191" s="94"/>
      <c r="Z191" s="94"/>
      <c r="AA191" s="92"/>
      <c r="AB191" s="141"/>
      <c r="AC191" s="151" t="str" cm="1">
        <f t="array" ref="AC191">IF(D191="", "", IF(S191="", IF(V191='Lookup Tables and Dropdowns'!$AC$9, lb_to_kg_conversion*'2a. RACHP'!U191, U191)*W191*kg_metrictons_conversion,IF(T191='Lookup Tables and Dropdowns'!$AC$7, S191, IF(T191='Lookup Tables and Dropdowns'!$AC$5, '2a. RACHP'!S191*lb_to_kg_conversion, IF('2a. RACHP'!T191='Lookup Tables and Dropdowns'!$AC$6, '2a. RACHP'!S191*oz_to_kg_conversion, '2a. RACHP'!S191))*kg_metrictons_conversion)))</f>
        <v/>
      </c>
      <c r="AD191" s="152" t="str">
        <f t="shared" si="13"/>
        <v/>
      </c>
      <c r="AE191" s="152" t="str">
        <f t="shared" si="14"/>
        <v/>
      </c>
      <c r="AF191" s="153" t="str">
        <f t="shared" si="15"/>
        <v/>
      </c>
      <c r="AG191" s="154" t="str">
        <f t="shared" si="16"/>
        <v/>
      </c>
      <c r="AH191" s="138" t="str">
        <f t="shared" si="17"/>
        <v/>
      </c>
      <c r="AI191" s="113" t="str">
        <f t="shared" si="18"/>
        <v/>
      </c>
    </row>
    <row r="192" spans="1:35" x14ac:dyDescent="0.35">
      <c r="A192" s="15">
        <v>174</v>
      </c>
      <c r="B192" s="29" t="s">
        <v>76</v>
      </c>
      <c r="C192" s="40"/>
      <c r="D192" s="39"/>
      <c r="E192" s="95"/>
      <c r="F192" s="28"/>
      <c r="G192" s="97"/>
      <c r="H192" s="40"/>
      <c r="I192" s="40"/>
      <c r="J192" s="40"/>
      <c r="K192" s="40"/>
      <c r="L192" s="50"/>
      <c r="M192" s="77"/>
      <c r="N192" s="160" t="str" cm="1">
        <f t="array" ref="N192">IF($L192="","",IF(M192='Lookup Tables and Dropdowns'!$AC$7, L192,IF(M192='Lookup Tables and Dropdowns'!$AC$5, $L192*lb_to_kg_conversion,IF(M192='Lookup Tables and Dropdowns'!$AC$6, $L192*oz_to_kg_conversion, $L192))*kg_metrictons_conversion))</f>
        <v/>
      </c>
      <c r="O192" s="135"/>
      <c r="P192" s="55"/>
      <c r="Q192" s="108"/>
      <c r="R192" s="94"/>
      <c r="S192" s="94"/>
      <c r="T192" s="94"/>
      <c r="U192" s="94"/>
      <c r="V192" s="94"/>
      <c r="W192" s="94"/>
      <c r="X192" s="94"/>
      <c r="Y192" s="94"/>
      <c r="Z192" s="94"/>
      <c r="AA192" s="92"/>
      <c r="AB192" s="141"/>
      <c r="AC192" s="151" t="str" cm="1">
        <f t="array" ref="AC192">IF(D192="", "", IF(S192="", IF(V192='Lookup Tables and Dropdowns'!$AC$9, lb_to_kg_conversion*'2a. RACHP'!U192, U192)*W192*kg_metrictons_conversion,IF(T192='Lookup Tables and Dropdowns'!$AC$7, S192, IF(T192='Lookup Tables and Dropdowns'!$AC$5, '2a. RACHP'!S192*lb_to_kg_conversion, IF('2a. RACHP'!T192='Lookup Tables and Dropdowns'!$AC$6, '2a. RACHP'!S192*oz_to_kg_conversion, '2a. RACHP'!S192))*kg_metrictons_conversion)))</f>
        <v/>
      </c>
      <c r="AD192" s="152" t="str">
        <f t="shared" si="13"/>
        <v/>
      </c>
      <c r="AE192" s="152" t="str">
        <f t="shared" si="14"/>
        <v/>
      </c>
      <c r="AF192" s="153" t="str">
        <f t="shared" si="15"/>
        <v/>
      </c>
      <c r="AG192" s="154" t="str">
        <f t="shared" si="16"/>
        <v/>
      </c>
      <c r="AH192" s="138" t="str">
        <f t="shared" si="17"/>
        <v/>
      </c>
      <c r="AI192" s="113" t="str">
        <f t="shared" si="18"/>
        <v/>
      </c>
    </row>
    <row r="193" spans="1:35" x14ac:dyDescent="0.35">
      <c r="A193" s="15">
        <v>175</v>
      </c>
      <c r="B193" s="29" t="s">
        <v>76</v>
      </c>
      <c r="C193" s="40"/>
      <c r="D193" s="39"/>
      <c r="E193" s="95"/>
      <c r="F193" s="28"/>
      <c r="G193" s="97"/>
      <c r="H193" s="40"/>
      <c r="I193" s="40"/>
      <c r="J193" s="40"/>
      <c r="K193" s="40"/>
      <c r="L193" s="50"/>
      <c r="M193" s="77"/>
      <c r="N193" s="160" t="str" cm="1">
        <f t="array" ref="N193">IF($L193="","",IF(M193='Lookup Tables and Dropdowns'!$AC$7, L193,IF(M193='Lookup Tables and Dropdowns'!$AC$5, $L193*lb_to_kg_conversion,IF(M193='Lookup Tables and Dropdowns'!$AC$6, $L193*oz_to_kg_conversion, $L193))*kg_metrictons_conversion))</f>
        <v/>
      </c>
      <c r="O193" s="135"/>
      <c r="P193" s="55"/>
      <c r="Q193" s="108"/>
      <c r="R193" s="94"/>
      <c r="S193" s="94"/>
      <c r="T193" s="94"/>
      <c r="U193" s="94"/>
      <c r="V193" s="94"/>
      <c r="W193" s="94"/>
      <c r="X193" s="94"/>
      <c r="Y193" s="94"/>
      <c r="Z193" s="94"/>
      <c r="AA193" s="92"/>
      <c r="AB193" s="141"/>
      <c r="AC193" s="151" t="str" cm="1">
        <f t="array" ref="AC193">IF(D193="", "", IF(S193="", IF(V193='Lookup Tables and Dropdowns'!$AC$9, lb_to_kg_conversion*'2a. RACHP'!U193, U193)*W193*kg_metrictons_conversion,IF(T193='Lookup Tables and Dropdowns'!$AC$7, S193, IF(T193='Lookup Tables and Dropdowns'!$AC$5, '2a. RACHP'!S193*lb_to_kg_conversion, IF('2a. RACHP'!T193='Lookup Tables and Dropdowns'!$AC$6, '2a. RACHP'!S193*oz_to_kg_conversion, '2a. RACHP'!S193))*kg_metrictons_conversion)))</f>
        <v/>
      </c>
      <c r="AD193" s="152" t="str">
        <f t="shared" si="13"/>
        <v/>
      </c>
      <c r="AE193" s="152" t="str">
        <f t="shared" si="14"/>
        <v/>
      </c>
      <c r="AF193" s="153" t="str">
        <f t="shared" si="15"/>
        <v/>
      </c>
      <c r="AG193" s="154" t="str">
        <f t="shared" si="16"/>
        <v/>
      </c>
      <c r="AH193" s="138" t="str">
        <f t="shared" si="17"/>
        <v/>
      </c>
      <c r="AI193" s="113" t="str">
        <f t="shared" si="18"/>
        <v/>
      </c>
    </row>
    <row r="194" spans="1:35" x14ac:dyDescent="0.35">
      <c r="A194" s="15">
        <v>176</v>
      </c>
      <c r="B194" s="29" t="s">
        <v>76</v>
      </c>
      <c r="C194" s="40"/>
      <c r="D194" s="39"/>
      <c r="E194" s="95"/>
      <c r="F194" s="28"/>
      <c r="G194" s="97"/>
      <c r="H194" s="40"/>
      <c r="I194" s="40"/>
      <c r="J194" s="40"/>
      <c r="K194" s="40"/>
      <c r="L194" s="50"/>
      <c r="M194" s="77"/>
      <c r="N194" s="160" t="str" cm="1">
        <f t="array" ref="N194">IF($L194="","",IF(M194='Lookup Tables and Dropdowns'!$AC$7, L194,IF(M194='Lookup Tables and Dropdowns'!$AC$5, $L194*lb_to_kg_conversion,IF(M194='Lookup Tables and Dropdowns'!$AC$6, $L194*oz_to_kg_conversion, $L194))*kg_metrictons_conversion))</f>
        <v/>
      </c>
      <c r="O194" s="135"/>
      <c r="P194" s="55"/>
      <c r="Q194" s="108"/>
      <c r="R194" s="94"/>
      <c r="S194" s="94"/>
      <c r="T194" s="94"/>
      <c r="U194" s="94"/>
      <c r="V194" s="94"/>
      <c r="W194" s="94"/>
      <c r="X194" s="94"/>
      <c r="Y194" s="94"/>
      <c r="Z194" s="94"/>
      <c r="AA194" s="92"/>
      <c r="AB194" s="141"/>
      <c r="AC194" s="151" t="str" cm="1">
        <f t="array" ref="AC194">IF(D194="", "", IF(S194="", IF(V194='Lookup Tables and Dropdowns'!$AC$9, lb_to_kg_conversion*'2a. RACHP'!U194, U194)*W194*kg_metrictons_conversion,IF(T194='Lookup Tables and Dropdowns'!$AC$7, S194, IF(T194='Lookup Tables and Dropdowns'!$AC$5, '2a. RACHP'!S194*lb_to_kg_conversion, IF('2a. RACHP'!T194='Lookup Tables and Dropdowns'!$AC$6, '2a. RACHP'!S194*oz_to_kg_conversion, '2a. RACHP'!S194))*kg_metrictons_conversion)))</f>
        <v/>
      </c>
      <c r="AD194" s="152" t="str">
        <f t="shared" si="13"/>
        <v/>
      </c>
      <c r="AE194" s="152" t="str">
        <f t="shared" si="14"/>
        <v/>
      </c>
      <c r="AF194" s="153" t="str">
        <f t="shared" si="15"/>
        <v/>
      </c>
      <c r="AG194" s="154" t="str">
        <f t="shared" si="16"/>
        <v/>
      </c>
      <c r="AH194" s="138" t="str">
        <f t="shared" si="17"/>
        <v/>
      </c>
      <c r="AI194" s="113" t="str">
        <f t="shared" si="18"/>
        <v/>
      </c>
    </row>
    <row r="195" spans="1:35" x14ac:dyDescent="0.35">
      <c r="A195" s="15">
        <v>177</v>
      </c>
      <c r="B195" s="29" t="s">
        <v>76</v>
      </c>
      <c r="C195" s="40"/>
      <c r="D195" s="39"/>
      <c r="E195" s="95"/>
      <c r="F195" s="28"/>
      <c r="G195" s="97"/>
      <c r="H195" s="40"/>
      <c r="I195" s="40"/>
      <c r="J195" s="40"/>
      <c r="K195" s="40"/>
      <c r="L195" s="50"/>
      <c r="M195" s="77"/>
      <c r="N195" s="160" t="str" cm="1">
        <f t="array" ref="N195">IF($L195="","",IF(M195='Lookup Tables and Dropdowns'!$AC$7, L195,IF(M195='Lookup Tables and Dropdowns'!$AC$5, $L195*lb_to_kg_conversion,IF(M195='Lookup Tables and Dropdowns'!$AC$6, $L195*oz_to_kg_conversion, $L195))*kg_metrictons_conversion))</f>
        <v/>
      </c>
      <c r="O195" s="135"/>
      <c r="P195" s="55"/>
      <c r="Q195" s="108"/>
      <c r="R195" s="94"/>
      <c r="S195" s="94"/>
      <c r="T195" s="94"/>
      <c r="U195" s="94"/>
      <c r="V195" s="94"/>
      <c r="W195" s="94"/>
      <c r="X195" s="94"/>
      <c r="Y195" s="94"/>
      <c r="Z195" s="94"/>
      <c r="AA195" s="92"/>
      <c r="AB195" s="141"/>
      <c r="AC195" s="151" t="str" cm="1">
        <f t="array" ref="AC195">IF(D195="", "", IF(S195="", IF(V195='Lookup Tables and Dropdowns'!$AC$9, lb_to_kg_conversion*'2a. RACHP'!U195, U195)*W195*kg_metrictons_conversion,IF(T195='Lookup Tables and Dropdowns'!$AC$7, S195, IF(T195='Lookup Tables and Dropdowns'!$AC$5, '2a. RACHP'!S195*lb_to_kg_conversion, IF('2a. RACHP'!T195='Lookup Tables and Dropdowns'!$AC$6, '2a. RACHP'!S195*oz_to_kg_conversion, '2a. RACHP'!S195))*kg_metrictons_conversion)))</f>
        <v/>
      </c>
      <c r="AD195" s="152" t="str">
        <f t="shared" si="13"/>
        <v/>
      </c>
      <c r="AE195" s="152" t="str">
        <f t="shared" si="14"/>
        <v/>
      </c>
      <c r="AF195" s="153" t="str">
        <f t="shared" si="15"/>
        <v/>
      </c>
      <c r="AG195" s="154" t="str">
        <f t="shared" si="16"/>
        <v/>
      </c>
      <c r="AH195" s="138" t="str">
        <f t="shared" si="17"/>
        <v/>
      </c>
      <c r="AI195" s="113" t="str">
        <f t="shared" si="18"/>
        <v/>
      </c>
    </row>
    <row r="196" spans="1:35" x14ac:dyDescent="0.35">
      <c r="A196" s="15">
        <v>178</v>
      </c>
      <c r="B196" s="29" t="s">
        <v>76</v>
      </c>
      <c r="C196" s="40"/>
      <c r="D196" s="39"/>
      <c r="E196" s="95"/>
      <c r="F196" s="28"/>
      <c r="G196" s="97"/>
      <c r="H196" s="40"/>
      <c r="I196" s="40"/>
      <c r="J196" s="40"/>
      <c r="K196" s="40"/>
      <c r="L196" s="50"/>
      <c r="M196" s="77"/>
      <c r="N196" s="160" t="str" cm="1">
        <f t="array" ref="N196">IF($L196="","",IF(M196='Lookup Tables and Dropdowns'!$AC$7, L196,IF(M196='Lookup Tables and Dropdowns'!$AC$5, $L196*lb_to_kg_conversion,IF(M196='Lookup Tables and Dropdowns'!$AC$6, $L196*oz_to_kg_conversion, $L196))*kg_metrictons_conversion))</f>
        <v/>
      </c>
      <c r="O196" s="135"/>
      <c r="P196" s="55"/>
      <c r="Q196" s="108"/>
      <c r="R196" s="94"/>
      <c r="S196" s="94"/>
      <c r="T196" s="94"/>
      <c r="U196" s="94"/>
      <c r="V196" s="94"/>
      <c r="W196" s="94"/>
      <c r="X196" s="94"/>
      <c r="Y196" s="94"/>
      <c r="Z196" s="94"/>
      <c r="AA196" s="92"/>
      <c r="AB196" s="141"/>
      <c r="AC196" s="151" t="str" cm="1">
        <f t="array" ref="AC196">IF(D196="", "", IF(S196="", IF(V196='Lookup Tables and Dropdowns'!$AC$9, lb_to_kg_conversion*'2a. RACHP'!U196, U196)*W196*kg_metrictons_conversion,IF(T196='Lookup Tables and Dropdowns'!$AC$7, S196, IF(T196='Lookup Tables and Dropdowns'!$AC$5, '2a. RACHP'!S196*lb_to_kg_conversion, IF('2a. RACHP'!T196='Lookup Tables and Dropdowns'!$AC$6, '2a. RACHP'!S196*oz_to_kg_conversion, '2a. RACHP'!S196))*kg_metrictons_conversion)))</f>
        <v/>
      </c>
      <c r="AD196" s="152" t="str">
        <f t="shared" si="13"/>
        <v/>
      </c>
      <c r="AE196" s="152" t="str">
        <f t="shared" si="14"/>
        <v/>
      </c>
      <c r="AF196" s="153" t="str">
        <f t="shared" si="15"/>
        <v/>
      </c>
      <c r="AG196" s="154" t="str">
        <f t="shared" si="16"/>
        <v/>
      </c>
      <c r="AH196" s="138" t="str">
        <f t="shared" si="17"/>
        <v/>
      </c>
      <c r="AI196" s="113" t="str">
        <f t="shared" si="18"/>
        <v/>
      </c>
    </row>
    <row r="197" spans="1:35" x14ac:dyDescent="0.35">
      <c r="A197" s="15">
        <v>179</v>
      </c>
      <c r="B197" s="29" t="s">
        <v>76</v>
      </c>
      <c r="C197" s="40"/>
      <c r="D197" s="39"/>
      <c r="E197" s="95"/>
      <c r="F197" s="28"/>
      <c r="G197" s="97"/>
      <c r="H197" s="40"/>
      <c r="I197" s="40"/>
      <c r="J197" s="40"/>
      <c r="K197" s="40"/>
      <c r="L197" s="50"/>
      <c r="M197" s="77"/>
      <c r="N197" s="160" t="str" cm="1">
        <f t="array" ref="N197">IF($L197="","",IF(M197='Lookup Tables and Dropdowns'!$AC$7, L197,IF(M197='Lookup Tables and Dropdowns'!$AC$5, $L197*lb_to_kg_conversion,IF(M197='Lookup Tables and Dropdowns'!$AC$6, $L197*oz_to_kg_conversion, $L197))*kg_metrictons_conversion))</f>
        <v/>
      </c>
      <c r="O197" s="135"/>
      <c r="P197" s="55"/>
      <c r="Q197" s="108"/>
      <c r="R197" s="94"/>
      <c r="S197" s="94"/>
      <c r="T197" s="94"/>
      <c r="U197" s="94"/>
      <c r="V197" s="94"/>
      <c r="W197" s="94"/>
      <c r="X197" s="94"/>
      <c r="Y197" s="94"/>
      <c r="Z197" s="94"/>
      <c r="AA197" s="92"/>
      <c r="AB197" s="141"/>
      <c r="AC197" s="151" t="str" cm="1">
        <f t="array" ref="AC197">IF(D197="", "", IF(S197="", IF(V197='Lookup Tables and Dropdowns'!$AC$9, lb_to_kg_conversion*'2a. RACHP'!U197, U197)*W197*kg_metrictons_conversion,IF(T197='Lookup Tables and Dropdowns'!$AC$7, S197, IF(T197='Lookup Tables and Dropdowns'!$AC$5, '2a. RACHP'!S197*lb_to_kg_conversion, IF('2a. RACHP'!T197='Lookup Tables and Dropdowns'!$AC$6, '2a. RACHP'!S197*oz_to_kg_conversion, '2a. RACHP'!S197))*kg_metrictons_conversion)))</f>
        <v/>
      </c>
      <c r="AD197" s="152" t="str">
        <f t="shared" si="13"/>
        <v/>
      </c>
      <c r="AE197" s="152" t="str">
        <f t="shared" si="14"/>
        <v/>
      </c>
      <c r="AF197" s="153" t="str">
        <f t="shared" si="15"/>
        <v/>
      </c>
      <c r="AG197" s="154" t="str">
        <f t="shared" si="16"/>
        <v/>
      </c>
      <c r="AH197" s="138" t="str">
        <f t="shared" si="17"/>
        <v/>
      </c>
      <c r="AI197" s="113" t="str">
        <f t="shared" si="18"/>
        <v/>
      </c>
    </row>
    <row r="198" spans="1:35" x14ac:dyDescent="0.35">
      <c r="A198" s="15">
        <v>180</v>
      </c>
      <c r="B198" s="29" t="s">
        <v>76</v>
      </c>
      <c r="C198" s="40"/>
      <c r="D198" s="39"/>
      <c r="E198" s="95"/>
      <c r="F198" s="28"/>
      <c r="G198" s="97"/>
      <c r="H198" s="40"/>
      <c r="I198" s="40"/>
      <c r="J198" s="40"/>
      <c r="K198" s="40"/>
      <c r="L198" s="50"/>
      <c r="M198" s="77"/>
      <c r="N198" s="160" t="str" cm="1">
        <f t="array" ref="N198">IF($L198="","",IF(M198='Lookup Tables and Dropdowns'!$AC$7, L198,IF(M198='Lookup Tables and Dropdowns'!$AC$5, $L198*lb_to_kg_conversion,IF(M198='Lookup Tables and Dropdowns'!$AC$6, $L198*oz_to_kg_conversion, $L198))*kg_metrictons_conversion))</f>
        <v/>
      </c>
      <c r="O198" s="135"/>
      <c r="P198" s="55"/>
      <c r="Q198" s="108"/>
      <c r="R198" s="94"/>
      <c r="S198" s="94"/>
      <c r="T198" s="94"/>
      <c r="U198" s="94"/>
      <c r="V198" s="94"/>
      <c r="W198" s="94"/>
      <c r="X198" s="94"/>
      <c r="Y198" s="94"/>
      <c r="Z198" s="94"/>
      <c r="AA198" s="92"/>
      <c r="AB198" s="141"/>
      <c r="AC198" s="151" t="str" cm="1">
        <f t="array" ref="AC198">IF(D198="", "", IF(S198="", IF(V198='Lookup Tables and Dropdowns'!$AC$9, lb_to_kg_conversion*'2a. RACHP'!U198, U198)*W198*kg_metrictons_conversion,IF(T198='Lookup Tables and Dropdowns'!$AC$7, S198, IF(T198='Lookup Tables and Dropdowns'!$AC$5, '2a. RACHP'!S198*lb_to_kg_conversion, IF('2a. RACHP'!T198='Lookup Tables and Dropdowns'!$AC$6, '2a. RACHP'!S198*oz_to_kg_conversion, '2a. RACHP'!S198))*kg_metrictons_conversion)))</f>
        <v/>
      </c>
      <c r="AD198" s="152" t="str">
        <f t="shared" si="13"/>
        <v/>
      </c>
      <c r="AE198" s="152" t="str">
        <f t="shared" si="14"/>
        <v/>
      </c>
      <c r="AF198" s="153" t="str">
        <f t="shared" si="15"/>
        <v/>
      </c>
      <c r="AG198" s="154" t="str">
        <f t="shared" si="16"/>
        <v/>
      </c>
      <c r="AH198" s="138" t="str">
        <f t="shared" si="17"/>
        <v/>
      </c>
      <c r="AI198" s="113" t="str">
        <f t="shared" si="18"/>
        <v/>
      </c>
    </row>
    <row r="199" spans="1:35" x14ac:dyDescent="0.35">
      <c r="A199" s="15">
        <v>181</v>
      </c>
      <c r="B199" s="29" t="s">
        <v>76</v>
      </c>
      <c r="C199" s="40"/>
      <c r="D199" s="39"/>
      <c r="E199" s="95"/>
      <c r="F199" s="28"/>
      <c r="G199" s="97"/>
      <c r="H199" s="40"/>
      <c r="I199" s="40"/>
      <c r="J199" s="40"/>
      <c r="K199" s="40"/>
      <c r="L199" s="50"/>
      <c r="M199" s="77"/>
      <c r="N199" s="160" t="str" cm="1">
        <f t="array" ref="N199">IF($L199="","",IF(M199='Lookup Tables and Dropdowns'!$AC$7, L199,IF(M199='Lookup Tables and Dropdowns'!$AC$5, $L199*lb_to_kg_conversion,IF(M199='Lookup Tables and Dropdowns'!$AC$6, $L199*oz_to_kg_conversion, $L199))*kg_metrictons_conversion))</f>
        <v/>
      </c>
      <c r="O199" s="135"/>
      <c r="P199" s="55"/>
      <c r="Q199" s="108"/>
      <c r="R199" s="94"/>
      <c r="S199" s="94"/>
      <c r="T199" s="94"/>
      <c r="U199" s="94"/>
      <c r="V199" s="94"/>
      <c r="W199" s="94"/>
      <c r="X199" s="94"/>
      <c r="Y199" s="94"/>
      <c r="Z199" s="94"/>
      <c r="AA199" s="92"/>
      <c r="AB199" s="141"/>
      <c r="AC199" s="151" t="str" cm="1">
        <f t="array" ref="AC199">IF(D199="", "", IF(S199="", IF(V199='Lookup Tables and Dropdowns'!$AC$9, lb_to_kg_conversion*'2a. RACHP'!U199, U199)*W199*kg_metrictons_conversion,IF(T199='Lookup Tables and Dropdowns'!$AC$7, S199, IF(T199='Lookup Tables and Dropdowns'!$AC$5, '2a. RACHP'!S199*lb_to_kg_conversion, IF('2a. RACHP'!T199='Lookup Tables and Dropdowns'!$AC$6, '2a. RACHP'!S199*oz_to_kg_conversion, '2a. RACHP'!S199))*kg_metrictons_conversion)))</f>
        <v/>
      </c>
      <c r="AD199" s="152" t="str">
        <f t="shared" si="13"/>
        <v/>
      </c>
      <c r="AE199" s="152" t="str">
        <f t="shared" si="14"/>
        <v/>
      </c>
      <c r="AF199" s="153" t="str">
        <f t="shared" si="15"/>
        <v/>
      </c>
      <c r="AG199" s="154" t="str">
        <f t="shared" si="16"/>
        <v/>
      </c>
      <c r="AH199" s="138" t="str">
        <f t="shared" si="17"/>
        <v/>
      </c>
      <c r="AI199" s="113" t="str">
        <f t="shared" si="18"/>
        <v/>
      </c>
    </row>
    <row r="200" spans="1:35" x14ac:dyDescent="0.35">
      <c r="A200" s="15">
        <v>182</v>
      </c>
      <c r="B200" s="29" t="s">
        <v>76</v>
      </c>
      <c r="C200" s="40"/>
      <c r="D200" s="39"/>
      <c r="E200" s="95"/>
      <c r="F200" s="28"/>
      <c r="G200" s="97"/>
      <c r="H200" s="40"/>
      <c r="I200" s="40"/>
      <c r="J200" s="40"/>
      <c r="K200" s="40"/>
      <c r="L200" s="50"/>
      <c r="M200" s="77"/>
      <c r="N200" s="160" t="str" cm="1">
        <f t="array" ref="N200">IF($L200="","",IF(M200='Lookup Tables and Dropdowns'!$AC$7, L200,IF(M200='Lookup Tables and Dropdowns'!$AC$5, $L200*lb_to_kg_conversion,IF(M200='Lookup Tables and Dropdowns'!$AC$6, $L200*oz_to_kg_conversion, $L200))*kg_metrictons_conversion))</f>
        <v/>
      </c>
      <c r="O200" s="135"/>
      <c r="P200" s="55"/>
      <c r="Q200" s="108"/>
      <c r="R200" s="94"/>
      <c r="S200" s="94"/>
      <c r="T200" s="94"/>
      <c r="U200" s="94"/>
      <c r="V200" s="94"/>
      <c r="W200" s="94"/>
      <c r="X200" s="94"/>
      <c r="Y200" s="94"/>
      <c r="Z200" s="94"/>
      <c r="AA200" s="92"/>
      <c r="AB200" s="141"/>
      <c r="AC200" s="151" t="str" cm="1">
        <f t="array" ref="AC200">IF(D200="", "", IF(S200="", IF(V200='Lookup Tables and Dropdowns'!$AC$9, lb_to_kg_conversion*'2a. RACHP'!U200, U200)*W200*kg_metrictons_conversion,IF(T200='Lookup Tables and Dropdowns'!$AC$7, S200, IF(T200='Lookup Tables and Dropdowns'!$AC$5, '2a. RACHP'!S200*lb_to_kg_conversion, IF('2a. RACHP'!T200='Lookup Tables and Dropdowns'!$AC$6, '2a. RACHP'!S200*oz_to_kg_conversion, '2a. RACHP'!S200))*kg_metrictons_conversion)))</f>
        <v/>
      </c>
      <c r="AD200" s="152" t="str">
        <f t="shared" si="13"/>
        <v/>
      </c>
      <c r="AE200" s="152" t="str">
        <f t="shared" si="14"/>
        <v/>
      </c>
      <c r="AF200" s="153" t="str">
        <f t="shared" si="15"/>
        <v/>
      </c>
      <c r="AG200" s="154" t="str">
        <f t="shared" si="16"/>
        <v/>
      </c>
      <c r="AH200" s="138" t="str">
        <f t="shared" si="17"/>
        <v/>
      </c>
      <c r="AI200" s="113" t="str">
        <f t="shared" si="18"/>
        <v/>
      </c>
    </row>
    <row r="201" spans="1:35" x14ac:dyDescent="0.35">
      <c r="A201" s="15">
        <v>183</v>
      </c>
      <c r="B201" s="29" t="s">
        <v>76</v>
      </c>
      <c r="C201" s="40"/>
      <c r="D201" s="39"/>
      <c r="E201" s="95"/>
      <c r="F201" s="28"/>
      <c r="G201" s="97"/>
      <c r="H201" s="40"/>
      <c r="I201" s="40"/>
      <c r="J201" s="40"/>
      <c r="K201" s="40"/>
      <c r="L201" s="50"/>
      <c r="M201" s="77"/>
      <c r="N201" s="160" t="str" cm="1">
        <f t="array" ref="N201">IF($L201="","",IF(M201='Lookup Tables and Dropdowns'!$AC$7, L201,IF(M201='Lookup Tables and Dropdowns'!$AC$5, $L201*lb_to_kg_conversion,IF(M201='Lookup Tables and Dropdowns'!$AC$6, $L201*oz_to_kg_conversion, $L201))*kg_metrictons_conversion))</f>
        <v/>
      </c>
      <c r="O201" s="135"/>
      <c r="P201" s="55"/>
      <c r="Q201" s="108"/>
      <c r="R201" s="94"/>
      <c r="S201" s="94"/>
      <c r="T201" s="94"/>
      <c r="U201" s="94"/>
      <c r="V201" s="94"/>
      <c r="W201" s="94"/>
      <c r="X201" s="94"/>
      <c r="Y201" s="94"/>
      <c r="Z201" s="94"/>
      <c r="AA201" s="92"/>
      <c r="AB201" s="141"/>
      <c r="AC201" s="151" t="str" cm="1">
        <f t="array" ref="AC201">IF(D201="", "", IF(S201="", IF(V201='Lookup Tables and Dropdowns'!$AC$9, lb_to_kg_conversion*'2a. RACHP'!U201, U201)*W201*kg_metrictons_conversion,IF(T201='Lookup Tables and Dropdowns'!$AC$7, S201, IF(T201='Lookup Tables and Dropdowns'!$AC$5, '2a. RACHP'!S201*lb_to_kg_conversion, IF('2a. RACHP'!T201='Lookup Tables and Dropdowns'!$AC$6, '2a. RACHP'!S201*oz_to_kg_conversion, '2a. RACHP'!S201))*kg_metrictons_conversion)))</f>
        <v/>
      </c>
      <c r="AD201" s="152" t="str">
        <f t="shared" si="13"/>
        <v/>
      </c>
      <c r="AE201" s="152" t="str">
        <f t="shared" si="14"/>
        <v/>
      </c>
      <c r="AF201" s="153" t="str">
        <f t="shared" si="15"/>
        <v/>
      </c>
      <c r="AG201" s="154" t="str">
        <f t="shared" si="16"/>
        <v/>
      </c>
      <c r="AH201" s="138" t="str">
        <f t="shared" si="17"/>
        <v/>
      </c>
      <c r="AI201" s="113" t="str">
        <f t="shared" si="18"/>
        <v/>
      </c>
    </row>
    <row r="202" spans="1:35" x14ac:dyDescent="0.35">
      <c r="A202" s="15">
        <v>184</v>
      </c>
      <c r="B202" s="29" t="s">
        <v>76</v>
      </c>
      <c r="C202" s="40"/>
      <c r="D202" s="39"/>
      <c r="E202" s="95"/>
      <c r="F202" s="28"/>
      <c r="G202" s="97"/>
      <c r="H202" s="40"/>
      <c r="I202" s="40"/>
      <c r="J202" s="40"/>
      <c r="K202" s="40"/>
      <c r="L202" s="50"/>
      <c r="M202" s="77"/>
      <c r="N202" s="160" t="str" cm="1">
        <f t="array" ref="N202">IF($L202="","",IF(M202='Lookup Tables and Dropdowns'!$AC$7, L202,IF(M202='Lookup Tables and Dropdowns'!$AC$5, $L202*lb_to_kg_conversion,IF(M202='Lookup Tables and Dropdowns'!$AC$6, $L202*oz_to_kg_conversion, $L202))*kg_metrictons_conversion))</f>
        <v/>
      </c>
      <c r="O202" s="135"/>
      <c r="P202" s="55"/>
      <c r="Q202" s="108"/>
      <c r="R202" s="94"/>
      <c r="S202" s="94"/>
      <c r="T202" s="94"/>
      <c r="U202" s="94"/>
      <c r="V202" s="94"/>
      <c r="W202" s="94"/>
      <c r="X202" s="94"/>
      <c r="Y202" s="94"/>
      <c r="Z202" s="94"/>
      <c r="AA202" s="92"/>
      <c r="AB202" s="141"/>
      <c r="AC202" s="151" t="str" cm="1">
        <f t="array" ref="AC202">IF(D202="", "", IF(S202="", IF(V202='Lookup Tables and Dropdowns'!$AC$9, lb_to_kg_conversion*'2a. RACHP'!U202, U202)*W202*kg_metrictons_conversion,IF(T202='Lookup Tables and Dropdowns'!$AC$7, S202, IF(T202='Lookup Tables and Dropdowns'!$AC$5, '2a. RACHP'!S202*lb_to_kg_conversion, IF('2a. RACHP'!T202='Lookup Tables and Dropdowns'!$AC$6, '2a. RACHP'!S202*oz_to_kg_conversion, '2a. RACHP'!S202))*kg_metrictons_conversion)))</f>
        <v/>
      </c>
      <c r="AD202" s="152" t="str">
        <f t="shared" si="13"/>
        <v/>
      </c>
      <c r="AE202" s="152" t="str">
        <f t="shared" si="14"/>
        <v/>
      </c>
      <c r="AF202" s="153" t="str">
        <f t="shared" si="15"/>
        <v/>
      </c>
      <c r="AG202" s="154" t="str">
        <f t="shared" si="16"/>
        <v/>
      </c>
      <c r="AH202" s="138" t="str">
        <f t="shared" si="17"/>
        <v/>
      </c>
      <c r="AI202" s="113" t="str">
        <f t="shared" si="18"/>
        <v/>
      </c>
    </row>
    <row r="203" spans="1:35" x14ac:dyDescent="0.35">
      <c r="A203" s="15">
        <v>185</v>
      </c>
      <c r="B203" s="29" t="s">
        <v>76</v>
      </c>
      <c r="C203" s="40"/>
      <c r="D203" s="39"/>
      <c r="E203" s="95"/>
      <c r="F203" s="28"/>
      <c r="G203" s="97"/>
      <c r="H203" s="40"/>
      <c r="I203" s="40"/>
      <c r="J203" s="40"/>
      <c r="K203" s="40"/>
      <c r="L203" s="50"/>
      <c r="M203" s="77"/>
      <c r="N203" s="160" t="str" cm="1">
        <f t="array" ref="N203">IF($L203="","",IF(M203='Lookup Tables and Dropdowns'!$AC$7, L203,IF(M203='Lookup Tables and Dropdowns'!$AC$5, $L203*lb_to_kg_conversion,IF(M203='Lookup Tables and Dropdowns'!$AC$6, $L203*oz_to_kg_conversion, $L203))*kg_metrictons_conversion))</f>
        <v/>
      </c>
      <c r="O203" s="135"/>
      <c r="P203" s="55"/>
      <c r="Q203" s="108"/>
      <c r="R203" s="94"/>
      <c r="S203" s="94"/>
      <c r="T203" s="94"/>
      <c r="U203" s="94"/>
      <c r="V203" s="94"/>
      <c r="W203" s="94"/>
      <c r="X203" s="94"/>
      <c r="Y203" s="94"/>
      <c r="Z203" s="94"/>
      <c r="AA203" s="92"/>
      <c r="AB203" s="141"/>
      <c r="AC203" s="151" t="str" cm="1">
        <f t="array" ref="AC203">IF(D203="", "", IF(S203="", IF(V203='Lookup Tables and Dropdowns'!$AC$9, lb_to_kg_conversion*'2a. RACHP'!U203, U203)*W203*kg_metrictons_conversion,IF(T203='Lookup Tables and Dropdowns'!$AC$7, S203, IF(T203='Lookup Tables and Dropdowns'!$AC$5, '2a. RACHP'!S203*lb_to_kg_conversion, IF('2a. RACHP'!T203='Lookup Tables and Dropdowns'!$AC$6, '2a. RACHP'!S203*oz_to_kg_conversion, '2a. RACHP'!S203))*kg_metrictons_conversion)))</f>
        <v/>
      </c>
      <c r="AD203" s="152" t="str">
        <f t="shared" si="13"/>
        <v/>
      </c>
      <c r="AE203" s="152" t="str">
        <f t="shared" si="14"/>
        <v/>
      </c>
      <c r="AF203" s="153" t="str">
        <f t="shared" si="15"/>
        <v/>
      </c>
      <c r="AG203" s="154" t="str">
        <f t="shared" si="16"/>
        <v/>
      </c>
      <c r="AH203" s="138" t="str">
        <f t="shared" si="17"/>
        <v/>
      </c>
      <c r="AI203" s="113" t="str">
        <f t="shared" si="18"/>
        <v/>
      </c>
    </row>
    <row r="204" spans="1:35" x14ac:dyDescent="0.35">
      <c r="A204" s="15">
        <v>186</v>
      </c>
      <c r="B204" s="29" t="s">
        <v>76</v>
      </c>
      <c r="C204" s="40"/>
      <c r="D204" s="39"/>
      <c r="E204" s="95"/>
      <c r="F204" s="28"/>
      <c r="G204" s="97"/>
      <c r="H204" s="40"/>
      <c r="I204" s="40"/>
      <c r="J204" s="40"/>
      <c r="K204" s="40"/>
      <c r="L204" s="50"/>
      <c r="M204" s="77"/>
      <c r="N204" s="160" t="str" cm="1">
        <f t="array" ref="N204">IF($L204="","",IF(M204='Lookup Tables and Dropdowns'!$AC$7, L204,IF(M204='Lookup Tables and Dropdowns'!$AC$5, $L204*lb_to_kg_conversion,IF(M204='Lookup Tables and Dropdowns'!$AC$6, $L204*oz_to_kg_conversion, $L204))*kg_metrictons_conversion))</f>
        <v/>
      </c>
      <c r="O204" s="135"/>
      <c r="P204" s="55"/>
      <c r="Q204" s="108"/>
      <c r="R204" s="94"/>
      <c r="S204" s="94"/>
      <c r="T204" s="94"/>
      <c r="U204" s="94"/>
      <c r="V204" s="94"/>
      <c r="W204" s="94"/>
      <c r="X204" s="94"/>
      <c r="Y204" s="94"/>
      <c r="Z204" s="94"/>
      <c r="AA204" s="92"/>
      <c r="AB204" s="141"/>
      <c r="AC204" s="151" t="str" cm="1">
        <f t="array" ref="AC204">IF(D204="", "", IF(S204="", IF(V204='Lookup Tables and Dropdowns'!$AC$9, lb_to_kg_conversion*'2a. RACHP'!U204, U204)*W204*kg_metrictons_conversion,IF(T204='Lookup Tables and Dropdowns'!$AC$7, S204, IF(T204='Lookup Tables and Dropdowns'!$AC$5, '2a. RACHP'!S204*lb_to_kg_conversion, IF('2a. RACHP'!T204='Lookup Tables and Dropdowns'!$AC$6, '2a. RACHP'!S204*oz_to_kg_conversion, '2a. RACHP'!S204))*kg_metrictons_conversion)))</f>
        <v/>
      </c>
      <c r="AD204" s="152" t="str">
        <f t="shared" si="13"/>
        <v/>
      </c>
      <c r="AE204" s="152" t="str">
        <f t="shared" si="14"/>
        <v/>
      </c>
      <c r="AF204" s="153" t="str">
        <f t="shared" si="15"/>
        <v/>
      </c>
      <c r="AG204" s="154" t="str">
        <f t="shared" si="16"/>
        <v/>
      </c>
      <c r="AH204" s="138" t="str">
        <f t="shared" si="17"/>
        <v/>
      </c>
      <c r="AI204" s="113" t="str">
        <f t="shared" si="18"/>
        <v/>
      </c>
    </row>
    <row r="205" spans="1:35" x14ac:dyDescent="0.35">
      <c r="A205" s="15">
        <v>187</v>
      </c>
      <c r="B205" s="29" t="s">
        <v>76</v>
      </c>
      <c r="C205" s="40"/>
      <c r="D205" s="39"/>
      <c r="E205" s="95"/>
      <c r="F205" s="28"/>
      <c r="G205" s="97"/>
      <c r="H205" s="40"/>
      <c r="I205" s="40"/>
      <c r="J205" s="40"/>
      <c r="K205" s="40"/>
      <c r="L205" s="50"/>
      <c r="M205" s="77"/>
      <c r="N205" s="160" t="str" cm="1">
        <f t="array" ref="N205">IF($L205="","",IF(M205='Lookup Tables and Dropdowns'!$AC$7, L205,IF(M205='Lookup Tables and Dropdowns'!$AC$5, $L205*lb_to_kg_conversion,IF(M205='Lookup Tables and Dropdowns'!$AC$6, $L205*oz_to_kg_conversion, $L205))*kg_metrictons_conversion))</f>
        <v/>
      </c>
      <c r="O205" s="135"/>
      <c r="P205" s="55"/>
      <c r="Q205" s="108"/>
      <c r="R205" s="94"/>
      <c r="S205" s="94"/>
      <c r="T205" s="94"/>
      <c r="U205" s="94"/>
      <c r="V205" s="94"/>
      <c r="W205" s="94"/>
      <c r="X205" s="94"/>
      <c r="Y205" s="94"/>
      <c r="Z205" s="94"/>
      <c r="AA205" s="92"/>
      <c r="AB205" s="141"/>
      <c r="AC205" s="151" t="str" cm="1">
        <f t="array" ref="AC205">IF(D205="", "", IF(S205="", IF(V205='Lookup Tables and Dropdowns'!$AC$9, lb_to_kg_conversion*'2a. RACHP'!U205, U205)*W205*kg_metrictons_conversion,IF(T205='Lookup Tables and Dropdowns'!$AC$7, S205, IF(T205='Lookup Tables and Dropdowns'!$AC$5, '2a. RACHP'!S205*lb_to_kg_conversion, IF('2a. RACHP'!T205='Lookup Tables and Dropdowns'!$AC$6, '2a. RACHP'!S205*oz_to_kg_conversion, '2a. RACHP'!S205))*kg_metrictons_conversion)))</f>
        <v/>
      </c>
      <c r="AD205" s="152" t="str">
        <f t="shared" si="13"/>
        <v/>
      </c>
      <c r="AE205" s="152" t="str">
        <f t="shared" si="14"/>
        <v/>
      </c>
      <c r="AF205" s="153" t="str">
        <f t="shared" si="15"/>
        <v/>
      </c>
      <c r="AG205" s="154" t="str">
        <f t="shared" si="16"/>
        <v/>
      </c>
      <c r="AH205" s="138" t="str">
        <f t="shared" si="17"/>
        <v/>
      </c>
      <c r="AI205" s="113" t="str">
        <f t="shared" si="18"/>
        <v/>
      </c>
    </row>
    <row r="206" spans="1:35" x14ac:dyDescent="0.35">
      <c r="A206" s="15">
        <v>188</v>
      </c>
      <c r="B206" s="29" t="s">
        <v>76</v>
      </c>
      <c r="C206" s="40"/>
      <c r="D206" s="39"/>
      <c r="E206" s="95"/>
      <c r="F206" s="28"/>
      <c r="G206" s="97"/>
      <c r="H206" s="40"/>
      <c r="I206" s="40"/>
      <c r="J206" s="40"/>
      <c r="K206" s="40"/>
      <c r="L206" s="50"/>
      <c r="M206" s="77"/>
      <c r="N206" s="160" t="str" cm="1">
        <f t="array" ref="N206">IF($L206="","",IF(M206='Lookup Tables and Dropdowns'!$AC$7, L206,IF(M206='Lookup Tables and Dropdowns'!$AC$5, $L206*lb_to_kg_conversion,IF(M206='Lookup Tables and Dropdowns'!$AC$6, $L206*oz_to_kg_conversion, $L206))*kg_metrictons_conversion))</f>
        <v/>
      </c>
      <c r="O206" s="135"/>
      <c r="P206" s="55"/>
      <c r="Q206" s="108"/>
      <c r="R206" s="94"/>
      <c r="S206" s="94"/>
      <c r="T206" s="94"/>
      <c r="U206" s="94"/>
      <c r="V206" s="94"/>
      <c r="W206" s="94"/>
      <c r="X206" s="94"/>
      <c r="Y206" s="94"/>
      <c r="Z206" s="94"/>
      <c r="AA206" s="92"/>
      <c r="AB206" s="141"/>
      <c r="AC206" s="151" t="str" cm="1">
        <f t="array" ref="AC206">IF(D206="", "", IF(S206="", IF(V206='Lookup Tables and Dropdowns'!$AC$9, lb_to_kg_conversion*'2a. RACHP'!U206, U206)*W206*kg_metrictons_conversion,IF(T206='Lookup Tables and Dropdowns'!$AC$7, S206, IF(T206='Lookup Tables and Dropdowns'!$AC$5, '2a. RACHP'!S206*lb_to_kg_conversion, IF('2a. RACHP'!T206='Lookup Tables and Dropdowns'!$AC$6, '2a. RACHP'!S206*oz_to_kg_conversion, '2a. RACHP'!S206))*kg_metrictons_conversion)))</f>
        <v/>
      </c>
      <c r="AD206" s="152" t="str">
        <f t="shared" si="13"/>
        <v/>
      </c>
      <c r="AE206" s="152" t="str">
        <f t="shared" si="14"/>
        <v/>
      </c>
      <c r="AF206" s="153" t="str">
        <f t="shared" si="15"/>
        <v/>
      </c>
      <c r="AG206" s="154" t="str">
        <f t="shared" si="16"/>
        <v/>
      </c>
      <c r="AH206" s="138" t="str">
        <f t="shared" si="17"/>
        <v/>
      </c>
      <c r="AI206" s="113" t="str">
        <f t="shared" si="18"/>
        <v/>
      </c>
    </row>
    <row r="207" spans="1:35" x14ac:dyDescent="0.35">
      <c r="A207" s="15">
        <v>189</v>
      </c>
      <c r="B207" s="29" t="s">
        <v>76</v>
      </c>
      <c r="C207" s="40"/>
      <c r="D207" s="39"/>
      <c r="E207" s="95"/>
      <c r="F207" s="28"/>
      <c r="G207" s="97"/>
      <c r="H207" s="40"/>
      <c r="I207" s="40"/>
      <c r="J207" s="40"/>
      <c r="K207" s="40"/>
      <c r="L207" s="50"/>
      <c r="M207" s="77"/>
      <c r="N207" s="160" t="str" cm="1">
        <f t="array" ref="N207">IF($L207="","",IF(M207='Lookup Tables and Dropdowns'!$AC$7, L207,IF(M207='Lookup Tables and Dropdowns'!$AC$5, $L207*lb_to_kg_conversion,IF(M207='Lookup Tables and Dropdowns'!$AC$6, $L207*oz_to_kg_conversion, $L207))*kg_metrictons_conversion))</f>
        <v/>
      </c>
      <c r="O207" s="135"/>
      <c r="P207" s="55"/>
      <c r="Q207" s="108"/>
      <c r="R207" s="94"/>
      <c r="S207" s="94"/>
      <c r="T207" s="94"/>
      <c r="U207" s="94"/>
      <c r="V207" s="94"/>
      <c r="W207" s="94"/>
      <c r="X207" s="94"/>
      <c r="Y207" s="94"/>
      <c r="Z207" s="94"/>
      <c r="AA207" s="92"/>
      <c r="AB207" s="141"/>
      <c r="AC207" s="151" t="str" cm="1">
        <f t="array" ref="AC207">IF(D207="", "", IF(S207="", IF(V207='Lookup Tables and Dropdowns'!$AC$9, lb_to_kg_conversion*'2a. RACHP'!U207, U207)*W207*kg_metrictons_conversion,IF(T207='Lookup Tables and Dropdowns'!$AC$7, S207, IF(T207='Lookup Tables and Dropdowns'!$AC$5, '2a. RACHP'!S207*lb_to_kg_conversion, IF('2a. RACHP'!T207='Lookup Tables and Dropdowns'!$AC$6, '2a. RACHP'!S207*oz_to_kg_conversion, '2a. RACHP'!S207))*kg_metrictons_conversion)))</f>
        <v/>
      </c>
      <c r="AD207" s="152" t="str">
        <f t="shared" si="13"/>
        <v/>
      </c>
      <c r="AE207" s="152" t="str">
        <f t="shared" si="14"/>
        <v/>
      </c>
      <c r="AF207" s="153" t="str">
        <f t="shared" si="15"/>
        <v/>
      </c>
      <c r="AG207" s="154" t="str">
        <f t="shared" si="16"/>
        <v/>
      </c>
      <c r="AH207" s="138" t="str">
        <f t="shared" si="17"/>
        <v/>
      </c>
      <c r="AI207" s="113" t="str">
        <f t="shared" si="18"/>
        <v/>
      </c>
    </row>
    <row r="208" spans="1:35" x14ac:dyDescent="0.35">
      <c r="A208" s="15">
        <v>190</v>
      </c>
      <c r="B208" s="29" t="s">
        <v>76</v>
      </c>
      <c r="C208" s="40"/>
      <c r="D208" s="39"/>
      <c r="E208" s="95"/>
      <c r="F208" s="28"/>
      <c r="G208" s="97"/>
      <c r="H208" s="40"/>
      <c r="I208" s="40"/>
      <c r="J208" s="40"/>
      <c r="K208" s="40"/>
      <c r="L208" s="50"/>
      <c r="M208" s="77"/>
      <c r="N208" s="160" t="str" cm="1">
        <f t="array" ref="N208">IF($L208="","",IF(M208='Lookup Tables and Dropdowns'!$AC$7, L208,IF(M208='Lookup Tables and Dropdowns'!$AC$5, $L208*lb_to_kg_conversion,IF(M208='Lookup Tables and Dropdowns'!$AC$6, $L208*oz_to_kg_conversion, $L208))*kg_metrictons_conversion))</f>
        <v/>
      </c>
      <c r="O208" s="135"/>
      <c r="P208" s="55"/>
      <c r="Q208" s="108"/>
      <c r="R208" s="94"/>
      <c r="S208" s="94"/>
      <c r="T208" s="94"/>
      <c r="U208" s="94"/>
      <c r="V208" s="94"/>
      <c r="W208" s="94"/>
      <c r="X208" s="94"/>
      <c r="Y208" s="94"/>
      <c r="Z208" s="94"/>
      <c r="AA208" s="92"/>
      <c r="AB208" s="141"/>
      <c r="AC208" s="151" t="str" cm="1">
        <f t="array" ref="AC208">IF(D208="", "", IF(S208="", IF(V208='Lookup Tables and Dropdowns'!$AC$9, lb_to_kg_conversion*'2a. RACHP'!U208, U208)*W208*kg_metrictons_conversion,IF(T208='Lookup Tables and Dropdowns'!$AC$7, S208, IF(T208='Lookup Tables and Dropdowns'!$AC$5, '2a. RACHP'!S208*lb_to_kg_conversion, IF('2a. RACHP'!T208='Lookup Tables and Dropdowns'!$AC$6, '2a. RACHP'!S208*oz_to_kg_conversion, '2a. RACHP'!S208))*kg_metrictons_conversion)))</f>
        <v/>
      </c>
      <c r="AD208" s="152" t="str">
        <f t="shared" si="13"/>
        <v/>
      </c>
      <c r="AE208" s="152" t="str">
        <f t="shared" si="14"/>
        <v/>
      </c>
      <c r="AF208" s="153" t="str">
        <f t="shared" si="15"/>
        <v/>
      </c>
      <c r="AG208" s="154" t="str">
        <f t="shared" si="16"/>
        <v/>
      </c>
      <c r="AH208" s="138" t="str">
        <f t="shared" si="17"/>
        <v/>
      </c>
      <c r="AI208" s="113" t="str">
        <f t="shared" si="18"/>
        <v/>
      </c>
    </row>
    <row r="209" spans="1:35" x14ac:dyDescent="0.35">
      <c r="A209" s="15">
        <v>191</v>
      </c>
      <c r="B209" s="29" t="s">
        <v>76</v>
      </c>
      <c r="C209" s="40"/>
      <c r="D209" s="39"/>
      <c r="E209" s="95"/>
      <c r="F209" s="28"/>
      <c r="G209" s="97"/>
      <c r="H209" s="40"/>
      <c r="I209" s="40"/>
      <c r="J209" s="40"/>
      <c r="K209" s="40"/>
      <c r="L209" s="50"/>
      <c r="M209" s="77"/>
      <c r="N209" s="160" t="str" cm="1">
        <f t="array" ref="N209">IF($L209="","",IF(M209='Lookup Tables and Dropdowns'!$AC$7, L209,IF(M209='Lookup Tables and Dropdowns'!$AC$5, $L209*lb_to_kg_conversion,IF(M209='Lookup Tables and Dropdowns'!$AC$6, $L209*oz_to_kg_conversion, $L209))*kg_metrictons_conversion))</f>
        <v/>
      </c>
      <c r="O209" s="135"/>
      <c r="P209" s="55"/>
      <c r="Q209" s="108"/>
      <c r="R209" s="94"/>
      <c r="S209" s="94"/>
      <c r="T209" s="94"/>
      <c r="U209" s="94"/>
      <c r="V209" s="94"/>
      <c r="W209" s="94"/>
      <c r="X209" s="94"/>
      <c r="Y209" s="94"/>
      <c r="Z209" s="94"/>
      <c r="AA209" s="92"/>
      <c r="AB209" s="141"/>
      <c r="AC209" s="151" t="str" cm="1">
        <f t="array" ref="AC209">IF(D209="", "", IF(S209="", IF(V209='Lookup Tables and Dropdowns'!$AC$9, lb_to_kg_conversion*'2a. RACHP'!U209, U209)*W209*kg_metrictons_conversion,IF(T209='Lookup Tables and Dropdowns'!$AC$7, S209, IF(T209='Lookup Tables and Dropdowns'!$AC$5, '2a. RACHP'!S209*lb_to_kg_conversion, IF('2a. RACHP'!T209='Lookup Tables and Dropdowns'!$AC$6, '2a. RACHP'!S209*oz_to_kg_conversion, '2a. RACHP'!S209))*kg_metrictons_conversion)))</f>
        <v/>
      </c>
      <c r="AD209" s="152" t="str">
        <f t="shared" si="13"/>
        <v/>
      </c>
      <c r="AE209" s="152" t="str">
        <f t="shared" si="14"/>
        <v/>
      </c>
      <c r="AF209" s="153" t="str">
        <f t="shared" si="15"/>
        <v/>
      </c>
      <c r="AG209" s="154" t="str">
        <f t="shared" si="16"/>
        <v/>
      </c>
      <c r="AH209" s="138" t="str">
        <f t="shared" si="17"/>
        <v/>
      </c>
      <c r="AI209" s="113" t="str">
        <f t="shared" si="18"/>
        <v/>
      </c>
    </row>
    <row r="210" spans="1:35" x14ac:dyDescent="0.35">
      <c r="A210" s="15">
        <v>192</v>
      </c>
      <c r="B210" s="29" t="s">
        <v>76</v>
      </c>
      <c r="C210" s="40"/>
      <c r="D210" s="39"/>
      <c r="E210" s="95"/>
      <c r="F210" s="28"/>
      <c r="G210" s="97"/>
      <c r="H210" s="40"/>
      <c r="I210" s="40"/>
      <c r="J210" s="40"/>
      <c r="K210" s="40"/>
      <c r="L210" s="50"/>
      <c r="M210" s="77"/>
      <c r="N210" s="160" t="str" cm="1">
        <f t="array" ref="N210">IF($L210="","",IF(M210='Lookup Tables and Dropdowns'!$AC$7, L210,IF(M210='Lookup Tables and Dropdowns'!$AC$5, $L210*lb_to_kg_conversion,IF(M210='Lookup Tables and Dropdowns'!$AC$6, $L210*oz_to_kg_conversion, $L210))*kg_metrictons_conversion))</f>
        <v/>
      </c>
      <c r="O210" s="135"/>
      <c r="P210" s="55"/>
      <c r="Q210" s="108"/>
      <c r="R210" s="94"/>
      <c r="S210" s="94"/>
      <c r="T210" s="94"/>
      <c r="U210" s="94"/>
      <c r="V210" s="94"/>
      <c r="W210" s="94"/>
      <c r="X210" s="94"/>
      <c r="Y210" s="94"/>
      <c r="Z210" s="94"/>
      <c r="AA210" s="92"/>
      <c r="AB210" s="141"/>
      <c r="AC210" s="151" t="str" cm="1">
        <f t="array" ref="AC210">IF(D210="", "", IF(S210="", IF(V210='Lookup Tables and Dropdowns'!$AC$9, lb_to_kg_conversion*'2a. RACHP'!U210, U210)*W210*kg_metrictons_conversion,IF(T210='Lookup Tables and Dropdowns'!$AC$7, S210, IF(T210='Lookup Tables and Dropdowns'!$AC$5, '2a. RACHP'!S210*lb_to_kg_conversion, IF('2a. RACHP'!T210='Lookup Tables and Dropdowns'!$AC$6, '2a. RACHP'!S210*oz_to_kg_conversion, '2a. RACHP'!S210))*kg_metrictons_conversion)))</f>
        <v/>
      </c>
      <c r="AD210" s="152" t="str">
        <f t="shared" si="13"/>
        <v/>
      </c>
      <c r="AE210" s="152" t="str">
        <f t="shared" si="14"/>
        <v/>
      </c>
      <c r="AF210" s="153" t="str">
        <f t="shared" si="15"/>
        <v/>
      </c>
      <c r="AG210" s="154" t="str">
        <f t="shared" si="16"/>
        <v/>
      </c>
      <c r="AH210" s="138" t="str">
        <f t="shared" si="17"/>
        <v/>
      </c>
      <c r="AI210" s="113" t="str">
        <f t="shared" si="18"/>
        <v/>
      </c>
    </row>
    <row r="211" spans="1:35" x14ac:dyDescent="0.35">
      <c r="A211" s="15">
        <v>193</v>
      </c>
      <c r="B211" s="29" t="s">
        <v>76</v>
      </c>
      <c r="C211" s="40"/>
      <c r="D211" s="39"/>
      <c r="E211" s="95"/>
      <c r="F211" s="28"/>
      <c r="G211" s="97"/>
      <c r="H211" s="40"/>
      <c r="I211" s="40"/>
      <c r="J211" s="40"/>
      <c r="K211" s="40"/>
      <c r="L211" s="50"/>
      <c r="M211" s="77"/>
      <c r="N211" s="160" t="str" cm="1">
        <f t="array" ref="N211">IF($L211="","",IF(M211='Lookup Tables and Dropdowns'!$AC$7, L211,IF(M211='Lookup Tables and Dropdowns'!$AC$5, $L211*lb_to_kg_conversion,IF(M211='Lookup Tables and Dropdowns'!$AC$6, $L211*oz_to_kg_conversion, $L211))*kg_metrictons_conversion))</f>
        <v/>
      </c>
      <c r="O211" s="135"/>
      <c r="P211" s="55"/>
      <c r="Q211" s="108"/>
      <c r="R211" s="94"/>
      <c r="S211" s="94"/>
      <c r="T211" s="94"/>
      <c r="U211" s="94"/>
      <c r="V211" s="94"/>
      <c r="W211" s="94"/>
      <c r="X211" s="94"/>
      <c r="Y211" s="94"/>
      <c r="Z211" s="94"/>
      <c r="AA211" s="92"/>
      <c r="AB211" s="141"/>
      <c r="AC211" s="151" t="str" cm="1">
        <f t="array" ref="AC211">IF(D211="", "", IF(S211="", IF(V211='Lookup Tables and Dropdowns'!$AC$9, lb_to_kg_conversion*'2a. RACHP'!U211, U211)*W211*kg_metrictons_conversion,IF(T211='Lookup Tables and Dropdowns'!$AC$7, S211, IF(T211='Lookup Tables and Dropdowns'!$AC$5, '2a. RACHP'!S211*lb_to_kg_conversion, IF('2a. RACHP'!T211='Lookup Tables and Dropdowns'!$AC$6, '2a. RACHP'!S211*oz_to_kg_conversion, '2a. RACHP'!S211))*kg_metrictons_conversion)))</f>
        <v/>
      </c>
      <c r="AD211" s="152" t="str">
        <f t="shared" si="13"/>
        <v/>
      </c>
      <c r="AE211" s="152" t="str">
        <f t="shared" si="14"/>
        <v/>
      </c>
      <c r="AF211" s="153" t="str">
        <f t="shared" si="15"/>
        <v/>
      </c>
      <c r="AG211" s="154" t="str">
        <f t="shared" si="16"/>
        <v/>
      </c>
      <c r="AH211" s="138" t="str">
        <f t="shared" si="17"/>
        <v/>
      </c>
      <c r="AI211" s="113" t="str">
        <f t="shared" si="18"/>
        <v/>
      </c>
    </row>
    <row r="212" spans="1:35" x14ac:dyDescent="0.35">
      <c r="A212" s="15">
        <v>194</v>
      </c>
      <c r="B212" s="29" t="s">
        <v>76</v>
      </c>
      <c r="C212" s="40"/>
      <c r="D212" s="39"/>
      <c r="E212" s="95"/>
      <c r="F212" s="28"/>
      <c r="G212" s="97"/>
      <c r="H212" s="40"/>
      <c r="I212" s="40"/>
      <c r="J212" s="40"/>
      <c r="K212" s="40"/>
      <c r="L212" s="50"/>
      <c r="M212" s="77"/>
      <c r="N212" s="160" t="str" cm="1">
        <f t="array" ref="N212">IF($L212="","",IF(M212='Lookup Tables and Dropdowns'!$AC$7, L212,IF(M212='Lookup Tables and Dropdowns'!$AC$5, $L212*lb_to_kg_conversion,IF(M212='Lookup Tables and Dropdowns'!$AC$6, $L212*oz_to_kg_conversion, $L212))*kg_metrictons_conversion))</f>
        <v/>
      </c>
      <c r="O212" s="135"/>
      <c r="P212" s="55"/>
      <c r="Q212" s="108"/>
      <c r="R212" s="94"/>
      <c r="S212" s="94"/>
      <c r="T212" s="94"/>
      <c r="U212" s="94"/>
      <c r="V212" s="94"/>
      <c r="W212" s="94"/>
      <c r="X212" s="94"/>
      <c r="Y212" s="94"/>
      <c r="Z212" s="94"/>
      <c r="AA212" s="92"/>
      <c r="AB212" s="141"/>
      <c r="AC212" s="151" t="str" cm="1">
        <f t="array" ref="AC212">IF(D212="", "", IF(S212="", IF(V212='Lookup Tables and Dropdowns'!$AC$9, lb_to_kg_conversion*'2a. RACHP'!U212, U212)*W212*kg_metrictons_conversion,IF(T212='Lookup Tables and Dropdowns'!$AC$7, S212, IF(T212='Lookup Tables and Dropdowns'!$AC$5, '2a. RACHP'!S212*lb_to_kg_conversion, IF('2a. RACHP'!T212='Lookup Tables and Dropdowns'!$AC$6, '2a. RACHP'!S212*oz_to_kg_conversion, '2a. RACHP'!S212))*kg_metrictons_conversion)))</f>
        <v/>
      </c>
      <c r="AD212" s="152" t="str">
        <f t="shared" si="13"/>
        <v/>
      </c>
      <c r="AE212" s="152" t="str">
        <f t="shared" si="14"/>
        <v/>
      </c>
      <c r="AF212" s="153" t="str">
        <f t="shared" si="15"/>
        <v/>
      </c>
      <c r="AG212" s="154" t="str">
        <f t="shared" si="16"/>
        <v/>
      </c>
      <c r="AH212" s="138" t="str">
        <f t="shared" si="17"/>
        <v/>
      </c>
      <c r="AI212" s="113" t="str">
        <f t="shared" si="18"/>
        <v/>
      </c>
    </row>
    <row r="213" spans="1:35" x14ac:dyDescent="0.35">
      <c r="A213" s="15">
        <v>195</v>
      </c>
      <c r="B213" s="29" t="s">
        <v>76</v>
      </c>
      <c r="C213" s="40"/>
      <c r="D213" s="39"/>
      <c r="E213" s="95"/>
      <c r="F213" s="28"/>
      <c r="G213" s="97"/>
      <c r="H213" s="40"/>
      <c r="I213" s="40"/>
      <c r="J213" s="40"/>
      <c r="K213" s="40"/>
      <c r="L213" s="50"/>
      <c r="M213" s="77"/>
      <c r="N213" s="160" t="str" cm="1">
        <f t="array" ref="N213">IF($L213="","",IF(M213='Lookup Tables and Dropdowns'!$AC$7, L213,IF(M213='Lookup Tables and Dropdowns'!$AC$5, $L213*lb_to_kg_conversion,IF(M213='Lookup Tables and Dropdowns'!$AC$6, $L213*oz_to_kg_conversion, $L213))*kg_metrictons_conversion))</f>
        <v/>
      </c>
      <c r="O213" s="135"/>
      <c r="P213" s="55"/>
      <c r="Q213" s="108"/>
      <c r="R213" s="94"/>
      <c r="S213" s="94"/>
      <c r="T213" s="94"/>
      <c r="U213" s="94"/>
      <c r="V213" s="94"/>
      <c r="W213" s="94"/>
      <c r="X213" s="94"/>
      <c r="Y213" s="94"/>
      <c r="Z213" s="94"/>
      <c r="AA213" s="92"/>
      <c r="AB213" s="141"/>
      <c r="AC213" s="151" t="str" cm="1">
        <f t="array" ref="AC213">IF(D213="", "", IF(S213="", IF(V213='Lookup Tables and Dropdowns'!$AC$9, lb_to_kg_conversion*'2a. RACHP'!U213, U213)*W213*kg_metrictons_conversion,IF(T213='Lookup Tables and Dropdowns'!$AC$7, S213, IF(T213='Lookup Tables and Dropdowns'!$AC$5, '2a. RACHP'!S213*lb_to_kg_conversion, IF('2a. RACHP'!T213='Lookup Tables and Dropdowns'!$AC$6, '2a. RACHP'!S213*oz_to_kg_conversion, '2a. RACHP'!S213))*kg_metrictons_conversion)))</f>
        <v/>
      </c>
      <c r="AD213" s="152" t="str">
        <f t="shared" si="13"/>
        <v/>
      </c>
      <c r="AE213" s="152" t="str">
        <f t="shared" si="14"/>
        <v/>
      </c>
      <c r="AF213" s="153" t="str">
        <f t="shared" si="15"/>
        <v/>
      </c>
      <c r="AG213" s="154" t="str">
        <f t="shared" si="16"/>
        <v/>
      </c>
      <c r="AH213" s="138" t="str">
        <f t="shared" si="17"/>
        <v/>
      </c>
      <c r="AI213" s="113" t="str">
        <f t="shared" si="18"/>
        <v/>
      </c>
    </row>
    <row r="214" spans="1:35" x14ac:dyDescent="0.35">
      <c r="A214" s="15">
        <v>196</v>
      </c>
      <c r="B214" s="29" t="s">
        <v>76</v>
      </c>
      <c r="C214" s="40"/>
      <c r="D214" s="39"/>
      <c r="E214" s="95"/>
      <c r="F214" s="28"/>
      <c r="G214" s="97"/>
      <c r="H214" s="40"/>
      <c r="I214" s="40"/>
      <c r="J214" s="40"/>
      <c r="K214" s="40"/>
      <c r="L214" s="50"/>
      <c r="M214" s="77"/>
      <c r="N214" s="160" t="str" cm="1">
        <f t="array" ref="N214">IF($L214="","",IF(M214='Lookup Tables and Dropdowns'!$AC$7, L214,IF(M214='Lookup Tables and Dropdowns'!$AC$5, $L214*lb_to_kg_conversion,IF(M214='Lookup Tables and Dropdowns'!$AC$6, $L214*oz_to_kg_conversion, $L214))*kg_metrictons_conversion))</f>
        <v/>
      </c>
      <c r="O214" s="135"/>
      <c r="P214" s="55"/>
      <c r="Q214" s="108"/>
      <c r="R214" s="94"/>
      <c r="S214" s="94"/>
      <c r="T214" s="94"/>
      <c r="U214" s="94"/>
      <c r="V214" s="94"/>
      <c r="W214" s="94"/>
      <c r="X214" s="94"/>
      <c r="Y214" s="94"/>
      <c r="Z214" s="94"/>
      <c r="AA214" s="92"/>
      <c r="AB214" s="141"/>
      <c r="AC214" s="151" t="str" cm="1">
        <f t="array" ref="AC214">IF(D214="", "", IF(S214="", IF(V214='Lookup Tables and Dropdowns'!$AC$9, lb_to_kg_conversion*'2a. RACHP'!U214, U214)*W214*kg_metrictons_conversion,IF(T214='Lookup Tables and Dropdowns'!$AC$7, S214, IF(T214='Lookup Tables and Dropdowns'!$AC$5, '2a. RACHP'!S214*lb_to_kg_conversion, IF('2a. RACHP'!T214='Lookup Tables and Dropdowns'!$AC$6, '2a. RACHP'!S214*oz_to_kg_conversion, '2a. RACHP'!S214))*kg_metrictons_conversion)))</f>
        <v/>
      </c>
      <c r="AD214" s="152" t="str">
        <f t="shared" ref="AD214:AD218" si="19">IF($D214="", "", $AC214*O214)</f>
        <v/>
      </c>
      <c r="AE214" s="152" t="str">
        <f t="shared" ref="AE214:AE218" si="20">IF($D214="", "", $AC214*P214)</f>
        <v/>
      </c>
      <c r="AF214" s="153" t="str">
        <f t="shared" ref="AF214:AF218" si="21">IF($D214="", "", $AC214*Q214)</f>
        <v/>
      </c>
      <c r="AG214" s="154" t="str">
        <f t="shared" ref="AG214:AG218" si="22">IF($N214="","",$N214*O214)</f>
        <v/>
      </c>
      <c r="AH214" s="138" t="str">
        <f t="shared" ref="AH214:AH218" si="23">IF($N214="","",$N214*P214)</f>
        <v/>
      </c>
      <c r="AI214" s="113" t="str">
        <f t="shared" ref="AI214:AI218" si="24">IF($N214="","",$N214*Q214)</f>
        <v/>
      </c>
    </row>
    <row r="215" spans="1:35" x14ac:dyDescent="0.35">
      <c r="A215" s="15">
        <v>197</v>
      </c>
      <c r="B215" s="29" t="s">
        <v>76</v>
      </c>
      <c r="C215" s="40"/>
      <c r="D215" s="39"/>
      <c r="E215" s="95"/>
      <c r="F215" s="28"/>
      <c r="G215" s="97"/>
      <c r="H215" s="40"/>
      <c r="I215" s="40"/>
      <c r="J215" s="40"/>
      <c r="K215" s="40"/>
      <c r="L215" s="50"/>
      <c r="M215" s="77"/>
      <c r="N215" s="160" t="str" cm="1">
        <f t="array" ref="N215">IF($L215="","",IF(M215='Lookup Tables and Dropdowns'!$AC$7, L215,IF(M215='Lookup Tables and Dropdowns'!$AC$5, $L215*lb_to_kg_conversion,IF(M215='Lookup Tables and Dropdowns'!$AC$6, $L215*oz_to_kg_conversion, $L215))*kg_metrictons_conversion))</f>
        <v/>
      </c>
      <c r="O215" s="135"/>
      <c r="P215" s="55"/>
      <c r="Q215" s="108"/>
      <c r="R215" s="94"/>
      <c r="S215" s="94"/>
      <c r="T215" s="94"/>
      <c r="U215" s="94"/>
      <c r="V215" s="94"/>
      <c r="W215" s="94"/>
      <c r="X215" s="94"/>
      <c r="Y215" s="94"/>
      <c r="Z215" s="94"/>
      <c r="AA215" s="92"/>
      <c r="AB215" s="141"/>
      <c r="AC215" s="151" t="str" cm="1">
        <f t="array" ref="AC215">IF(D215="", "", IF(S215="", IF(V215='Lookup Tables and Dropdowns'!$AC$9, lb_to_kg_conversion*'2a. RACHP'!U215, U215)*W215*kg_metrictons_conversion,IF(T215='Lookup Tables and Dropdowns'!$AC$7, S215, IF(T215='Lookup Tables and Dropdowns'!$AC$5, '2a. RACHP'!S215*lb_to_kg_conversion, IF('2a. RACHP'!T215='Lookup Tables and Dropdowns'!$AC$6, '2a. RACHP'!S215*oz_to_kg_conversion, '2a. RACHP'!S215))*kg_metrictons_conversion)))</f>
        <v/>
      </c>
      <c r="AD215" s="152" t="str">
        <f t="shared" si="19"/>
        <v/>
      </c>
      <c r="AE215" s="152" t="str">
        <f t="shared" si="20"/>
        <v/>
      </c>
      <c r="AF215" s="153" t="str">
        <f t="shared" si="21"/>
        <v/>
      </c>
      <c r="AG215" s="154" t="str">
        <f t="shared" si="22"/>
        <v/>
      </c>
      <c r="AH215" s="138" t="str">
        <f t="shared" si="23"/>
        <v/>
      </c>
      <c r="AI215" s="113" t="str">
        <f t="shared" si="24"/>
        <v/>
      </c>
    </row>
    <row r="216" spans="1:35" x14ac:dyDescent="0.35">
      <c r="A216" s="15">
        <v>198</v>
      </c>
      <c r="B216" s="29" t="s">
        <v>76</v>
      </c>
      <c r="C216" s="40"/>
      <c r="D216" s="39"/>
      <c r="E216" s="95"/>
      <c r="F216" s="28"/>
      <c r="G216" s="97"/>
      <c r="H216" s="40"/>
      <c r="I216" s="40"/>
      <c r="J216" s="40"/>
      <c r="K216" s="40"/>
      <c r="L216" s="50"/>
      <c r="M216" s="77"/>
      <c r="N216" s="160" t="str" cm="1">
        <f t="array" ref="N216">IF($L216="","",IF(M216='Lookup Tables and Dropdowns'!$AC$7, L216,IF(M216='Lookup Tables and Dropdowns'!$AC$5, $L216*lb_to_kg_conversion,IF(M216='Lookup Tables and Dropdowns'!$AC$6, $L216*oz_to_kg_conversion, $L216))*kg_metrictons_conversion))</f>
        <v/>
      </c>
      <c r="O216" s="135"/>
      <c r="P216" s="55"/>
      <c r="Q216" s="108"/>
      <c r="R216" s="94"/>
      <c r="S216" s="94"/>
      <c r="T216" s="94"/>
      <c r="U216" s="94"/>
      <c r="V216" s="94"/>
      <c r="W216" s="94"/>
      <c r="X216" s="94"/>
      <c r="Y216" s="94"/>
      <c r="Z216" s="94"/>
      <c r="AA216" s="92"/>
      <c r="AB216" s="141"/>
      <c r="AC216" s="151" t="str" cm="1">
        <f t="array" ref="AC216">IF(D216="", "", IF(S216="", IF(V216='Lookup Tables and Dropdowns'!$AC$9, lb_to_kg_conversion*'2a. RACHP'!U216, U216)*W216*kg_metrictons_conversion,IF(T216='Lookup Tables and Dropdowns'!$AC$7, S216, IF(T216='Lookup Tables and Dropdowns'!$AC$5, '2a. RACHP'!S216*lb_to_kg_conversion, IF('2a. RACHP'!T216='Lookup Tables and Dropdowns'!$AC$6, '2a. RACHP'!S216*oz_to_kg_conversion, '2a. RACHP'!S216))*kg_metrictons_conversion)))</f>
        <v/>
      </c>
      <c r="AD216" s="152" t="str">
        <f t="shared" si="19"/>
        <v/>
      </c>
      <c r="AE216" s="152" t="str">
        <f t="shared" si="20"/>
        <v/>
      </c>
      <c r="AF216" s="153" t="str">
        <f t="shared" si="21"/>
        <v/>
      </c>
      <c r="AG216" s="154" t="str">
        <f t="shared" si="22"/>
        <v/>
      </c>
      <c r="AH216" s="138" t="str">
        <f t="shared" si="23"/>
        <v/>
      </c>
      <c r="AI216" s="113" t="str">
        <f t="shared" si="24"/>
        <v/>
      </c>
    </row>
    <row r="217" spans="1:35" x14ac:dyDescent="0.35">
      <c r="A217" s="15">
        <v>199</v>
      </c>
      <c r="B217" s="29" t="s">
        <v>76</v>
      </c>
      <c r="C217" s="40"/>
      <c r="D217" s="39"/>
      <c r="E217" s="95"/>
      <c r="F217" s="28"/>
      <c r="G217" s="97"/>
      <c r="H217" s="40"/>
      <c r="I217" s="40"/>
      <c r="J217" s="40"/>
      <c r="K217" s="40"/>
      <c r="L217" s="50"/>
      <c r="M217" s="77"/>
      <c r="N217" s="160" t="str" cm="1">
        <f t="array" ref="N217">IF($L217="","",IF(M217='Lookup Tables and Dropdowns'!$AC$7, L217,IF(M217='Lookup Tables and Dropdowns'!$AC$5, $L217*lb_to_kg_conversion,IF(M217='Lookup Tables and Dropdowns'!$AC$6, $L217*oz_to_kg_conversion, $L217))*kg_metrictons_conversion))</f>
        <v/>
      </c>
      <c r="O217" s="135"/>
      <c r="P217" s="55"/>
      <c r="Q217" s="108"/>
      <c r="R217" s="94"/>
      <c r="S217" s="94"/>
      <c r="T217" s="94"/>
      <c r="U217" s="94"/>
      <c r="V217" s="94"/>
      <c r="W217" s="94"/>
      <c r="X217" s="94"/>
      <c r="Y217" s="94"/>
      <c r="Z217" s="94"/>
      <c r="AA217" s="92"/>
      <c r="AB217" s="141"/>
      <c r="AC217" s="151" t="str" cm="1">
        <f t="array" ref="AC217">IF(D217="", "", IF(S217="", IF(V217='Lookup Tables and Dropdowns'!$AC$9, lb_to_kg_conversion*'2a. RACHP'!U217, U217)*W217*kg_metrictons_conversion,IF(T217='Lookup Tables and Dropdowns'!$AC$7, S217, IF(T217='Lookup Tables and Dropdowns'!$AC$5, '2a. RACHP'!S217*lb_to_kg_conversion, IF('2a. RACHP'!T217='Lookup Tables and Dropdowns'!$AC$6, '2a. RACHP'!S217*oz_to_kg_conversion, '2a. RACHP'!S217))*kg_metrictons_conversion)))</f>
        <v/>
      </c>
      <c r="AD217" s="152" t="str">
        <f t="shared" si="19"/>
        <v/>
      </c>
      <c r="AE217" s="152" t="str">
        <f t="shared" si="20"/>
        <v/>
      </c>
      <c r="AF217" s="153" t="str">
        <f t="shared" si="21"/>
        <v/>
      </c>
      <c r="AG217" s="154" t="str">
        <f t="shared" si="22"/>
        <v/>
      </c>
      <c r="AH217" s="138" t="str">
        <f t="shared" si="23"/>
        <v/>
      </c>
      <c r="AI217" s="113" t="str">
        <f t="shared" si="24"/>
        <v/>
      </c>
    </row>
    <row r="218" spans="1:35" s="8" customFormat="1" ht="15" thickBot="1" x14ac:dyDescent="0.4">
      <c r="A218" s="15">
        <v>200</v>
      </c>
      <c r="B218" s="29" t="s">
        <v>76</v>
      </c>
      <c r="C218" s="115"/>
      <c r="D218" s="34"/>
      <c r="E218" s="95"/>
      <c r="F218" s="28"/>
      <c r="G218" s="97"/>
      <c r="H218" s="115"/>
      <c r="I218" s="40"/>
      <c r="J218" s="49"/>
      <c r="K218" s="49"/>
      <c r="L218" s="50"/>
      <c r="M218" s="78"/>
      <c r="N218" s="161" t="str" cm="1">
        <f t="array" ref="N218">IF($L218="","",IF(M218='Lookup Tables and Dropdowns'!$AC$7, L218,IF(M218='Lookup Tables and Dropdowns'!$AC$5, $L218*lb_to_kg_conversion,IF(M218='Lookup Tables and Dropdowns'!$AC$6, $L218*oz_to_kg_conversion, $L218))*kg_metrictons_conversion))</f>
        <v/>
      </c>
      <c r="O218" s="136"/>
      <c r="P218" s="56"/>
      <c r="Q218" s="84"/>
      <c r="R218" s="107"/>
      <c r="S218" s="107"/>
      <c r="T218" s="107"/>
      <c r="U218" s="107"/>
      <c r="V218" s="107"/>
      <c r="W218" s="107"/>
      <c r="X218" s="107"/>
      <c r="Y218" s="107"/>
      <c r="Z218" s="107"/>
      <c r="AA218" s="106"/>
      <c r="AB218" s="142"/>
      <c r="AC218" s="155" t="str" cm="1">
        <f t="array" ref="AC218">IF(D218="", "", IF(S218="", IF(V218='Lookup Tables and Dropdowns'!$AC$9, lb_to_kg_conversion*'2a. RACHP'!U218, U218)*W218*kg_metrictons_conversion,IF(T218='Lookup Tables and Dropdowns'!$AC$7, S218, IF(T218='Lookup Tables and Dropdowns'!$AC$5, '2a. RACHP'!S218*lb_to_kg_conversion, IF('2a. RACHP'!T218='Lookup Tables and Dropdowns'!$AC$6, '2a. RACHP'!S218*oz_to_kg_conversion, '2a. RACHP'!S218))*kg_metrictons_conversion)))</f>
        <v/>
      </c>
      <c r="AD218" s="156" t="str">
        <f t="shared" si="19"/>
        <v/>
      </c>
      <c r="AE218" s="156" t="str">
        <f t="shared" si="20"/>
        <v/>
      </c>
      <c r="AF218" s="157" t="str">
        <f t="shared" si="21"/>
        <v/>
      </c>
      <c r="AG218" s="158" t="str">
        <f t="shared" si="22"/>
        <v/>
      </c>
      <c r="AH218" s="139" t="str">
        <f t="shared" si="23"/>
        <v/>
      </c>
      <c r="AI218" s="114" t="str">
        <f t="shared" si="24"/>
        <v/>
      </c>
    </row>
  </sheetData>
  <mergeCells count="36">
    <mergeCell ref="AD19:AF19"/>
    <mergeCell ref="J19:J20"/>
    <mergeCell ref="L19:L20"/>
    <mergeCell ref="K19:K20"/>
    <mergeCell ref="M19:M20"/>
    <mergeCell ref="W19:AB19"/>
    <mergeCell ref="N19:N20"/>
    <mergeCell ref="AC19:AC20"/>
    <mergeCell ref="H19:H20"/>
    <mergeCell ref="I19:I20"/>
    <mergeCell ref="S18:V18"/>
    <mergeCell ref="B4:H4"/>
    <mergeCell ref="B9:H9"/>
    <mergeCell ref="B10:H10"/>
    <mergeCell ref="B11:H11"/>
    <mergeCell ref="B5:H5"/>
    <mergeCell ref="B7:H7"/>
    <mergeCell ref="B8:H8"/>
    <mergeCell ref="C19:C20"/>
    <mergeCell ref="F19:F20"/>
    <mergeCell ref="AG19:AI19"/>
    <mergeCell ref="B12:H12"/>
    <mergeCell ref="B13:H13"/>
    <mergeCell ref="B16:H16"/>
    <mergeCell ref="E19:E20"/>
    <mergeCell ref="G19:G20"/>
    <mergeCell ref="B14:H14"/>
    <mergeCell ref="R19:R20"/>
    <mergeCell ref="S19:S20"/>
    <mergeCell ref="T19:T20"/>
    <mergeCell ref="U19:U20"/>
    <mergeCell ref="V19:V20"/>
    <mergeCell ref="O19:Q19"/>
    <mergeCell ref="B17:H17"/>
    <mergeCell ref="B19:B20"/>
    <mergeCell ref="D19:D20"/>
  </mergeCells>
  <conditionalFormatting sqref="R21:U218 W21:AB218">
    <cfRule type="expression" dxfId="81" priority="13">
      <formula>$H21&lt;&gt;"Yes"</formula>
    </cfRule>
  </conditionalFormatting>
  <conditionalFormatting sqref="S21:T218">
    <cfRule type="expression" dxfId="80" priority="19">
      <formula>$U21&lt;&gt;""</formula>
    </cfRule>
  </conditionalFormatting>
  <conditionalFormatting sqref="U21:AB218">
    <cfRule type="expression" dxfId="79" priority="11">
      <formula>$S21&lt;&gt;""</formula>
    </cfRule>
  </conditionalFormatting>
  <conditionalFormatting sqref="V21:V218">
    <cfRule type="expression" dxfId="78" priority="7">
      <formula>H21&lt;&gt;"Yes"</formula>
    </cfRule>
  </conditionalFormatting>
  <conditionalFormatting sqref="W21:AB218">
    <cfRule type="expression" dxfId="77" priority="6">
      <formula>$U21=""</formula>
    </cfRule>
  </conditionalFormatting>
  <dataValidations count="4">
    <dataValidation allowBlank="1" showErrorMessage="1" prompt="For those foams that are considered the product itself (e.g., extruded polystyrene boardstock)." sqref="U19:V20" xr:uid="{B629C4AF-8047-4066-AA35-1C77CE1449F3}"/>
    <dataValidation allowBlank="1" showErrorMessage="1" prompt="For containers or foam blowing products (e.g., polyols) which contain foam blowing agent, and are intended for use to blow foam." sqref="S19:T20" xr:uid="{047A92BF-60C5-404F-8899-54B66C2B4889}"/>
    <dataValidation type="list" allowBlank="1" showInputMessage="1" showErrorMessage="1" sqref="D21:D218" xr:uid="{89E7733E-DDA5-49FB-A4CB-788C343504C3}">
      <formula1>INDIRECT(B21)</formula1>
    </dataValidation>
    <dataValidation operator="equal" allowBlank="1" showInputMessage="1" showErrorMessage="1" sqref="U21:U218 S21:S218 J21:J1048576 L21:L1048576 N21:N218" xr:uid="{132E0AC5-F84D-412B-8855-B14624FF27AD}"/>
  </dataValidations>
  <hyperlinks>
    <hyperlink ref="B8:H8" location="'1. Background_and_Certification'!A1" display="Part 1: Background Information and Certification" xr:uid="{8B840DFA-0049-4470-B69B-8A003C7CBB71}"/>
    <hyperlink ref="B11" location="'RACHP'!B4" display="RACHP Sector Reporting Form" xr:uid="{D757E636-AB71-46DA-B6C1-18A7722DE741}"/>
    <hyperlink ref="B13:H13" location="'2c. Aerosols'!A1" display="Part 2c: Aerosols Sector Reporting Form" xr:uid="{D0B95B65-AC4F-43B6-8104-4963EB2C4347}"/>
    <hyperlink ref="B12" location="Foams!B4" display="Foams Sector Reporting Form" xr:uid="{48E213A9-313B-4F6C-8FEE-A6FD85B3A50B}"/>
    <hyperlink ref="B12:H12" location="'2b. Foam'!A1" display="Part 2b: Foam Sector Reporting Form" xr:uid="{DB2F899B-4673-4C7E-A1AE-F4624E18E57A}"/>
    <hyperlink ref="B11:H11" location="'2a. RACHP'!A1" display="Part 2a: RACHP Sector Reporting Form" xr:uid="{E5CB0701-1A87-4876-8C73-F2DAD4FAE59E}"/>
    <hyperlink ref="B10" location="Background_and_Certification!B37" display="Section 2 - Signed Certification" xr:uid="{0D1FD2D6-7057-4B78-804B-FCABB109B8BD}"/>
    <hyperlink ref="B10:H10" location="'1. Background_and_Certification'!B36" display="Signed Certification" xr:uid="{D865CBD3-3E3D-4450-BBC4-90F84FE605BF}"/>
    <hyperlink ref="B9:D9" location="Sheet1!B37" display="Section 2 - Required Reporting Information" xr:uid="{F2946F9A-D9A5-4DEF-9DEC-836CC47D6793}"/>
    <hyperlink ref="B9" location="'Company Idenfification'!B33" display="Section 2 - Corporate Relationships" xr:uid="{0A43B851-95A6-4BBC-AE62-C48EBFB4E299}"/>
    <hyperlink ref="B9:H9" location="'1. Background_and_Certification'!B23" display="Identifying Information" xr:uid="{AB6C0CD6-2DDD-4917-887F-E1F3C512466F}"/>
    <hyperlink ref="B14:H14" location="'3. Custom Blends'!A1" display="Part 3: Custom Blends" xr:uid="{60078283-9B52-4A3C-AC30-95116CBBCC08}"/>
  </hyperlinks>
  <pageMargins left="0.7" right="0.7" top="0.75" bottom="0.75" header="0.3" footer="0.3"/>
  <extLst>
    <ext xmlns:x14="http://schemas.microsoft.com/office/spreadsheetml/2009/9/main" uri="{CCE6A557-97BC-4b89-ADB6-D9C93CAAB3DF}">
      <x14:dataValidations xmlns:xm="http://schemas.microsoft.com/office/excel/2006/main" count="10">
        <x14:dataValidation type="list" operator="equal" allowBlank="1" showInputMessage="1" showErrorMessage="1" xr:uid="{DDA8A879-3FF3-4957-85CD-6D90984AC926}">
          <x14:formula1>
            <xm:f>'Lookup Tables and Dropdowns'!$AC$4:$AC$7</xm:f>
          </x14:formula1>
          <xm:sqref>T21:T218 M21:M218</xm:sqref>
        </x14:dataValidation>
        <x14:dataValidation type="list" allowBlank="1" showInputMessage="1" showErrorMessage="1" xr:uid="{9CC79534-6C7F-4946-9728-60CB69A8FAA8}">
          <x14:formula1>
            <xm:f>'Lookup Tables and Dropdowns'!$AC$4:$AC$6</xm:f>
          </x14:formula1>
          <xm:sqref>K21:K218</xm:sqref>
        </x14:dataValidation>
        <x14:dataValidation type="list" operator="equal" allowBlank="1" showInputMessage="1" showErrorMessage="1" xr:uid="{8DA62FDF-49AF-40CB-AF44-A6939B40B2BE}">
          <x14:formula1>
            <xm:f>'Lookup Tables and Dropdowns'!$AC$8:$AC$9</xm:f>
          </x14:formula1>
          <xm:sqref>V21:V218</xm:sqref>
        </x14:dataValidation>
        <x14:dataValidation type="list" operator="equal" allowBlank="1" showInputMessage="1" showErrorMessage="1" xr:uid="{A69BB473-DB0E-4A1A-A866-94A36D1068D4}">
          <x14:formula1>
            <xm:f>'Lookup Tables and Dropdowns'!$M$4:$M$5</xm:f>
          </x14:formula1>
          <xm:sqref>H21:H218 K21:K218</xm:sqref>
        </x14:dataValidation>
        <x14:dataValidation type="list" operator="equal" allowBlank="1" showInputMessage="1" showErrorMessage="1" xr:uid="{D81AE459-CEAD-45E7-AA0B-40D89B179895}">
          <x14:formula1>
            <xm:f>'Lookup Tables and Dropdowns'!$U$4:$U$5</xm:f>
          </x14:formula1>
          <xm:sqref>C21:C218</xm:sqref>
        </x14:dataValidation>
        <x14:dataValidation type="list" allowBlank="1" showInputMessage="1" showErrorMessage="1" xr:uid="{C4B942AD-05CB-4F4F-814B-72398BF78D17}">
          <x14:formula1>
            <xm:f>'Lookup Tables and Dropdowns'!$AC$10</xm:f>
          </x14:formula1>
          <xm:sqref>Z21:Z218 AB21:AB218 X21:X219</xm:sqref>
        </x14:dataValidation>
        <x14:dataValidation type="list" allowBlank="1" showInputMessage="1" showErrorMessage="1" xr:uid="{84DD88F9-56F7-4D5E-8426-6651369C41A6}">
          <x14:formula1>
            <xm:f>'Lookup Tables and Dropdowns'!$AC$4:$AC$7</xm:f>
          </x14:formula1>
          <xm:sqref>M21:M218</xm:sqref>
        </x14:dataValidation>
        <x14:dataValidation type="list" allowBlank="1" showInputMessage="1" showErrorMessage="1" xr:uid="{8BDC6658-1567-4CE1-A816-77000DAD1C30}">
          <x14:formula1>
            <xm:f>INDIRECT(_xlfn.XLOOKUP(D21, 'Lookup Tables and Dropdowns'!$AG$3:$AY$3, 'Lookup Tables and Dropdowns'!$AG$2:$AY$2))</xm:f>
          </x14:formula1>
          <xm:sqref>E21:E218</xm:sqref>
        </x14:dataValidation>
        <x14:dataValidation type="list" allowBlank="1" showInputMessage="1" showErrorMessage="1" xr:uid="{30EB15C7-105C-4F12-A171-D2AEEB84452D}">
          <x14:formula1>
            <xm:f>'Lookup Tables and Dropdowns'!$O$4:$O$233</xm:f>
          </x14:formula1>
          <xm:sqref>I21:I219</xm:sqref>
        </x14:dataValidation>
        <x14:dataValidation type="list" operator="equal" allowBlank="1" showInputMessage="1" showErrorMessage="1" xr:uid="{8AE0238D-561F-4B95-80AA-50F3E906C9D0}">
          <x14:formula1>
            <xm:f>'Lookup Tables and Dropdowns'!$Q$4:$Q$211</xm:f>
          </x14:formula1>
          <xm:sqref>R21:R218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C1FF2-670E-4F3C-AD8A-1BFDC9442B35}">
  <sheetPr>
    <tabColor theme="4"/>
  </sheetPr>
  <dimension ref="A1:AD220"/>
  <sheetViews>
    <sheetView showGridLines="0" topLeftCell="A7" zoomScale="80" zoomScaleNormal="80" workbookViewId="0">
      <selection activeCell="E21" sqref="E21:R32"/>
    </sheetView>
  </sheetViews>
  <sheetFormatPr defaultColWidth="8.90625" defaultRowHeight="14" x14ac:dyDescent="0.35"/>
  <cols>
    <col min="1" max="1" width="4.90625" style="1" customWidth="1"/>
    <col min="2" max="2" width="28.54296875" style="1" customWidth="1"/>
    <col min="3" max="4" width="42.54296875" style="1" customWidth="1"/>
    <col min="5" max="9" width="37.08984375" style="1" customWidth="1"/>
    <col min="10" max="14" width="28.90625" style="1" customWidth="1"/>
    <col min="15" max="15" width="31.453125" style="1" customWidth="1"/>
    <col min="16" max="18" width="28.90625" style="1" customWidth="1"/>
    <col min="19" max="19" width="16.08984375" style="1" customWidth="1"/>
    <col min="20" max="20" width="26.08984375" style="1" customWidth="1"/>
    <col min="21" max="21" width="21.08984375" style="1" customWidth="1"/>
    <col min="22" max="22" width="16.08984375" style="1" customWidth="1"/>
    <col min="23" max="23" width="22" style="1" customWidth="1"/>
    <col min="24" max="25" width="8.90625" style="1"/>
    <col min="26" max="26" width="13.54296875" style="1" hidden="1" customWidth="1"/>
    <col min="27" max="30" width="13" style="1" hidden="1" customWidth="1"/>
    <col min="31" max="16384" width="8.90625" style="1"/>
  </cols>
  <sheetData>
    <row r="1" spans="2:24" ht="15.9" customHeight="1" x14ac:dyDescent="0.35">
      <c r="H1" s="52" t="s">
        <v>0</v>
      </c>
      <c r="I1" s="52"/>
      <c r="J1" s="2"/>
      <c r="K1" s="2"/>
      <c r="L1" s="2"/>
      <c r="M1" s="2"/>
      <c r="N1" s="2"/>
      <c r="O1" s="2"/>
      <c r="P1" s="2"/>
      <c r="Q1" s="2"/>
      <c r="R1" s="2"/>
      <c r="S1" s="2"/>
    </row>
    <row r="2" spans="2:24" ht="15.9" customHeight="1" x14ac:dyDescent="0.35">
      <c r="H2" s="53" t="s">
        <v>1</v>
      </c>
      <c r="I2" s="53"/>
      <c r="J2" s="3"/>
      <c r="K2" s="3"/>
      <c r="L2" s="3"/>
      <c r="M2" s="3"/>
      <c r="N2" s="3"/>
      <c r="O2" s="3"/>
      <c r="P2" s="3"/>
      <c r="Q2" s="3"/>
      <c r="R2" s="3"/>
      <c r="S2" s="3"/>
    </row>
    <row r="3" spans="2:24" ht="15.9" customHeight="1" x14ac:dyDescent="0.35">
      <c r="R3"/>
      <c r="S3"/>
      <c r="T3"/>
    </row>
    <row r="4" spans="2:24" s="4" customFormat="1" ht="66.650000000000006" customHeight="1" x14ac:dyDescent="0.35">
      <c r="B4" s="185" t="s">
        <v>2</v>
      </c>
      <c r="C4" s="185"/>
      <c r="D4" s="185"/>
      <c r="E4" s="185"/>
      <c r="F4" s="185"/>
      <c r="G4" s="185"/>
      <c r="H4" s="185"/>
      <c r="I4" s="165"/>
      <c r="J4" s="165"/>
      <c r="K4" s="165"/>
      <c r="L4" s="165"/>
      <c r="M4" s="165"/>
      <c r="N4" s="165"/>
      <c r="O4" s="165"/>
      <c r="P4" s="165"/>
      <c r="Q4" s="165"/>
      <c r="R4" s="25"/>
      <c r="S4" s="25"/>
      <c r="T4" s="25"/>
    </row>
    <row r="5" spans="2:24" s="4" customFormat="1" ht="30" customHeight="1" x14ac:dyDescent="0.35">
      <c r="B5" s="224" t="s">
        <v>85</v>
      </c>
      <c r="C5" s="224"/>
      <c r="D5" s="224"/>
      <c r="E5" s="224"/>
      <c r="F5" s="224"/>
      <c r="G5" s="224"/>
      <c r="H5" s="224"/>
      <c r="I5" s="172"/>
      <c r="J5" s="165"/>
      <c r="K5" s="165"/>
      <c r="L5" s="165"/>
      <c r="M5" s="165"/>
      <c r="N5" s="165"/>
      <c r="O5" s="165"/>
      <c r="P5" s="165"/>
      <c r="Q5" s="165"/>
      <c r="R5" s="25"/>
      <c r="S5" s="25"/>
      <c r="T5" s="25"/>
    </row>
    <row r="6" spans="2:24" s="23" customFormat="1" ht="20" x14ac:dyDescent="0.35">
      <c r="B6" s="24"/>
      <c r="C6" s="24"/>
      <c r="D6" s="24"/>
      <c r="E6" s="24"/>
      <c r="F6" s="24"/>
      <c r="G6" s="24"/>
      <c r="H6" s="24"/>
      <c r="I6" s="24"/>
      <c r="J6" s="165"/>
      <c r="K6" s="165"/>
      <c r="L6" s="165"/>
      <c r="M6" s="165"/>
      <c r="N6" s="165"/>
      <c r="O6" s="165"/>
      <c r="P6" s="165"/>
      <c r="Q6" s="165"/>
      <c r="R6"/>
      <c r="S6"/>
      <c r="T6"/>
      <c r="U6" s="1"/>
      <c r="V6" s="1"/>
      <c r="W6" s="1"/>
      <c r="X6" s="1"/>
    </row>
    <row r="7" spans="2:24" ht="15.9" customHeight="1" thickBot="1" x14ac:dyDescent="0.4">
      <c r="B7" s="229" t="s">
        <v>10</v>
      </c>
      <c r="C7" s="230"/>
      <c r="D7" s="230"/>
      <c r="E7" s="230"/>
      <c r="F7" s="230"/>
      <c r="G7" s="230"/>
      <c r="H7" s="231"/>
      <c r="I7" s="175"/>
      <c r="J7" s="22"/>
      <c r="K7" s="22"/>
      <c r="L7" s="22"/>
      <c r="M7" s="22"/>
      <c r="N7" s="22"/>
      <c r="O7" s="22"/>
      <c r="P7" s="22"/>
      <c r="Q7" s="22"/>
      <c r="R7"/>
      <c r="S7"/>
      <c r="T7"/>
    </row>
    <row r="8" spans="2:24" ht="15.9" customHeight="1" x14ac:dyDescent="0.35">
      <c r="B8" s="205" t="s">
        <v>11</v>
      </c>
      <c r="C8" s="206"/>
      <c r="D8" s="206"/>
      <c r="E8" s="206"/>
      <c r="F8" s="206"/>
      <c r="G8" s="206"/>
      <c r="H8" s="207"/>
      <c r="I8" s="74"/>
      <c r="J8" s="22"/>
      <c r="K8" s="22"/>
      <c r="L8" s="22"/>
      <c r="M8" s="22"/>
      <c r="N8" s="22"/>
      <c r="O8" s="22"/>
      <c r="P8" s="22"/>
      <c r="Q8" s="22"/>
      <c r="R8"/>
      <c r="S8"/>
      <c r="T8"/>
    </row>
    <row r="9" spans="2:24" ht="15.9" customHeight="1" x14ac:dyDescent="0.35">
      <c r="B9" s="198" t="s">
        <v>12</v>
      </c>
      <c r="C9" s="199"/>
      <c r="D9" s="199"/>
      <c r="E9" s="199"/>
      <c r="F9" s="199"/>
      <c r="G9" s="199"/>
      <c r="H9" s="200"/>
      <c r="I9" s="164"/>
      <c r="J9" s="22"/>
      <c r="K9" s="22"/>
      <c r="L9" s="22"/>
      <c r="M9" s="22"/>
      <c r="N9" s="22"/>
      <c r="O9" s="22"/>
      <c r="P9" s="22"/>
      <c r="Q9" s="22"/>
      <c r="R9"/>
      <c r="S9"/>
      <c r="T9"/>
    </row>
    <row r="10" spans="2:24" ht="15.9" customHeight="1" x14ac:dyDescent="0.35">
      <c r="B10" s="198" t="s">
        <v>13</v>
      </c>
      <c r="C10" s="201"/>
      <c r="D10" s="201"/>
      <c r="E10" s="201"/>
      <c r="F10" s="201"/>
      <c r="G10" s="201"/>
      <c r="H10" s="200"/>
      <c r="I10" s="164"/>
      <c r="J10" s="22"/>
      <c r="K10" s="22"/>
      <c r="L10" s="22"/>
      <c r="M10" s="22"/>
      <c r="N10" s="22"/>
      <c r="O10" s="22"/>
      <c r="P10" s="22"/>
      <c r="Q10" s="22"/>
      <c r="R10"/>
      <c r="S10"/>
      <c r="T10"/>
    </row>
    <row r="11" spans="2:24" ht="15.9" customHeight="1" x14ac:dyDescent="0.35">
      <c r="B11" s="177" t="s">
        <v>14</v>
      </c>
      <c r="C11" s="178"/>
      <c r="D11" s="178"/>
      <c r="E11" s="178"/>
      <c r="F11" s="178"/>
      <c r="G11" s="178"/>
      <c r="H11" s="179"/>
      <c r="I11" s="166"/>
      <c r="R11"/>
      <c r="S11"/>
      <c r="T11"/>
    </row>
    <row r="12" spans="2:24" ht="15.9" customHeight="1" x14ac:dyDescent="0.35">
      <c r="B12" s="177" t="s">
        <v>15</v>
      </c>
      <c r="C12" s="178"/>
      <c r="D12" s="178"/>
      <c r="E12" s="178"/>
      <c r="F12" s="178"/>
      <c r="G12" s="178"/>
      <c r="H12" s="179"/>
      <c r="I12" s="166"/>
      <c r="R12"/>
      <c r="S12"/>
      <c r="T12"/>
    </row>
    <row r="13" spans="2:24" ht="15.9" customHeight="1" x14ac:dyDescent="0.35">
      <c r="B13" s="177" t="s">
        <v>16</v>
      </c>
      <c r="C13" s="178"/>
      <c r="D13" s="178"/>
      <c r="E13" s="178"/>
      <c r="F13" s="178"/>
      <c r="G13" s="178"/>
      <c r="H13" s="179"/>
      <c r="I13" s="166"/>
      <c r="R13"/>
      <c r="S13"/>
      <c r="T13"/>
    </row>
    <row r="14" spans="2:24" ht="15.9" customHeight="1" thickBot="1" x14ac:dyDescent="0.4">
      <c r="B14" s="182" t="s">
        <v>17</v>
      </c>
      <c r="C14" s="183"/>
      <c r="D14" s="183"/>
      <c r="E14" s="183"/>
      <c r="F14" s="183"/>
      <c r="G14" s="183"/>
      <c r="H14" s="183"/>
      <c r="I14" s="183"/>
      <c r="J14" s="184"/>
      <c r="K14" s="4"/>
      <c r="R14"/>
      <c r="S14"/>
      <c r="T14"/>
    </row>
    <row r="15" spans="2:24" ht="15.9" customHeight="1" x14ac:dyDescent="0.35">
      <c r="C15" s="18"/>
      <c r="E15" s="8"/>
      <c r="F15" s="8"/>
      <c r="G15" s="8"/>
      <c r="H15" s="8"/>
      <c r="I15" s="8"/>
      <c r="V15" s="9"/>
      <c r="X15" s="9"/>
    </row>
    <row r="16" spans="2:24" ht="15.9" customHeight="1" x14ac:dyDescent="0.35">
      <c r="B16" s="211" t="s">
        <v>86</v>
      </c>
      <c r="C16" s="211"/>
      <c r="D16" s="211"/>
      <c r="E16" s="211"/>
      <c r="F16" s="211"/>
      <c r="G16" s="211"/>
      <c r="H16" s="211"/>
      <c r="I16" s="173"/>
    </row>
    <row r="17" spans="1:19" ht="59.4" customHeight="1" x14ac:dyDescent="0.35">
      <c r="B17" s="217" t="s">
        <v>87</v>
      </c>
      <c r="C17" s="217"/>
      <c r="D17" s="217"/>
      <c r="E17" s="217"/>
      <c r="F17" s="217"/>
      <c r="G17" s="217"/>
      <c r="H17" s="217"/>
      <c r="I17" s="174"/>
      <c r="J17" s="174"/>
      <c r="K17" s="174"/>
      <c r="L17" s="174"/>
      <c r="M17" s="174"/>
      <c r="N17" s="174"/>
      <c r="O17" s="174"/>
      <c r="P17" s="174"/>
      <c r="Q17" s="174"/>
      <c r="R17" s="174"/>
      <c r="S17" s="174"/>
    </row>
    <row r="18" spans="1:19" s="35" customFormat="1" ht="29.15" customHeight="1" thickBot="1" x14ac:dyDescent="0.4">
      <c r="B18" s="171" t="s">
        <v>38</v>
      </c>
      <c r="C18" s="171" t="s">
        <v>38</v>
      </c>
      <c r="D18" s="171" t="s">
        <v>39</v>
      </c>
      <c r="E18" s="171" t="s">
        <v>38</v>
      </c>
      <c r="F18" s="223" t="s">
        <v>43</v>
      </c>
      <c r="G18" s="223"/>
      <c r="H18" s="223"/>
      <c r="I18" s="223"/>
      <c r="J18" s="171" t="s">
        <v>41</v>
      </c>
      <c r="K18" s="171" t="s">
        <v>41</v>
      </c>
      <c r="L18" s="171" t="s">
        <v>41</v>
      </c>
      <c r="M18" s="171" t="s">
        <v>41</v>
      </c>
      <c r="N18" s="171" t="s">
        <v>44</v>
      </c>
      <c r="O18" s="171" t="s">
        <v>42</v>
      </c>
      <c r="P18" s="171" t="s">
        <v>42</v>
      </c>
      <c r="Q18" s="171" t="s">
        <v>42</v>
      </c>
      <c r="R18" s="171" t="s">
        <v>42</v>
      </c>
      <c r="S18" s="36"/>
    </row>
    <row r="19" spans="1:19" ht="28.4" customHeight="1" thickBot="1" x14ac:dyDescent="0.4">
      <c r="B19" s="221" t="s">
        <v>45</v>
      </c>
      <c r="C19" s="212" t="s">
        <v>47</v>
      </c>
      <c r="D19" s="212" t="s">
        <v>88</v>
      </c>
      <c r="E19" s="218" t="s">
        <v>89</v>
      </c>
      <c r="F19" s="212" t="s">
        <v>55</v>
      </c>
      <c r="G19" s="212" t="s">
        <v>90</v>
      </c>
      <c r="H19" s="215" t="s">
        <v>91</v>
      </c>
      <c r="I19" s="215" t="s">
        <v>92</v>
      </c>
      <c r="J19" s="209" t="s">
        <v>93</v>
      </c>
      <c r="K19" s="209"/>
      <c r="L19" s="210"/>
      <c r="M19" s="208" t="s">
        <v>94</v>
      </c>
      <c r="N19" s="209"/>
      <c r="O19" s="212" t="s">
        <v>95</v>
      </c>
      <c r="P19" s="208" t="s">
        <v>96</v>
      </c>
      <c r="Q19" s="209"/>
      <c r="R19" s="210"/>
    </row>
    <row r="20" spans="1:19" ht="38.15" customHeight="1" thickBot="1" x14ac:dyDescent="0.4">
      <c r="B20" s="232"/>
      <c r="C20" s="213"/>
      <c r="D20" s="213"/>
      <c r="E20" s="220"/>
      <c r="F20" s="213"/>
      <c r="G20" s="213"/>
      <c r="H20" s="228"/>
      <c r="I20" s="228"/>
      <c r="J20" s="168" t="s">
        <v>68</v>
      </c>
      <c r="K20" s="42" t="s">
        <v>69</v>
      </c>
      <c r="L20" s="42" t="s">
        <v>70</v>
      </c>
      <c r="M20" s="168" t="s">
        <v>68</v>
      </c>
      <c r="N20" s="168" t="s">
        <v>71</v>
      </c>
      <c r="O20" s="214"/>
      <c r="P20" s="89" t="s">
        <v>74</v>
      </c>
      <c r="Q20" s="89" t="s">
        <v>75</v>
      </c>
      <c r="R20" s="89" t="s">
        <v>70</v>
      </c>
    </row>
    <row r="21" spans="1:19" x14ac:dyDescent="0.35">
      <c r="A21" s="15">
        <v>1</v>
      </c>
      <c r="B21" s="29" t="s">
        <v>97</v>
      </c>
      <c r="C21" s="43"/>
      <c r="D21" s="43"/>
      <c r="E21" s="44"/>
      <c r="F21" s="59"/>
      <c r="G21" s="59"/>
      <c r="H21" s="59"/>
      <c r="I21" s="75"/>
      <c r="J21" s="82"/>
      <c r="K21" s="82"/>
      <c r="L21" s="79"/>
      <c r="M21" s="85"/>
      <c r="N21" s="85"/>
      <c r="O21" s="144"/>
      <c r="P21" s="137"/>
      <c r="Q21" s="137"/>
      <c r="R21" s="112"/>
    </row>
    <row r="22" spans="1:19" x14ac:dyDescent="0.35">
      <c r="A22" s="15">
        <v>2</v>
      </c>
      <c r="B22" s="29" t="s">
        <v>97</v>
      </c>
      <c r="C22" s="28"/>
      <c r="D22" s="28"/>
      <c r="E22" s="40"/>
      <c r="F22" s="59"/>
      <c r="G22" s="59"/>
      <c r="H22" s="60"/>
      <c r="I22" s="76"/>
      <c r="J22" s="83"/>
      <c r="K22" s="83"/>
      <c r="L22" s="80"/>
      <c r="M22" s="72"/>
      <c r="N22" s="72"/>
      <c r="O22" s="145"/>
      <c r="P22" s="138"/>
      <c r="Q22" s="138"/>
      <c r="R22" s="113"/>
    </row>
    <row r="23" spans="1:19" x14ac:dyDescent="0.35">
      <c r="A23" s="15">
        <v>3</v>
      </c>
      <c r="B23" s="29" t="s">
        <v>97</v>
      </c>
      <c r="C23" s="28"/>
      <c r="D23" s="28"/>
      <c r="E23" s="40"/>
      <c r="F23" s="59"/>
      <c r="G23" s="59"/>
      <c r="H23" s="60"/>
      <c r="I23" s="76"/>
      <c r="J23" s="83"/>
      <c r="K23" s="83"/>
      <c r="L23" s="80"/>
      <c r="M23" s="86"/>
      <c r="N23" s="86"/>
      <c r="O23" s="145"/>
      <c r="P23" s="138"/>
      <c r="Q23" s="138"/>
      <c r="R23" s="113"/>
    </row>
    <row r="24" spans="1:19" x14ac:dyDescent="0.35">
      <c r="A24" s="15">
        <v>4</v>
      </c>
      <c r="B24" s="29" t="s">
        <v>97</v>
      </c>
      <c r="C24" s="28"/>
      <c r="D24" s="28"/>
      <c r="E24" s="40"/>
      <c r="F24" s="59"/>
      <c r="G24" s="59"/>
      <c r="H24" s="60"/>
      <c r="I24" s="76"/>
      <c r="J24" s="83"/>
      <c r="K24" s="83"/>
      <c r="L24" s="80"/>
      <c r="M24" s="86"/>
      <c r="N24" s="86"/>
      <c r="O24" s="145"/>
      <c r="P24" s="138"/>
      <c r="Q24" s="138"/>
      <c r="R24" s="113"/>
    </row>
    <row r="25" spans="1:19" x14ac:dyDescent="0.35">
      <c r="A25" s="15">
        <v>5</v>
      </c>
      <c r="B25" s="29" t="s">
        <v>97</v>
      </c>
      <c r="C25" s="28"/>
      <c r="D25" s="28"/>
      <c r="E25" s="40"/>
      <c r="F25" s="59"/>
      <c r="G25" s="59"/>
      <c r="H25" s="60"/>
      <c r="I25" s="76"/>
      <c r="J25" s="83"/>
      <c r="K25" s="83"/>
      <c r="L25" s="80"/>
      <c r="M25" s="86"/>
      <c r="N25" s="86"/>
      <c r="O25" s="145"/>
      <c r="P25" s="138"/>
      <c r="Q25" s="138"/>
      <c r="R25" s="113"/>
    </row>
    <row r="26" spans="1:19" x14ac:dyDescent="0.35">
      <c r="A26" s="15">
        <v>6</v>
      </c>
      <c r="B26" s="29" t="s">
        <v>97</v>
      </c>
      <c r="C26" s="28"/>
      <c r="D26" s="28"/>
      <c r="E26" s="40"/>
      <c r="F26" s="59"/>
      <c r="G26" s="59"/>
      <c r="H26" s="60"/>
      <c r="I26" s="76"/>
      <c r="J26" s="83"/>
      <c r="K26" s="83"/>
      <c r="L26" s="80"/>
      <c r="M26" s="86"/>
      <c r="N26" s="86"/>
      <c r="O26" s="145"/>
      <c r="P26" s="138"/>
      <c r="Q26" s="138"/>
      <c r="R26" s="113"/>
    </row>
    <row r="27" spans="1:19" x14ac:dyDescent="0.35">
      <c r="A27" s="15">
        <v>7</v>
      </c>
      <c r="B27" s="29" t="s">
        <v>97</v>
      </c>
      <c r="C27" s="28"/>
      <c r="D27" s="28"/>
      <c r="E27" s="40"/>
      <c r="F27" s="59"/>
      <c r="G27" s="59"/>
      <c r="H27" s="60"/>
      <c r="I27" s="76"/>
      <c r="J27" s="83"/>
      <c r="K27" s="83"/>
      <c r="L27" s="80"/>
      <c r="M27" s="86"/>
      <c r="N27" s="86"/>
      <c r="O27" s="145"/>
      <c r="P27" s="138"/>
      <c r="Q27" s="138"/>
      <c r="R27" s="113"/>
    </row>
    <row r="28" spans="1:19" x14ac:dyDescent="0.35">
      <c r="A28" s="15">
        <v>8</v>
      </c>
      <c r="B28" s="29" t="s">
        <v>97</v>
      </c>
      <c r="C28" s="28"/>
      <c r="D28" s="28"/>
      <c r="E28" s="40"/>
      <c r="F28" s="59"/>
      <c r="G28" s="59"/>
      <c r="H28" s="60"/>
      <c r="I28" s="76"/>
      <c r="J28" s="83"/>
      <c r="K28" s="83"/>
      <c r="L28" s="80"/>
      <c r="M28" s="86"/>
      <c r="N28" s="86"/>
      <c r="O28" s="145"/>
      <c r="P28" s="138"/>
      <c r="Q28" s="138"/>
      <c r="R28" s="113"/>
    </row>
    <row r="29" spans="1:19" x14ac:dyDescent="0.35">
      <c r="A29" s="15">
        <v>9</v>
      </c>
      <c r="B29" s="29" t="s">
        <v>97</v>
      </c>
      <c r="C29" s="28"/>
      <c r="D29" s="28"/>
      <c r="E29" s="40"/>
      <c r="F29" s="59"/>
      <c r="G29" s="59"/>
      <c r="H29" s="60"/>
      <c r="I29" s="76"/>
      <c r="J29" s="83"/>
      <c r="K29" s="83"/>
      <c r="L29" s="80"/>
      <c r="M29" s="86"/>
      <c r="N29" s="86"/>
      <c r="O29" s="145"/>
      <c r="P29" s="138"/>
      <c r="Q29" s="138"/>
      <c r="R29" s="113"/>
    </row>
    <row r="30" spans="1:19" x14ac:dyDescent="0.35">
      <c r="A30" s="15">
        <v>10</v>
      </c>
      <c r="B30" s="29" t="s">
        <v>97</v>
      </c>
      <c r="C30" s="28"/>
      <c r="D30" s="28"/>
      <c r="E30" s="40"/>
      <c r="F30" s="63"/>
      <c r="G30" s="63"/>
      <c r="H30" s="61"/>
      <c r="I30" s="77"/>
      <c r="J30" s="83"/>
      <c r="K30" s="83"/>
      <c r="L30" s="80"/>
      <c r="M30" s="87"/>
      <c r="N30" s="87"/>
      <c r="O30" s="145"/>
      <c r="P30" s="138"/>
      <c r="Q30" s="138"/>
      <c r="R30" s="113"/>
    </row>
    <row r="31" spans="1:19" x14ac:dyDescent="0.35">
      <c r="A31" s="15">
        <v>11</v>
      </c>
      <c r="B31" s="29" t="s">
        <v>97</v>
      </c>
      <c r="C31" s="28"/>
      <c r="D31" s="28"/>
      <c r="E31" s="40"/>
      <c r="F31" s="63"/>
      <c r="G31" s="63"/>
      <c r="H31" s="61"/>
      <c r="I31" s="77"/>
      <c r="J31" s="83"/>
      <c r="K31" s="83"/>
      <c r="L31" s="80"/>
      <c r="M31" s="87"/>
      <c r="N31" s="87"/>
      <c r="O31" s="145"/>
      <c r="P31" s="138"/>
      <c r="Q31" s="138"/>
      <c r="R31" s="113"/>
    </row>
    <row r="32" spans="1:19" x14ac:dyDescent="0.35">
      <c r="A32" s="15">
        <v>12</v>
      </c>
      <c r="B32" s="29" t="s">
        <v>97</v>
      </c>
      <c r="C32" s="28"/>
      <c r="D32" s="28"/>
      <c r="E32" s="40"/>
      <c r="F32" s="63"/>
      <c r="G32" s="63"/>
      <c r="H32" s="61"/>
      <c r="I32" s="77"/>
      <c r="J32" s="83"/>
      <c r="K32" s="83"/>
      <c r="L32" s="80"/>
      <c r="M32" s="87"/>
      <c r="N32" s="87"/>
      <c r="O32" s="145"/>
      <c r="P32" s="138"/>
      <c r="Q32" s="138"/>
      <c r="R32" s="113"/>
    </row>
    <row r="33" spans="1:18" x14ac:dyDescent="0.35">
      <c r="A33" s="15">
        <v>13</v>
      </c>
      <c r="B33" s="29" t="s">
        <v>97</v>
      </c>
      <c r="C33" s="28"/>
      <c r="D33" s="28"/>
      <c r="E33" s="40"/>
      <c r="F33" s="63"/>
      <c r="G33" s="63"/>
      <c r="H33" s="61"/>
      <c r="I33" s="77"/>
      <c r="J33" s="83"/>
      <c r="K33" s="83"/>
      <c r="L33" s="80"/>
      <c r="M33" s="87"/>
      <c r="N33" s="87"/>
      <c r="O33" s="145" t="str" cm="1">
        <f t="array" ref="O33">IF(C33="","",IF(F33="",IF(I33='Lookup Tables and Dropdowns'!$AC$9, lb_to_kg_conversion*H33, H33)*M33*kg_metrictons_conversion,IF(G33 = 'Lookup Tables and Dropdowns'!$AC$7,F33, IF(G33='Lookup Tables and Dropdowns'!$AC$5, F33*lb_to_kg_conversion, IF(G33 = 'Lookup Tables and Dropdowns'!$AC$6,F33*oz_to_kg_conversion,F33))*kg_metrictons_conversion)))</f>
        <v/>
      </c>
      <c r="P33" s="138" t="str">
        <f t="shared" ref="P33:P52" si="0">IF($C33="","",$O33*J33)</f>
        <v/>
      </c>
      <c r="Q33" s="138" t="str">
        <f t="shared" ref="Q33:Q52" si="1">IF($C33="","",$O33*K33)</f>
        <v/>
      </c>
      <c r="R33" s="113" t="str">
        <f t="shared" ref="R33:R52" si="2">IF($C33="","",$O33*L33)</f>
        <v/>
      </c>
    </row>
    <row r="34" spans="1:18" x14ac:dyDescent="0.35">
      <c r="A34" s="15">
        <v>14</v>
      </c>
      <c r="B34" s="29" t="s">
        <v>97</v>
      </c>
      <c r="C34" s="28"/>
      <c r="D34" s="28"/>
      <c r="E34" s="40"/>
      <c r="F34" s="63"/>
      <c r="G34" s="63"/>
      <c r="H34" s="61"/>
      <c r="I34" s="77"/>
      <c r="J34" s="83"/>
      <c r="K34" s="83"/>
      <c r="L34" s="80"/>
      <c r="M34" s="87"/>
      <c r="N34" s="87"/>
      <c r="O34" s="145" t="str" cm="1">
        <f t="array" ref="O34">IF(C34="","",IF(F34="",IF(I34='Lookup Tables and Dropdowns'!$AC$9, lb_to_kg_conversion*H34, H34)*M34*kg_metrictons_conversion,IF(G34 = 'Lookup Tables and Dropdowns'!$AC$7,F34, IF(G34='Lookup Tables and Dropdowns'!$AC$5, F34*lb_to_kg_conversion, IF(G34 = 'Lookup Tables and Dropdowns'!$AC$6,F34*oz_to_kg_conversion,F34))*kg_metrictons_conversion)))</f>
        <v/>
      </c>
      <c r="P34" s="138" t="str">
        <f t="shared" si="0"/>
        <v/>
      </c>
      <c r="Q34" s="138" t="str">
        <f t="shared" si="1"/>
        <v/>
      </c>
      <c r="R34" s="113" t="str">
        <f t="shared" si="2"/>
        <v/>
      </c>
    </row>
    <row r="35" spans="1:18" x14ac:dyDescent="0.35">
      <c r="A35" s="15">
        <v>15</v>
      </c>
      <c r="B35" s="29" t="s">
        <v>97</v>
      </c>
      <c r="C35" s="28"/>
      <c r="D35" s="28"/>
      <c r="E35" s="40"/>
      <c r="F35" s="63"/>
      <c r="G35" s="63"/>
      <c r="H35" s="61"/>
      <c r="I35" s="77"/>
      <c r="J35" s="83"/>
      <c r="K35" s="83"/>
      <c r="L35" s="80"/>
      <c r="M35" s="87"/>
      <c r="N35" s="87"/>
      <c r="O35" s="145" t="str" cm="1">
        <f t="array" ref="O35">IF(C35="","",IF(F35="",IF(I35='Lookup Tables and Dropdowns'!$AC$9, lb_to_kg_conversion*H35, H35)*M35*kg_metrictons_conversion,IF(G35 = 'Lookup Tables and Dropdowns'!$AC$7,F35, IF(G35='Lookup Tables and Dropdowns'!$AC$5, F35*lb_to_kg_conversion, IF(G35 = 'Lookup Tables and Dropdowns'!$AC$6,F35*oz_to_kg_conversion,F35))*kg_metrictons_conversion)))</f>
        <v/>
      </c>
      <c r="P35" s="138" t="str">
        <f t="shared" si="0"/>
        <v/>
      </c>
      <c r="Q35" s="138" t="str">
        <f t="shared" si="1"/>
        <v/>
      </c>
      <c r="R35" s="113" t="str">
        <f t="shared" si="2"/>
        <v/>
      </c>
    </row>
    <row r="36" spans="1:18" x14ac:dyDescent="0.35">
      <c r="A36" s="15">
        <v>16</v>
      </c>
      <c r="B36" s="29" t="s">
        <v>97</v>
      </c>
      <c r="C36" s="28"/>
      <c r="D36" s="28"/>
      <c r="E36" s="40"/>
      <c r="F36" s="63"/>
      <c r="G36" s="63"/>
      <c r="H36" s="61"/>
      <c r="I36" s="77"/>
      <c r="J36" s="83"/>
      <c r="K36" s="83"/>
      <c r="L36" s="80"/>
      <c r="M36" s="87"/>
      <c r="N36" s="87"/>
      <c r="O36" s="145" t="str" cm="1">
        <f t="array" ref="O36">IF(C36="","",IF(F36="",IF(I36='Lookup Tables and Dropdowns'!$AC$9, lb_to_kg_conversion*H36, H36)*M36*kg_metrictons_conversion,IF(G36 = 'Lookup Tables and Dropdowns'!$AC$7,F36, IF(G36='Lookup Tables and Dropdowns'!$AC$5, F36*lb_to_kg_conversion, IF(G36 = 'Lookup Tables and Dropdowns'!$AC$6,F36*oz_to_kg_conversion,F36))*kg_metrictons_conversion)))</f>
        <v/>
      </c>
      <c r="P36" s="138" t="str">
        <f t="shared" si="0"/>
        <v/>
      </c>
      <c r="Q36" s="138" t="str">
        <f t="shared" si="1"/>
        <v/>
      </c>
      <c r="R36" s="113" t="str">
        <f t="shared" si="2"/>
        <v/>
      </c>
    </row>
    <row r="37" spans="1:18" x14ac:dyDescent="0.35">
      <c r="A37" s="15">
        <v>17</v>
      </c>
      <c r="B37" s="29" t="s">
        <v>97</v>
      </c>
      <c r="C37" s="28"/>
      <c r="D37" s="28"/>
      <c r="E37" s="40"/>
      <c r="F37" s="63"/>
      <c r="G37" s="63"/>
      <c r="H37" s="61"/>
      <c r="I37" s="77"/>
      <c r="J37" s="83"/>
      <c r="K37" s="83"/>
      <c r="L37" s="80"/>
      <c r="M37" s="87"/>
      <c r="N37" s="87"/>
      <c r="O37" s="145" t="str" cm="1">
        <f t="array" ref="O37">IF(C37="","",IF(F37="",IF(I37='Lookup Tables and Dropdowns'!$AC$9, lb_to_kg_conversion*H37, H37)*M37*kg_metrictons_conversion,IF(G37 = 'Lookup Tables and Dropdowns'!$AC$7,F37, IF(G37='Lookup Tables and Dropdowns'!$AC$5, F37*lb_to_kg_conversion, IF(G37 = 'Lookup Tables and Dropdowns'!$AC$6,F37*oz_to_kg_conversion,F37))*kg_metrictons_conversion)))</f>
        <v/>
      </c>
      <c r="P37" s="138" t="str">
        <f t="shared" si="0"/>
        <v/>
      </c>
      <c r="Q37" s="138" t="str">
        <f t="shared" si="1"/>
        <v/>
      </c>
      <c r="R37" s="113" t="str">
        <f t="shared" si="2"/>
        <v/>
      </c>
    </row>
    <row r="38" spans="1:18" x14ac:dyDescent="0.35">
      <c r="A38" s="15">
        <v>18</v>
      </c>
      <c r="B38" s="29" t="s">
        <v>97</v>
      </c>
      <c r="C38" s="28"/>
      <c r="D38" s="28"/>
      <c r="E38" s="40"/>
      <c r="F38" s="63"/>
      <c r="G38" s="63"/>
      <c r="H38" s="61"/>
      <c r="I38" s="77"/>
      <c r="J38" s="83"/>
      <c r="K38" s="83"/>
      <c r="L38" s="80"/>
      <c r="M38" s="87"/>
      <c r="N38" s="87"/>
      <c r="O38" s="145" t="str" cm="1">
        <f t="array" ref="O38">IF(C38="","",IF(F38="",IF(I38='Lookup Tables and Dropdowns'!$AC$9, lb_to_kg_conversion*H38, H38)*M38*kg_metrictons_conversion,IF(G38 = 'Lookup Tables and Dropdowns'!$AC$7,F38, IF(G38='Lookup Tables and Dropdowns'!$AC$5, F38*lb_to_kg_conversion, IF(G38 = 'Lookup Tables and Dropdowns'!$AC$6,F38*oz_to_kg_conversion,F38))*kg_metrictons_conversion)))</f>
        <v/>
      </c>
      <c r="P38" s="138" t="str">
        <f t="shared" si="0"/>
        <v/>
      </c>
      <c r="Q38" s="138" t="str">
        <f t="shared" si="1"/>
        <v/>
      </c>
      <c r="R38" s="113" t="str">
        <f t="shared" si="2"/>
        <v/>
      </c>
    </row>
    <row r="39" spans="1:18" x14ac:dyDescent="0.35">
      <c r="A39" s="15">
        <v>19</v>
      </c>
      <c r="B39" s="29" t="s">
        <v>97</v>
      </c>
      <c r="C39" s="28"/>
      <c r="D39" s="28"/>
      <c r="E39" s="40"/>
      <c r="F39" s="63"/>
      <c r="G39" s="63"/>
      <c r="H39" s="61"/>
      <c r="I39" s="77"/>
      <c r="J39" s="83"/>
      <c r="K39" s="83"/>
      <c r="L39" s="80"/>
      <c r="M39" s="87"/>
      <c r="N39" s="87"/>
      <c r="O39" s="145" t="str" cm="1">
        <f t="array" ref="O39">IF(C39="","",IF(F39="",IF(I39='Lookup Tables and Dropdowns'!$AC$9, lb_to_kg_conversion*H39, H39)*M39*kg_metrictons_conversion,IF(G39 = 'Lookup Tables and Dropdowns'!$AC$7,F39, IF(G39='Lookup Tables and Dropdowns'!$AC$5, F39*lb_to_kg_conversion, IF(G39 = 'Lookup Tables and Dropdowns'!$AC$6,F39*oz_to_kg_conversion,F39))*kg_metrictons_conversion)))</f>
        <v/>
      </c>
      <c r="P39" s="138" t="str">
        <f t="shared" si="0"/>
        <v/>
      </c>
      <c r="Q39" s="138" t="str">
        <f t="shared" si="1"/>
        <v/>
      </c>
      <c r="R39" s="113" t="str">
        <f t="shared" si="2"/>
        <v/>
      </c>
    </row>
    <row r="40" spans="1:18" x14ac:dyDescent="0.35">
      <c r="A40" s="15">
        <v>20</v>
      </c>
      <c r="B40" s="29" t="s">
        <v>97</v>
      </c>
      <c r="C40" s="28"/>
      <c r="D40" s="28"/>
      <c r="E40" s="40"/>
      <c r="F40" s="63"/>
      <c r="G40" s="63"/>
      <c r="H40" s="61"/>
      <c r="I40" s="77"/>
      <c r="J40" s="83"/>
      <c r="K40" s="83"/>
      <c r="L40" s="80"/>
      <c r="M40" s="87"/>
      <c r="N40" s="87"/>
      <c r="O40" s="145" t="str" cm="1">
        <f t="array" ref="O40">IF(C40="","",IF(F40="",IF(I40='Lookup Tables and Dropdowns'!$AC$9, lb_to_kg_conversion*H40, H40)*M40*kg_metrictons_conversion,IF(G40 = 'Lookup Tables and Dropdowns'!$AC$7,F40, IF(G40='Lookup Tables and Dropdowns'!$AC$5, F40*lb_to_kg_conversion, IF(G40 = 'Lookup Tables and Dropdowns'!$AC$6,F40*oz_to_kg_conversion,F40))*kg_metrictons_conversion)))</f>
        <v/>
      </c>
      <c r="P40" s="138" t="str">
        <f t="shared" si="0"/>
        <v/>
      </c>
      <c r="Q40" s="138" t="str">
        <f t="shared" si="1"/>
        <v/>
      </c>
      <c r="R40" s="113" t="str">
        <f t="shared" si="2"/>
        <v/>
      </c>
    </row>
    <row r="41" spans="1:18" x14ac:dyDescent="0.35">
      <c r="A41" s="15">
        <v>21</v>
      </c>
      <c r="B41" s="29" t="s">
        <v>97</v>
      </c>
      <c r="C41" s="28"/>
      <c r="D41" s="28"/>
      <c r="E41" s="40"/>
      <c r="F41" s="63"/>
      <c r="G41" s="63"/>
      <c r="H41" s="61"/>
      <c r="I41" s="77"/>
      <c r="J41" s="83"/>
      <c r="K41" s="83"/>
      <c r="L41" s="80"/>
      <c r="M41" s="87"/>
      <c r="N41" s="87"/>
      <c r="O41" s="145" t="str" cm="1">
        <f t="array" ref="O41">IF(C41="","",IF(F41="",IF(I41='Lookup Tables and Dropdowns'!$AC$9, lb_to_kg_conversion*H41, H41)*M41*kg_metrictons_conversion,IF(G41 = 'Lookup Tables and Dropdowns'!$AC$7,F41, IF(G41='Lookup Tables and Dropdowns'!$AC$5, F41*lb_to_kg_conversion, IF(G41 = 'Lookup Tables and Dropdowns'!$AC$6,F41*oz_to_kg_conversion,F41))*kg_metrictons_conversion)))</f>
        <v/>
      </c>
      <c r="P41" s="138" t="str">
        <f t="shared" si="0"/>
        <v/>
      </c>
      <c r="Q41" s="138" t="str">
        <f t="shared" si="1"/>
        <v/>
      </c>
      <c r="R41" s="113" t="str">
        <f t="shared" si="2"/>
        <v/>
      </c>
    </row>
    <row r="42" spans="1:18" x14ac:dyDescent="0.35">
      <c r="A42" s="15">
        <v>22</v>
      </c>
      <c r="B42" s="29" t="s">
        <v>97</v>
      </c>
      <c r="C42" s="28"/>
      <c r="D42" s="28"/>
      <c r="E42" s="40"/>
      <c r="F42" s="63"/>
      <c r="G42" s="63"/>
      <c r="H42" s="61"/>
      <c r="I42" s="77"/>
      <c r="J42" s="83"/>
      <c r="K42" s="83"/>
      <c r="L42" s="80"/>
      <c r="M42" s="87"/>
      <c r="N42" s="87"/>
      <c r="O42" s="145" t="str" cm="1">
        <f t="array" ref="O42">IF(C42="","",IF(F42="",IF(I42='Lookup Tables and Dropdowns'!$AC$9, lb_to_kg_conversion*H42, H42)*M42*kg_metrictons_conversion,IF(G42 = 'Lookup Tables and Dropdowns'!$AC$7,F42, IF(G42='Lookup Tables and Dropdowns'!$AC$5, F42*lb_to_kg_conversion, IF(G42 = 'Lookup Tables and Dropdowns'!$AC$6,F42*oz_to_kg_conversion,F42))*kg_metrictons_conversion)))</f>
        <v/>
      </c>
      <c r="P42" s="138" t="str">
        <f t="shared" si="0"/>
        <v/>
      </c>
      <c r="Q42" s="138" t="str">
        <f t="shared" si="1"/>
        <v/>
      </c>
      <c r="R42" s="113" t="str">
        <f t="shared" si="2"/>
        <v/>
      </c>
    </row>
    <row r="43" spans="1:18" x14ac:dyDescent="0.35">
      <c r="A43" s="15">
        <v>23</v>
      </c>
      <c r="B43" s="29" t="s">
        <v>97</v>
      </c>
      <c r="C43" s="28"/>
      <c r="D43" s="28"/>
      <c r="E43" s="40"/>
      <c r="F43" s="63"/>
      <c r="G43" s="63"/>
      <c r="H43" s="61"/>
      <c r="I43" s="77"/>
      <c r="J43" s="83"/>
      <c r="K43" s="83"/>
      <c r="L43" s="80"/>
      <c r="M43" s="87"/>
      <c r="N43" s="87"/>
      <c r="O43" s="145" t="str" cm="1">
        <f t="array" ref="O43">IF(C43="","",IF(F43="",IF(I43='Lookup Tables and Dropdowns'!$AC$9, lb_to_kg_conversion*H43, H43)*M43*kg_metrictons_conversion,IF(G43 = 'Lookup Tables and Dropdowns'!$AC$7,F43, IF(G43='Lookup Tables and Dropdowns'!$AC$5, F43*lb_to_kg_conversion, IF(G43 = 'Lookup Tables and Dropdowns'!$AC$6,F43*oz_to_kg_conversion,F43))*kg_metrictons_conversion)))</f>
        <v/>
      </c>
      <c r="P43" s="138" t="str">
        <f t="shared" si="0"/>
        <v/>
      </c>
      <c r="Q43" s="138" t="str">
        <f t="shared" si="1"/>
        <v/>
      </c>
      <c r="R43" s="113" t="str">
        <f t="shared" si="2"/>
        <v/>
      </c>
    </row>
    <row r="44" spans="1:18" x14ac:dyDescent="0.35">
      <c r="A44" s="15">
        <v>24</v>
      </c>
      <c r="B44" s="29" t="s">
        <v>97</v>
      </c>
      <c r="C44" s="28"/>
      <c r="D44" s="28"/>
      <c r="E44" s="40"/>
      <c r="F44" s="63"/>
      <c r="G44" s="63"/>
      <c r="H44" s="61"/>
      <c r="I44" s="77"/>
      <c r="J44" s="83"/>
      <c r="K44" s="83"/>
      <c r="L44" s="80"/>
      <c r="M44" s="87"/>
      <c r="N44" s="87"/>
      <c r="O44" s="145" t="str" cm="1">
        <f t="array" ref="O44">IF(C44="","",IF(F44="",IF(I44='Lookup Tables and Dropdowns'!$AC$9, lb_to_kg_conversion*H44, H44)*M44*kg_metrictons_conversion,IF(G44 = 'Lookup Tables and Dropdowns'!$AC$7,F44, IF(G44='Lookup Tables and Dropdowns'!$AC$5, F44*lb_to_kg_conversion, IF(G44 = 'Lookup Tables and Dropdowns'!$AC$6,F44*oz_to_kg_conversion,F44))*kg_metrictons_conversion)))</f>
        <v/>
      </c>
      <c r="P44" s="138" t="str">
        <f t="shared" si="0"/>
        <v/>
      </c>
      <c r="Q44" s="138" t="str">
        <f t="shared" si="1"/>
        <v/>
      </c>
      <c r="R44" s="113" t="str">
        <f t="shared" si="2"/>
        <v/>
      </c>
    </row>
    <row r="45" spans="1:18" x14ac:dyDescent="0.35">
      <c r="A45" s="15">
        <v>25</v>
      </c>
      <c r="B45" s="29" t="s">
        <v>97</v>
      </c>
      <c r="C45" s="28"/>
      <c r="D45" s="28"/>
      <c r="E45" s="40"/>
      <c r="F45" s="63"/>
      <c r="G45" s="63"/>
      <c r="H45" s="61"/>
      <c r="I45" s="77"/>
      <c r="J45" s="83"/>
      <c r="K45" s="83"/>
      <c r="L45" s="80"/>
      <c r="M45" s="87"/>
      <c r="N45" s="87"/>
      <c r="O45" s="145" t="str" cm="1">
        <f t="array" ref="O45">IF(C45="","",IF(F45="",IF(I45='Lookup Tables and Dropdowns'!$AC$9, lb_to_kg_conversion*H45, H45)*M45*kg_metrictons_conversion,IF(G45 = 'Lookup Tables and Dropdowns'!$AC$7,F45, IF(G45='Lookup Tables and Dropdowns'!$AC$5, F45*lb_to_kg_conversion, IF(G45 = 'Lookup Tables and Dropdowns'!$AC$6,F45*oz_to_kg_conversion,F45))*kg_metrictons_conversion)))</f>
        <v/>
      </c>
      <c r="P45" s="138" t="str">
        <f t="shared" si="0"/>
        <v/>
      </c>
      <c r="Q45" s="138" t="str">
        <f t="shared" si="1"/>
        <v/>
      </c>
      <c r="R45" s="113" t="str">
        <f t="shared" si="2"/>
        <v/>
      </c>
    </row>
    <row r="46" spans="1:18" x14ac:dyDescent="0.35">
      <c r="A46" s="15">
        <v>26</v>
      </c>
      <c r="B46" s="29" t="s">
        <v>97</v>
      </c>
      <c r="C46" s="28"/>
      <c r="D46" s="28"/>
      <c r="E46" s="40"/>
      <c r="F46" s="63"/>
      <c r="G46" s="63"/>
      <c r="H46" s="61"/>
      <c r="I46" s="77"/>
      <c r="J46" s="83"/>
      <c r="K46" s="83"/>
      <c r="L46" s="80"/>
      <c r="M46" s="87"/>
      <c r="N46" s="87"/>
      <c r="O46" s="145" t="str" cm="1">
        <f t="array" ref="O46">IF(C46="","",IF(F46="",IF(I46='Lookup Tables and Dropdowns'!$AC$9, lb_to_kg_conversion*H46, H46)*M46*kg_metrictons_conversion,IF(G46 = 'Lookup Tables and Dropdowns'!$AC$7,F46, IF(G46='Lookup Tables and Dropdowns'!$AC$5, F46*lb_to_kg_conversion, IF(G46 = 'Lookup Tables and Dropdowns'!$AC$6,F46*oz_to_kg_conversion,F46))*kg_metrictons_conversion)))</f>
        <v/>
      </c>
      <c r="P46" s="138" t="str">
        <f t="shared" si="0"/>
        <v/>
      </c>
      <c r="Q46" s="138" t="str">
        <f t="shared" si="1"/>
        <v/>
      </c>
      <c r="R46" s="113" t="str">
        <f t="shared" si="2"/>
        <v/>
      </c>
    </row>
    <row r="47" spans="1:18" x14ac:dyDescent="0.35">
      <c r="A47" s="15">
        <v>27</v>
      </c>
      <c r="B47" s="29" t="s">
        <v>97</v>
      </c>
      <c r="C47" s="28"/>
      <c r="D47" s="28"/>
      <c r="E47" s="40"/>
      <c r="F47" s="63"/>
      <c r="G47" s="63"/>
      <c r="H47" s="61"/>
      <c r="I47" s="77"/>
      <c r="J47" s="83"/>
      <c r="K47" s="83"/>
      <c r="L47" s="80"/>
      <c r="M47" s="87"/>
      <c r="N47" s="87"/>
      <c r="O47" s="145" t="str" cm="1">
        <f t="array" ref="O47">IF(C47="","",IF(F47="",IF(I47='Lookup Tables and Dropdowns'!$AC$9, lb_to_kg_conversion*H47, H47)*M47*kg_metrictons_conversion,IF(G47 = 'Lookup Tables and Dropdowns'!$AC$7,F47, IF(G47='Lookup Tables and Dropdowns'!$AC$5, F47*lb_to_kg_conversion, IF(G47 = 'Lookup Tables and Dropdowns'!$AC$6,F47*oz_to_kg_conversion,F47))*kg_metrictons_conversion)))</f>
        <v/>
      </c>
      <c r="P47" s="138" t="str">
        <f t="shared" si="0"/>
        <v/>
      </c>
      <c r="Q47" s="138" t="str">
        <f t="shared" si="1"/>
        <v/>
      </c>
      <c r="R47" s="113" t="str">
        <f t="shared" si="2"/>
        <v/>
      </c>
    </row>
    <row r="48" spans="1:18" x14ac:dyDescent="0.35">
      <c r="A48" s="15">
        <v>28</v>
      </c>
      <c r="B48" s="29" t="s">
        <v>97</v>
      </c>
      <c r="C48" s="28"/>
      <c r="D48" s="28"/>
      <c r="E48" s="40"/>
      <c r="F48" s="63"/>
      <c r="G48" s="63"/>
      <c r="H48" s="61"/>
      <c r="I48" s="77"/>
      <c r="J48" s="83"/>
      <c r="K48" s="83"/>
      <c r="L48" s="80"/>
      <c r="M48" s="87"/>
      <c r="N48" s="87"/>
      <c r="O48" s="145" t="str" cm="1">
        <f t="array" ref="O48">IF(C48="","",IF(F48="",IF(I48='Lookup Tables and Dropdowns'!$AC$9, lb_to_kg_conversion*H48, H48)*M48*kg_metrictons_conversion,IF(G48 = 'Lookup Tables and Dropdowns'!$AC$7,F48, IF(G48='Lookup Tables and Dropdowns'!$AC$5, F48*lb_to_kg_conversion, IF(G48 = 'Lookup Tables and Dropdowns'!$AC$6,F48*oz_to_kg_conversion,F48))*kg_metrictons_conversion)))</f>
        <v/>
      </c>
      <c r="P48" s="138" t="str">
        <f t="shared" si="0"/>
        <v/>
      </c>
      <c r="Q48" s="138" t="str">
        <f t="shared" si="1"/>
        <v/>
      </c>
      <c r="R48" s="113" t="str">
        <f t="shared" si="2"/>
        <v/>
      </c>
    </row>
    <row r="49" spans="1:18" x14ac:dyDescent="0.35">
      <c r="A49" s="15">
        <v>29</v>
      </c>
      <c r="B49" s="29" t="s">
        <v>97</v>
      </c>
      <c r="C49" s="28"/>
      <c r="D49" s="28"/>
      <c r="E49" s="40"/>
      <c r="F49" s="63"/>
      <c r="G49" s="63"/>
      <c r="H49" s="61"/>
      <c r="I49" s="77"/>
      <c r="J49" s="83"/>
      <c r="K49" s="83"/>
      <c r="L49" s="80"/>
      <c r="M49" s="87"/>
      <c r="N49" s="87"/>
      <c r="O49" s="145" t="str" cm="1">
        <f t="array" ref="O49">IF(C49="","",IF(F49="",IF(I49='Lookup Tables and Dropdowns'!$AC$9, lb_to_kg_conversion*H49, H49)*M49*kg_metrictons_conversion,IF(G49 = 'Lookup Tables and Dropdowns'!$AC$7,F49, IF(G49='Lookup Tables and Dropdowns'!$AC$5, F49*lb_to_kg_conversion, IF(G49 = 'Lookup Tables and Dropdowns'!$AC$6,F49*oz_to_kg_conversion,F49))*kg_metrictons_conversion)))</f>
        <v/>
      </c>
      <c r="P49" s="138" t="str">
        <f t="shared" si="0"/>
        <v/>
      </c>
      <c r="Q49" s="138" t="str">
        <f t="shared" si="1"/>
        <v/>
      </c>
      <c r="R49" s="113" t="str">
        <f t="shared" si="2"/>
        <v/>
      </c>
    </row>
    <row r="50" spans="1:18" x14ac:dyDescent="0.35">
      <c r="A50" s="15">
        <v>30</v>
      </c>
      <c r="B50" s="29" t="s">
        <v>97</v>
      </c>
      <c r="C50" s="28"/>
      <c r="D50" s="28"/>
      <c r="E50" s="40"/>
      <c r="F50" s="63"/>
      <c r="G50" s="63"/>
      <c r="H50" s="61"/>
      <c r="I50" s="77"/>
      <c r="J50" s="83"/>
      <c r="K50" s="83"/>
      <c r="L50" s="80"/>
      <c r="M50" s="87"/>
      <c r="N50" s="87"/>
      <c r="O50" s="145" t="str" cm="1">
        <f t="array" ref="O50">IF(C50="","",IF(F50="",IF(I50='Lookup Tables and Dropdowns'!$AC$9, lb_to_kg_conversion*H50, H50)*M50*kg_metrictons_conversion,IF(G50 = 'Lookup Tables and Dropdowns'!$AC$7,F50, IF(G50='Lookup Tables and Dropdowns'!$AC$5, F50*lb_to_kg_conversion, IF(G50 = 'Lookup Tables and Dropdowns'!$AC$6,F50*oz_to_kg_conversion,F50))*kg_metrictons_conversion)))</f>
        <v/>
      </c>
      <c r="P50" s="138" t="str">
        <f t="shared" si="0"/>
        <v/>
      </c>
      <c r="Q50" s="138" t="str">
        <f t="shared" si="1"/>
        <v/>
      </c>
      <c r="R50" s="113" t="str">
        <f t="shared" si="2"/>
        <v/>
      </c>
    </row>
    <row r="51" spans="1:18" x14ac:dyDescent="0.35">
      <c r="A51" s="15">
        <v>31</v>
      </c>
      <c r="B51" s="29" t="s">
        <v>97</v>
      </c>
      <c r="C51" s="28"/>
      <c r="D51" s="28"/>
      <c r="E51" s="40"/>
      <c r="F51" s="63"/>
      <c r="G51" s="63"/>
      <c r="H51" s="61"/>
      <c r="I51" s="77"/>
      <c r="J51" s="83"/>
      <c r="K51" s="83"/>
      <c r="L51" s="80"/>
      <c r="M51" s="87"/>
      <c r="N51" s="87"/>
      <c r="O51" s="145" t="str" cm="1">
        <f t="array" ref="O51">IF(C51="","",IF(F51="",IF(I51='Lookup Tables and Dropdowns'!$AC$9, lb_to_kg_conversion*H51, H51)*M51*kg_metrictons_conversion,IF(G51 = 'Lookup Tables and Dropdowns'!$AC$7,F51, IF(G51='Lookup Tables and Dropdowns'!$AC$5, F51*lb_to_kg_conversion, IF(G51 = 'Lookup Tables and Dropdowns'!$AC$6,F51*oz_to_kg_conversion,F51))*kg_metrictons_conversion)))</f>
        <v/>
      </c>
      <c r="P51" s="138" t="str">
        <f t="shared" si="0"/>
        <v/>
      </c>
      <c r="Q51" s="138" t="str">
        <f t="shared" si="1"/>
        <v/>
      </c>
      <c r="R51" s="113" t="str">
        <f t="shared" si="2"/>
        <v/>
      </c>
    </row>
    <row r="52" spans="1:18" x14ac:dyDescent="0.35">
      <c r="A52" s="15">
        <v>32</v>
      </c>
      <c r="B52" s="29" t="s">
        <v>97</v>
      </c>
      <c r="C52" s="28"/>
      <c r="D52" s="28"/>
      <c r="E52" s="40"/>
      <c r="F52" s="63"/>
      <c r="G52" s="63"/>
      <c r="H52" s="61"/>
      <c r="I52" s="77"/>
      <c r="J52" s="83"/>
      <c r="K52" s="83"/>
      <c r="L52" s="80"/>
      <c r="M52" s="87"/>
      <c r="N52" s="87"/>
      <c r="O52" s="145" t="str" cm="1">
        <f t="array" ref="O52">IF(C52="","",IF(F52="",IF(I52='Lookup Tables and Dropdowns'!$AC$9, lb_to_kg_conversion*H52, H52)*M52*kg_metrictons_conversion,IF(G52 = 'Lookup Tables and Dropdowns'!$AC$7,F52, IF(G52='Lookup Tables and Dropdowns'!$AC$5, F52*lb_to_kg_conversion, IF(G52 = 'Lookup Tables and Dropdowns'!$AC$6,F52*oz_to_kg_conversion,F52))*kg_metrictons_conversion)))</f>
        <v/>
      </c>
      <c r="P52" s="138" t="str">
        <f t="shared" si="0"/>
        <v/>
      </c>
      <c r="Q52" s="138" t="str">
        <f t="shared" si="1"/>
        <v/>
      </c>
      <c r="R52" s="113" t="str">
        <f t="shared" si="2"/>
        <v/>
      </c>
    </row>
    <row r="53" spans="1:18" x14ac:dyDescent="0.35">
      <c r="A53" s="15">
        <v>33</v>
      </c>
      <c r="B53" s="29" t="s">
        <v>97</v>
      </c>
      <c r="C53" s="28"/>
      <c r="D53" s="28"/>
      <c r="E53" s="40"/>
      <c r="F53" s="63"/>
      <c r="G53" s="63"/>
      <c r="H53" s="61"/>
      <c r="I53" s="77"/>
      <c r="J53" s="83"/>
      <c r="K53" s="83"/>
      <c r="L53" s="80"/>
      <c r="M53" s="87"/>
      <c r="N53" s="87"/>
      <c r="O53" s="145" t="str" cm="1">
        <f t="array" ref="O53">IF(C53="","",IF(F53="",IF(I53='Lookup Tables and Dropdowns'!$AC$9, lb_to_kg_conversion*H53, H53)*M53*kg_metrictons_conversion,IF(G53 = 'Lookup Tables and Dropdowns'!$AC$7,F53, IF(G53='Lookup Tables and Dropdowns'!$AC$5, F53*lb_to_kg_conversion, IF(G53 = 'Lookup Tables and Dropdowns'!$AC$6,F53*oz_to_kg_conversion,F53))*kg_metrictons_conversion)))</f>
        <v/>
      </c>
      <c r="P53" s="138" t="str">
        <f t="shared" ref="P53:P84" si="3">IF($C53="","",$O53*J53)</f>
        <v/>
      </c>
      <c r="Q53" s="138" t="str">
        <f t="shared" ref="Q53:Q84" si="4">IF($C53="","",$O53*K53)</f>
        <v/>
      </c>
      <c r="R53" s="113" t="str">
        <f t="shared" ref="R53:R84" si="5">IF($C53="","",$O53*L53)</f>
        <v/>
      </c>
    </row>
    <row r="54" spans="1:18" x14ac:dyDescent="0.35">
      <c r="A54" s="15">
        <v>34</v>
      </c>
      <c r="B54" s="29" t="s">
        <v>97</v>
      </c>
      <c r="C54" s="28"/>
      <c r="D54" s="28"/>
      <c r="E54" s="40"/>
      <c r="F54" s="63"/>
      <c r="G54" s="63"/>
      <c r="H54" s="61"/>
      <c r="I54" s="77"/>
      <c r="J54" s="83"/>
      <c r="K54" s="83"/>
      <c r="L54" s="80"/>
      <c r="M54" s="87"/>
      <c r="N54" s="87"/>
      <c r="O54" s="145" t="str" cm="1">
        <f t="array" ref="O54">IF(C54="","",IF(F54="",IF(I54='Lookup Tables and Dropdowns'!$AC$9, lb_to_kg_conversion*H54, H54)*M54*kg_metrictons_conversion,IF(G54 = 'Lookup Tables and Dropdowns'!$AC$7,F54, IF(G54='Lookup Tables and Dropdowns'!$AC$5, F54*lb_to_kg_conversion, IF(G54 = 'Lookup Tables and Dropdowns'!$AC$6,F54*oz_to_kg_conversion,F54))*kg_metrictons_conversion)))</f>
        <v/>
      </c>
      <c r="P54" s="138" t="str">
        <f t="shared" si="3"/>
        <v/>
      </c>
      <c r="Q54" s="138" t="str">
        <f t="shared" si="4"/>
        <v/>
      </c>
      <c r="R54" s="113" t="str">
        <f t="shared" si="5"/>
        <v/>
      </c>
    </row>
    <row r="55" spans="1:18" x14ac:dyDescent="0.35">
      <c r="A55" s="15">
        <v>35</v>
      </c>
      <c r="B55" s="29" t="s">
        <v>97</v>
      </c>
      <c r="C55" s="28"/>
      <c r="D55" s="28"/>
      <c r="E55" s="40"/>
      <c r="F55" s="63"/>
      <c r="G55" s="63"/>
      <c r="H55" s="61"/>
      <c r="I55" s="77"/>
      <c r="J55" s="83"/>
      <c r="K55" s="83"/>
      <c r="L55" s="80"/>
      <c r="M55" s="87"/>
      <c r="N55" s="87"/>
      <c r="O55" s="145" t="str" cm="1">
        <f t="array" ref="O55">IF(C55="","",IF(F55="",IF(I55='Lookup Tables and Dropdowns'!$AC$9, lb_to_kg_conversion*H55, H55)*M55*kg_metrictons_conversion,IF(G55 = 'Lookup Tables and Dropdowns'!$AC$7,F55, IF(G55='Lookup Tables and Dropdowns'!$AC$5, F55*lb_to_kg_conversion, IF(G55 = 'Lookup Tables and Dropdowns'!$AC$6,F55*oz_to_kg_conversion,F55))*kg_metrictons_conversion)))</f>
        <v/>
      </c>
      <c r="P55" s="138" t="str">
        <f t="shared" si="3"/>
        <v/>
      </c>
      <c r="Q55" s="138" t="str">
        <f t="shared" si="4"/>
        <v/>
      </c>
      <c r="R55" s="113" t="str">
        <f t="shared" si="5"/>
        <v/>
      </c>
    </row>
    <row r="56" spans="1:18" x14ac:dyDescent="0.35">
      <c r="A56" s="15">
        <v>36</v>
      </c>
      <c r="B56" s="29" t="s">
        <v>97</v>
      </c>
      <c r="C56" s="28"/>
      <c r="D56" s="28"/>
      <c r="E56" s="40"/>
      <c r="F56" s="63"/>
      <c r="G56" s="63"/>
      <c r="H56" s="61"/>
      <c r="I56" s="77"/>
      <c r="J56" s="83"/>
      <c r="K56" s="83"/>
      <c r="L56" s="80"/>
      <c r="M56" s="87"/>
      <c r="N56" s="87"/>
      <c r="O56" s="145" t="str" cm="1">
        <f t="array" ref="O56">IF(C56="","",IF(F56="",IF(I56='Lookup Tables and Dropdowns'!$AC$9, lb_to_kg_conversion*H56, H56)*M56*kg_metrictons_conversion,IF(G56 = 'Lookup Tables and Dropdowns'!$AC$7,F56, IF(G56='Lookup Tables and Dropdowns'!$AC$5, F56*lb_to_kg_conversion, IF(G56 = 'Lookup Tables and Dropdowns'!$AC$6,F56*oz_to_kg_conversion,F56))*kg_metrictons_conversion)))</f>
        <v/>
      </c>
      <c r="P56" s="138" t="str">
        <f t="shared" si="3"/>
        <v/>
      </c>
      <c r="Q56" s="138" t="str">
        <f t="shared" si="4"/>
        <v/>
      </c>
      <c r="R56" s="113" t="str">
        <f t="shared" si="5"/>
        <v/>
      </c>
    </row>
    <row r="57" spans="1:18" x14ac:dyDescent="0.35">
      <c r="A57" s="15">
        <v>37</v>
      </c>
      <c r="B57" s="29" t="s">
        <v>97</v>
      </c>
      <c r="C57" s="28"/>
      <c r="D57" s="28"/>
      <c r="E57" s="40"/>
      <c r="F57" s="63"/>
      <c r="G57" s="63"/>
      <c r="H57" s="61"/>
      <c r="I57" s="77"/>
      <c r="J57" s="83"/>
      <c r="K57" s="83"/>
      <c r="L57" s="80"/>
      <c r="M57" s="87"/>
      <c r="N57" s="87"/>
      <c r="O57" s="145" t="str" cm="1">
        <f t="array" ref="O57">IF(C57="","",IF(F57="",IF(I57='Lookup Tables and Dropdowns'!$AC$9, lb_to_kg_conversion*H57, H57)*M57*kg_metrictons_conversion,IF(G57 = 'Lookup Tables and Dropdowns'!$AC$7,F57, IF(G57='Lookup Tables and Dropdowns'!$AC$5, F57*lb_to_kg_conversion, IF(G57 = 'Lookup Tables and Dropdowns'!$AC$6,F57*oz_to_kg_conversion,F57))*kg_metrictons_conversion)))</f>
        <v/>
      </c>
      <c r="P57" s="138" t="str">
        <f t="shared" si="3"/>
        <v/>
      </c>
      <c r="Q57" s="138" t="str">
        <f t="shared" si="4"/>
        <v/>
      </c>
      <c r="R57" s="113" t="str">
        <f t="shared" si="5"/>
        <v/>
      </c>
    </row>
    <row r="58" spans="1:18" x14ac:dyDescent="0.35">
      <c r="A58" s="15">
        <v>38</v>
      </c>
      <c r="B58" s="29" t="s">
        <v>97</v>
      </c>
      <c r="C58" s="28"/>
      <c r="D58" s="28"/>
      <c r="E58" s="40"/>
      <c r="F58" s="63"/>
      <c r="G58" s="63"/>
      <c r="H58" s="61"/>
      <c r="I58" s="77"/>
      <c r="J58" s="83"/>
      <c r="K58" s="83"/>
      <c r="L58" s="80"/>
      <c r="M58" s="87"/>
      <c r="N58" s="87"/>
      <c r="O58" s="145" t="str" cm="1">
        <f t="array" ref="O58">IF(C58="","",IF(F58="",IF(I58='Lookup Tables and Dropdowns'!$AC$9, lb_to_kg_conversion*H58, H58)*M58*kg_metrictons_conversion,IF(G58 = 'Lookup Tables and Dropdowns'!$AC$7,F58, IF(G58='Lookup Tables and Dropdowns'!$AC$5, F58*lb_to_kg_conversion, IF(G58 = 'Lookup Tables and Dropdowns'!$AC$6,F58*oz_to_kg_conversion,F58))*kg_metrictons_conversion)))</f>
        <v/>
      </c>
      <c r="P58" s="138" t="str">
        <f t="shared" si="3"/>
        <v/>
      </c>
      <c r="Q58" s="138" t="str">
        <f t="shared" si="4"/>
        <v/>
      </c>
      <c r="R58" s="113" t="str">
        <f t="shared" si="5"/>
        <v/>
      </c>
    </row>
    <row r="59" spans="1:18" x14ac:dyDescent="0.35">
      <c r="A59" s="15">
        <v>39</v>
      </c>
      <c r="B59" s="29" t="s">
        <v>97</v>
      </c>
      <c r="C59" s="28"/>
      <c r="D59" s="28"/>
      <c r="E59" s="40"/>
      <c r="F59" s="63"/>
      <c r="G59" s="63"/>
      <c r="H59" s="61"/>
      <c r="I59" s="77"/>
      <c r="J59" s="83"/>
      <c r="K59" s="83"/>
      <c r="L59" s="80"/>
      <c r="M59" s="87"/>
      <c r="N59" s="87"/>
      <c r="O59" s="145" t="str" cm="1">
        <f t="array" ref="O59">IF(C59="","",IF(F59="",IF(I59='Lookup Tables and Dropdowns'!$AC$9, lb_to_kg_conversion*H59, H59)*M59*kg_metrictons_conversion,IF(G59 = 'Lookup Tables and Dropdowns'!$AC$7,F59, IF(G59='Lookup Tables and Dropdowns'!$AC$5, F59*lb_to_kg_conversion, IF(G59 = 'Lookup Tables and Dropdowns'!$AC$6,F59*oz_to_kg_conversion,F59))*kg_metrictons_conversion)))</f>
        <v/>
      </c>
      <c r="P59" s="138" t="str">
        <f t="shared" si="3"/>
        <v/>
      </c>
      <c r="Q59" s="138" t="str">
        <f t="shared" si="4"/>
        <v/>
      </c>
      <c r="R59" s="113" t="str">
        <f t="shared" si="5"/>
        <v/>
      </c>
    </row>
    <row r="60" spans="1:18" x14ac:dyDescent="0.35">
      <c r="A60" s="15">
        <v>40</v>
      </c>
      <c r="B60" s="29" t="s">
        <v>97</v>
      </c>
      <c r="C60" s="28"/>
      <c r="D60" s="28"/>
      <c r="E60" s="40"/>
      <c r="F60" s="63"/>
      <c r="G60" s="63"/>
      <c r="H60" s="61"/>
      <c r="I60" s="77"/>
      <c r="J60" s="83"/>
      <c r="K60" s="83"/>
      <c r="L60" s="80"/>
      <c r="M60" s="87"/>
      <c r="N60" s="87"/>
      <c r="O60" s="145" t="str" cm="1">
        <f t="array" ref="O60">IF(C60="","",IF(F60="",IF(I60='Lookup Tables and Dropdowns'!$AC$9, lb_to_kg_conversion*H60, H60)*M60*kg_metrictons_conversion,IF(G60 = 'Lookup Tables and Dropdowns'!$AC$7,F60, IF(G60='Lookup Tables and Dropdowns'!$AC$5, F60*lb_to_kg_conversion, IF(G60 = 'Lookup Tables and Dropdowns'!$AC$6,F60*oz_to_kg_conversion,F60))*kg_metrictons_conversion)))</f>
        <v/>
      </c>
      <c r="P60" s="138" t="str">
        <f t="shared" si="3"/>
        <v/>
      </c>
      <c r="Q60" s="138" t="str">
        <f t="shared" si="4"/>
        <v/>
      </c>
      <c r="R60" s="113" t="str">
        <f t="shared" si="5"/>
        <v/>
      </c>
    </row>
    <row r="61" spans="1:18" x14ac:dyDescent="0.35">
      <c r="A61" s="15">
        <v>41</v>
      </c>
      <c r="B61" s="29" t="s">
        <v>97</v>
      </c>
      <c r="C61" s="28"/>
      <c r="D61" s="28"/>
      <c r="E61" s="40"/>
      <c r="F61" s="63"/>
      <c r="G61" s="63"/>
      <c r="H61" s="61"/>
      <c r="I61" s="77"/>
      <c r="J61" s="83"/>
      <c r="K61" s="83"/>
      <c r="L61" s="80"/>
      <c r="M61" s="87"/>
      <c r="N61" s="87"/>
      <c r="O61" s="145" t="str" cm="1">
        <f t="array" ref="O61">IF(C61="","",IF(F61="",IF(I61='Lookup Tables and Dropdowns'!$AC$9, lb_to_kg_conversion*H61, H61)*M61*kg_metrictons_conversion,IF(G61 = 'Lookup Tables and Dropdowns'!$AC$7,F61, IF(G61='Lookup Tables and Dropdowns'!$AC$5, F61*lb_to_kg_conversion, IF(G61 = 'Lookup Tables and Dropdowns'!$AC$6,F61*oz_to_kg_conversion,F61))*kg_metrictons_conversion)))</f>
        <v/>
      </c>
      <c r="P61" s="138" t="str">
        <f t="shared" si="3"/>
        <v/>
      </c>
      <c r="Q61" s="138" t="str">
        <f t="shared" si="4"/>
        <v/>
      </c>
      <c r="R61" s="113" t="str">
        <f t="shared" si="5"/>
        <v/>
      </c>
    </row>
    <row r="62" spans="1:18" x14ac:dyDescent="0.35">
      <c r="A62" s="15">
        <v>42</v>
      </c>
      <c r="B62" s="29" t="s">
        <v>97</v>
      </c>
      <c r="C62" s="28"/>
      <c r="D62" s="28"/>
      <c r="E62" s="40"/>
      <c r="F62" s="63"/>
      <c r="G62" s="63"/>
      <c r="H62" s="61"/>
      <c r="I62" s="77"/>
      <c r="J62" s="83"/>
      <c r="K62" s="83"/>
      <c r="L62" s="80"/>
      <c r="M62" s="87"/>
      <c r="N62" s="87"/>
      <c r="O62" s="145" t="str" cm="1">
        <f t="array" ref="O62">IF(C62="","",IF(F62="",IF(I62='Lookup Tables and Dropdowns'!$AC$9, lb_to_kg_conversion*H62, H62)*M62*kg_metrictons_conversion,IF(G62 = 'Lookup Tables and Dropdowns'!$AC$7,F62, IF(G62='Lookup Tables and Dropdowns'!$AC$5, F62*lb_to_kg_conversion, IF(G62 = 'Lookup Tables and Dropdowns'!$AC$6,F62*oz_to_kg_conversion,F62))*kg_metrictons_conversion)))</f>
        <v/>
      </c>
      <c r="P62" s="138" t="str">
        <f t="shared" si="3"/>
        <v/>
      </c>
      <c r="Q62" s="138" t="str">
        <f t="shared" si="4"/>
        <v/>
      </c>
      <c r="R62" s="113" t="str">
        <f t="shared" si="5"/>
        <v/>
      </c>
    </row>
    <row r="63" spans="1:18" x14ac:dyDescent="0.35">
      <c r="A63" s="15">
        <v>43</v>
      </c>
      <c r="B63" s="29" t="s">
        <v>97</v>
      </c>
      <c r="C63" s="28"/>
      <c r="D63" s="28"/>
      <c r="E63" s="40"/>
      <c r="F63" s="63"/>
      <c r="G63" s="63"/>
      <c r="H63" s="61"/>
      <c r="I63" s="77"/>
      <c r="J63" s="83"/>
      <c r="K63" s="83"/>
      <c r="L63" s="80"/>
      <c r="M63" s="87"/>
      <c r="N63" s="87"/>
      <c r="O63" s="145" t="str" cm="1">
        <f t="array" ref="O63">IF(C63="","",IF(F63="",IF(I63='Lookup Tables and Dropdowns'!$AC$9, lb_to_kg_conversion*H63, H63)*M63*kg_metrictons_conversion,IF(G63 = 'Lookup Tables and Dropdowns'!$AC$7,F63, IF(G63='Lookup Tables and Dropdowns'!$AC$5, F63*lb_to_kg_conversion, IF(G63 = 'Lookup Tables and Dropdowns'!$AC$6,F63*oz_to_kg_conversion,F63))*kg_metrictons_conversion)))</f>
        <v/>
      </c>
      <c r="P63" s="138" t="str">
        <f t="shared" si="3"/>
        <v/>
      </c>
      <c r="Q63" s="138" t="str">
        <f t="shared" si="4"/>
        <v/>
      </c>
      <c r="R63" s="113" t="str">
        <f t="shared" si="5"/>
        <v/>
      </c>
    </row>
    <row r="64" spans="1:18" x14ac:dyDescent="0.35">
      <c r="A64" s="15">
        <v>44</v>
      </c>
      <c r="B64" s="29" t="s">
        <v>97</v>
      </c>
      <c r="C64" s="28"/>
      <c r="D64" s="28"/>
      <c r="E64" s="40"/>
      <c r="F64" s="63"/>
      <c r="G64" s="63"/>
      <c r="H64" s="61"/>
      <c r="I64" s="77"/>
      <c r="J64" s="83"/>
      <c r="K64" s="83"/>
      <c r="L64" s="80"/>
      <c r="M64" s="87"/>
      <c r="N64" s="87"/>
      <c r="O64" s="145" t="str" cm="1">
        <f t="array" ref="O64">IF(C64="","",IF(F64="",IF(I64='Lookup Tables and Dropdowns'!$AC$9, lb_to_kg_conversion*H64, H64)*M64*kg_metrictons_conversion,IF(G64 = 'Lookup Tables and Dropdowns'!$AC$7,F64, IF(G64='Lookup Tables and Dropdowns'!$AC$5, F64*lb_to_kg_conversion, IF(G64 = 'Lookup Tables and Dropdowns'!$AC$6,F64*oz_to_kg_conversion,F64))*kg_metrictons_conversion)))</f>
        <v/>
      </c>
      <c r="P64" s="138" t="str">
        <f t="shared" si="3"/>
        <v/>
      </c>
      <c r="Q64" s="138" t="str">
        <f t="shared" si="4"/>
        <v/>
      </c>
      <c r="R64" s="113" t="str">
        <f t="shared" si="5"/>
        <v/>
      </c>
    </row>
    <row r="65" spans="1:18" x14ac:dyDescent="0.35">
      <c r="A65" s="15">
        <v>45</v>
      </c>
      <c r="B65" s="29" t="s">
        <v>97</v>
      </c>
      <c r="C65" s="28"/>
      <c r="D65" s="28"/>
      <c r="E65" s="40"/>
      <c r="F65" s="63"/>
      <c r="G65" s="63"/>
      <c r="H65" s="61"/>
      <c r="I65" s="77"/>
      <c r="J65" s="83"/>
      <c r="K65" s="83"/>
      <c r="L65" s="80"/>
      <c r="M65" s="87"/>
      <c r="N65" s="87"/>
      <c r="O65" s="145" t="str" cm="1">
        <f t="array" ref="O65">IF(C65="","",IF(F65="",IF(I65='Lookup Tables and Dropdowns'!$AC$9, lb_to_kg_conversion*H65, H65)*M65*kg_metrictons_conversion,IF(G65 = 'Lookup Tables and Dropdowns'!$AC$7,F65, IF(G65='Lookup Tables and Dropdowns'!$AC$5, F65*lb_to_kg_conversion, IF(G65 = 'Lookup Tables and Dropdowns'!$AC$6,F65*oz_to_kg_conversion,F65))*kg_metrictons_conversion)))</f>
        <v/>
      </c>
      <c r="P65" s="138" t="str">
        <f t="shared" si="3"/>
        <v/>
      </c>
      <c r="Q65" s="138" t="str">
        <f t="shared" si="4"/>
        <v/>
      </c>
      <c r="R65" s="113" t="str">
        <f t="shared" si="5"/>
        <v/>
      </c>
    </row>
    <row r="66" spans="1:18" x14ac:dyDescent="0.35">
      <c r="A66" s="15">
        <v>46</v>
      </c>
      <c r="B66" s="29" t="s">
        <v>97</v>
      </c>
      <c r="C66" s="28"/>
      <c r="D66" s="28"/>
      <c r="E66" s="40"/>
      <c r="F66" s="63"/>
      <c r="G66" s="63"/>
      <c r="H66" s="61"/>
      <c r="I66" s="77"/>
      <c r="J66" s="83"/>
      <c r="K66" s="83"/>
      <c r="L66" s="80"/>
      <c r="M66" s="87"/>
      <c r="N66" s="87"/>
      <c r="O66" s="145" t="str" cm="1">
        <f t="array" ref="O66">IF(C66="","",IF(F66="",IF(I66='Lookup Tables and Dropdowns'!$AC$9, lb_to_kg_conversion*H66, H66)*M66*kg_metrictons_conversion,IF(G66 = 'Lookup Tables and Dropdowns'!$AC$7,F66, IF(G66='Lookup Tables and Dropdowns'!$AC$5, F66*lb_to_kg_conversion, IF(G66 = 'Lookup Tables and Dropdowns'!$AC$6,F66*oz_to_kg_conversion,F66))*kg_metrictons_conversion)))</f>
        <v/>
      </c>
      <c r="P66" s="138" t="str">
        <f t="shared" si="3"/>
        <v/>
      </c>
      <c r="Q66" s="138" t="str">
        <f t="shared" si="4"/>
        <v/>
      </c>
      <c r="R66" s="113" t="str">
        <f t="shared" si="5"/>
        <v/>
      </c>
    </row>
    <row r="67" spans="1:18" x14ac:dyDescent="0.35">
      <c r="A67" s="15">
        <v>47</v>
      </c>
      <c r="B67" s="29" t="s">
        <v>97</v>
      </c>
      <c r="C67" s="28"/>
      <c r="D67" s="28"/>
      <c r="E67" s="40"/>
      <c r="F67" s="63"/>
      <c r="G67" s="63"/>
      <c r="H67" s="61"/>
      <c r="I67" s="77"/>
      <c r="J67" s="83"/>
      <c r="K67" s="83"/>
      <c r="L67" s="80"/>
      <c r="M67" s="87"/>
      <c r="N67" s="87"/>
      <c r="O67" s="145" t="str" cm="1">
        <f t="array" ref="O67">IF(C67="","",IF(F67="",IF(I67='Lookup Tables and Dropdowns'!$AC$9, lb_to_kg_conversion*H67, H67)*M67*kg_metrictons_conversion,IF(G67 = 'Lookup Tables and Dropdowns'!$AC$7,F67, IF(G67='Lookup Tables and Dropdowns'!$AC$5, F67*lb_to_kg_conversion, IF(G67 = 'Lookup Tables and Dropdowns'!$AC$6,F67*oz_to_kg_conversion,F67))*kg_metrictons_conversion)))</f>
        <v/>
      </c>
      <c r="P67" s="138" t="str">
        <f t="shared" si="3"/>
        <v/>
      </c>
      <c r="Q67" s="138" t="str">
        <f t="shared" si="4"/>
        <v/>
      </c>
      <c r="R67" s="113" t="str">
        <f t="shared" si="5"/>
        <v/>
      </c>
    </row>
    <row r="68" spans="1:18" x14ac:dyDescent="0.35">
      <c r="A68" s="15">
        <v>48</v>
      </c>
      <c r="B68" s="29" t="s">
        <v>97</v>
      </c>
      <c r="C68" s="28"/>
      <c r="D68" s="28"/>
      <c r="E68" s="40"/>
      <c r="F68" s="63"/>
      <c r="G68" s="63"/>
      <c r="H68" s="61"/>
      <c r="I68" s="77"/>
      <c r="J68" s="83"/>
      <c r="K68" s="83"/>
      <c r="L68" s="80"/>
      <c r="M68" s="87"/>
      <c r="N68" s="87"/>
      <c r="O68" s="145" t="str" cm="1">
        <f t="array" ref="O68">IF(C68="","",IF(F68="",IF(I68='Lookup Tables and Dropdowns'!$AC$9, lb_to_kg_conversion*H68, H68)*M68*kg_metrictons_conversion,IF(G68 = 'Lookup Tables and Dropdowns'!$AC$7,F68, IF(G68='Lookup Tables and Dropdowns'!$AC$5, F68*lb_to_kg_conversion, IF(G68 = 'Lookup Tables and Dropdowns'!$AC$6,F68*oz_to_kg_conversion,F68))*kg_metrictons_conversion)))</f>
        <v/>
      </c>
      <c r="P68" s="138" t="str">
        <f t="shared" si="3"/>
        <v/>
      </c>
      <c r="Q68" s="138" t="str">
        <f t="shared" si="4"/>
        <v/>
      </c>
      <c r="R68" s="113" t="str">
        <f t="shared" si="5"/>
        <v/>
      </c>
    </row>
    <row r="69" spans="1:18" x14ac:dyDescent="0.35">
      <c r="A69" s="15">
        <v>49</v>
      </c>
      <c r="B69" s="29" t="s">
        <v>97</v>
      </c>
      <c r="C69" s="28"/>
      <c r="D69" s="28"/>
      <c r="E69" s="40"/>
      <c r="F69" s="63"/>
      <c r="G69" s="63"/>
      <c r="H69" s="61"/>
      <c r="I69" s="77"/>
      <c r="J69" s="83"/>
      <c r="K69" s="83"/>
      <c r="L69" s="80"/>
      <c r="M69" s="87"/>
      <c r="N69" s="87"/>
      <c r="O69" s="145" t="str" cm="1">
        <f t="array" ref="O69">IF(C69="","",IF(F69="",IF(I69='Lookup Tables and Dropdowns'!$AC$9, lb_to_kg_conversion*H69, H69)*M69*kg_metrictons_conversion,IF(G69 = 'Lookup Tables and Dropdowns'!$AC$7,F69, IF(G69='Lookup Tables and Dropdowns'!$AC$5, F69*lb_to_kg_conversion, IF(G69 = 'Lookup Tables and Dropdowns'!$AC$6,F69*oz_to_kg_conversion,F69))*kg_metrictons_conversion)))</f>
        <v/>
      </c>
      <c r="P69" s="138" t="str">
        <f t="shared" si="3"/>
        <v/>
      </c>
      <c r="Q69" s="138" t="str">
        <f t="shared" si="4"/>
        <v/>
      </c>
      <c r="R69" s="113" t="str">
        <f t="shared" si="5"/>
        <v/>
      </c>
    </row>
    <row r="70" spans="1:18" x14ac:dyDescent="0.35">
      <c r="A70" s="15">
        <v>50</v>
      </c>
      <c r="B70" s="29" t="s">
        <v>97</v>
      </c>
      <c r="C70" s="28"/>
      <c r="D70" s="28"/>
      <c r="E70" s="40"/>
      <c r="F70" s="63"/>
      <c r="G70" s="63"/>
      <c r="H70" s="61"/>
      <c r="I70" s="77"/>
      <c r="J70" s="83"/>
      <c r="K70" s="83"/>
      <c r="L70" s="80"/>
      <c r="M70" s="87"/>
      <c r="N70" s="87"/>
      <c r="O70" s="145" t="str" cm="1">
        <f t="array" ref="O70">IF(C70="","",IF(F70="",IF(I70='Lookup Tables and Dropdowns'!$AC$9, lb_to_kg_conversion*H70, H70)*M70*kg_metrictons_conversion,IF(G70 = 'Lookup Tables and Dropdowns'!$AC$7,F70, IF(G70='Lookup Tables and Dropdowns'!$AC$5, F70*lb_to_kg_conversion, IF(G70 = 'Lookup Tables and Dropdowns'!$AC$6,F70*oz_to_kg_conversion,F70))*kg_metrictons_conversion)))</f>
        <v/>
      </c>
      <c r="P70" s="138" t="str">
        <f t="shared" si="3"/>
        <v/>
      </c>
      <c r="Q70" s="138" t="str">
        <f t="shared" si="4"/>
        <v/>
      </c>
      <c r="R70" s="113" t="str">
        <f t="shared" si="5"/>
        <v/>
      </c>
    </row>
    <row r="71" spans="1:18" x14ac:dyDescent="0.35">
      <c r="A71" s="15">
        <v>51</v>
      </c>
      <c r="B71" s="29" t="s">
        <v>97</v>
      </c>
      <c r="C71" s="28"/>
      <c r="D71" s="28"/>
      <c r="E71" s="40"/>
      <c r="F71" s="63"/>
      <c r="G71" s="63"/>
      <c r="H71" s="61"/>
      <c r="I71" s="77"/>
      <c r="J71" s="83"/>
      <c r="K71" s="83"/>
      <c r="L71" s="80"/>
      <c r="M71" s="87"/>
      <c r="N71" s="87"/>
      <c r="O71" s="145" t="str" cm="1">
        <f t="array" ref="O71">IF(C71="","",IF(F71="",IF(I71='Lookup Tables and Dropdowns'!$AC$9, lb_to_kg_conversion*H71, H71)*M71*kg_metrictons_conversion,IF(G71 = 'Lookup Tables and Dropdowns'!$AC$7,F71, IF(G71='Lookup Tables and Dropdowns'!$AC$5, F71*lb_to_kg_conversion, IF(G71 = 'Lookup Tables and Dropdowns'!$AC$6,F71*oz_to_kg_conversion,F71))*kg_metrictons_conversion)))</f>
        <v/>
      </c>
      <c r="P71" s="138" t="str">
        <f t="shared" si="3"/>
        <v/>
      </c>
      <c r="Q71" s="138" t="str">
        <f t="shared" si="4"/>
        <v/>
      </c>
      <c r="R71" s="113" t="str">
        <f t="shared" si="5"/>
        <v/>
      </c>
    </row>
    <row r="72" spans="1:18" x14ac:dyDescent="0.35">
      <c r="A72" s="15">
        <v>52</v>
      </c>
      <c r="B72" s="29" t="s">
        <v>97</v>
      </c>
      <c r="C72" s="28"/>
      <c r="D72" s="28"/>
      <c r="E72" s="40"/>
      <c r="F72" s="63"/>
      <c r="G72" s="63"/>
      <c r="H72" s="61"/>
      <c r="I72" s="77"/>
      <c r="J72" s="83"/>
      <c r="K72" s="83"/>
      <c r="L72" s="80"/>
      <c r="M72" s="87"/>
      <c r="N72" s="87"/>
      <c r="O72" s="145" t="str" cm="1">
        <f t="array" ref="O72">IF(C72="","",IF(F72="",IF(I72='Lookup Tables and Dropdowns'!$AC$9, lb_to_kg_conversion*H72, H72)*M72*kg_metrictons_conversion,IF(G72 = 'Lookup Tables and Dropdowns'!$AC$7,F72, IF(G72='Lookup Tables and Dropdowns'!$AC$5, F72*lb_to_kg_conversion, IF(G72 = 'Lookup Tables and Dropdowns'!$AC$6,F72*oz_to_kg_conversion,F72))*kg_metrictons_conversion)))</f>
        <v/>
      </c>
      <c r="P72" s="138" t="str">
        <f t="shared" si="3"/>
        <v/>
      </c>
      <c r="Q72" s="138" t="str">
        <f t="shared" si="4"/>
        <v/>
      </c>
      <c r="R72" s="113" t="str">
        <f t="shared" si="5"/>
        <v/>
      </c>
    </row>
    <row r="73" spans="1:18" x14ac:dyDescent="0.35">
      <c r="A73" s="15">
        <v>53</v>
      </c>
      <c r="B73" s="29" t="s">
        <v>97</v>
      </c>
      <c r="C73" s="28"/>
      <c r="D73" s="28"/>
      <c r="E73" s="40"/>
      <c r="F73" s="63"/>
      <c r="G73" s="63"/>
      <c r="H73" s="61"/>
      <c r="I73" s="77"/>
      <c r="J73" s="83"/>
      <c r="K73" s="83"/>
      <c r="L73" s="80"/>
      <c r="M73" s="87"/>
      <c r="N73" s="87"/>
      <c r="O73" s="145" t="str" cm="1">
        <f t="array" ref="O73">IF(C73="","",IF(F73="",IF(I73='Lookup Tables and Dropdowns'!$AC$9, lb_to_kg_conversion*H73, H73)*M73*kg_metrictons_conversion,IF(G73 = 'Lookup Tables and Dropdowns'!$AC$7,F73, IF(G73='Lookup Tables and Dropdowns'!$AC$5, F73*lb_to_kg_conversion, IF(G73 = 'Lookup Tables and Dropdowns'!$AC$6,F73*oz_to_kg_conversion,F73))*kg_metrictons_conversion)))</f>
        <v/>
      </c>
      <c r="P73" s="138" t="str">
        <f t="shared" si="3"/>
        <v/>
      </c>
      <c r="Q73" s="138" t="str">
        <f t="shared" si="4"/>
        <v/>
      </c>
      <c r="R73" s="113" t="str">
        <f t="shared" si="5"/>
        <v/>
      </c>
    </row>
    <row r="74" spans="1:18" x14ac:dyDescent="0.35">
      <c r="A74" s="15">
        <v>54</v>
      </c>
      <c r="B74" s="29" t="s">
        <v>97</v>
      </c>
      <c r="C74" s="28"/>
      <c r="D74" s="28"/>
      <c r="E74" s="40"/>
      <c r="F74" s="63"/>
      <c r="G74" s="63"/>
      <c r="H74" s="61"/>
      <c r="I74" s="77"/>
      <c r="J74" s="83"/>
      <c r="K74" s="83"/>
      <c r="L74" s="80"/>
      <c r="M74" s="87"/>
      <c r="N74" s="87"/>
      <c r="O74" s="145" t="str" cm="1">
        <f t="array" ref="O74">IF(C74="","",IF(F74="",IF(I74='Lookup Tables and Dropdowns'!$AC$9, lb_to_kg_conversion*H74, H74)*M74*kg_metrictons_conversion,IF(G74 = 'Lookup Tables and Dropdowns'!$AC$7,F74, IF(G74='Lookup Tables and Dropdowns'!$AC$5, F74*lb_to_kg_conversion, IF(G74 = 'Lookup Tables and Dropdowns'!$AC$6,F74*oz_to_kg_conversion,F74))*kg_metrictons_conversion)))</f>
        <v/>
      </c>
      <c r="P74" s="138" t="str">
        <f t="shared" si="3"/>
        <v/>
      </c>
      <c r="Q74" s="138" t="str">
        <f t="shared" si="4"/>
        <v/>
      </c>
      <c r="R74" s="113" t="str">
        <f t="shared" si="5"/>
        <v/>
      </c>
    </row>
    <row r="75" spans="1:18" x14ac:dyDescent="0.35">
      <c r="A75" s="15">
        <v>55</v>
      </c>
      <c r="B75" s="29" t="s">
        <v>97</v>
      </c>
      <c r="C75" s="28"/>
      <c r="D75" s="28"/>
      <c r="E75" s="40"/>
      <c r="F75" s="63"/>
      <c r="G75" s="63"/>
      <c r="H75" s="61"/>
      <c r="I75" s="77"/>
      <c r="J75" s="83"/>
      <c r="K75" s="83"/>
      <c r="L75" s="80"/>
      <c r="M75" s="87"/>
      <c r="N75" s="87"/>
      <c r="O75" s="145" t="str" cm="1">
        <f t="array" ref="O75">IF(C75="","",IF(F75="",IF(I75='Lookup Tables and Dropdowns'!$AC$9, lb_to_kg_conversion*H75, H75)*M75*kg_metrictons_conversion,IF(G75 = 'Lookup Tables and Dropdowns'!$AC$7,F75, IF(G75='Lookup Tables and Dropdowns'!$AC$5, F75*lb_to_kg_conversion, IF(G75 = 'Lookup Tables and Dropdowns'!$AC$6,F75*oz_to_kg_conversion,F75))*kg_metrictons_conversion)))</f>
        <v/>
      </c>
      <c r="P75" s="138" t="str">
        <f t="shared" si="3"/>
        <v/>
      </c>
      <c r="Q75" s="138" t="str">
        <f t="shared" si="4"/>
        <v/>
      </c>
      <c r="R75" s="113" t="str">
        <f t="shared" si="5"/>
        <v/>
      </c>
    </row>
    <row r="76" spans="1:18" x14ac:dyDescent="0.35">
      <c r="A76" s="15">
        <v>56</v>
      </c>
      <c r="B76" s="29" t="s">
        <v>97</v>
      </c>
      <c r="C76" s="28"/>
      <c r="D76" s="28"/>
      <c r="E76" s="40"/>
      <c r="F76" s="63"/>
      <c r="G76" s="63"/>
      <c r="H76" s="61"/>
      <c r="I76" s="77"/>
      <c r="J76" s="83"/>
      <c r="K76" s="83"/>
      <c r="L76" s="80"/>
      <c r="M76" s="87"/>
      <c r="N76" s="87"/>
      <c r="O76" s="145" t="str" cm="1">
        <f t="array" ref="O76">IF(C76="","",IF(F76="",IF(I76='Lookup Tables and Dropdowns'!$AC$9, lb_to_kg_conversion*H76, H76)*M76*kg_metrictons_conversion,IF(G76 = 'Lookup Tables and Dropdowns'!$AC$7,F76, IF(G76='Lookup Tables and Dropdowns'!$AC$5, F76*lb_to_kg_conversion, IF(G76 = 'Lookup Tables and Dropdowns'!$AC$6,F76*oz_to_kg_conversion,F76))*kg_metrictons_conversion)))</f>
        <v/>
      </c>
      <c r="P76" s="138" t="str">
        <f t="shared" si="3"/>
        <v/>
      </c>
      <c r="Q76" s="138" t="str">
        <f t="shared" si="4"/>
        <v/>
      </c>
      <c r="R76" s="113" t="str">
        <f t="shared" si="5"/>
        <v/>
      </c>
    </row>
    <row r="77" spans="1:18" x14ac:dyDescent="0.35">
      <c r="A77" s="15">
        <v>57</v>
      </c>
      <c r="B77" s="29" t="s">
        <v>97</v>
      </c>
      <c r="C77" s="28"/>
      <c r="D77" s="28"/>
      <c r="E77" s="40"/>
      <c r="F77" s="63"/>
      <c r="G77" s="63"/>
      <c r="H77" s="61"/>
      <c r="I77" s="77"/>
      <c r="J77" s="83"/>
      <c r="K77" s="83"/>
      <c r="L77" s="80"/>
      <c r="M77" s="87"/>
      <c r="N77" s="87"/>
      <c r="O77" s="145" t="str" cm="1">
        <f t="array" ref="O77">IF(C77="","",IF(F77="",IF(I77='Lookup Tables and Dropdowns'!$AC$9, lb_to_kg_conversion*H77, H77)*M77*kg_metrictons_conversion,IF(G77 = 'Lookup Tables and Dropdowns'!$AC$7,F77, IF(G77='Lookup Tables and Dropdowns'!$AC$5, F77*lb_to_kg_conversion, IF(G77 = 'Lookup Tables and Dropdowns'!$AC$6,F77*oz_to_kg_conversion,F77))*kg_metrictons_conversion)))</f>
        <v/>
      </c>
      <c r="P77" s="138" t="str">
        <f t="shared" si="3"/>
        <v/>
      </c>
      <c r="Q77" s="138" t="str">
        <f t="shared" si="4"/>
        <v/>
      </c>
      <c r="R77" s="113" t="str">
        <f t="shared" si="5"/>
        <v/>
      </c>
    </row>
    <row r="78" spans="1:18" x14ac:dyDescent="0.35">
      <c r="A78" s="15">
        <v>58</v>
      </c>
      <c r="B78" s="29" t="s">
        <v>97</v>
      </c>
      <c r="C78" s="28"/>
      <c r="D78" s="28"/>
      <c r="E78" s="40"/>
      <c r="F78" s="63"/>
      <c r="G78" s="63"/>
      <c r="H78" s="61"/>
      <c r="I78" s="77"/>
      <c r="J78" s="83"/>
      <c r="K78" s="83"/>
      <c r="L78" s="80"/>
      <c r="M78" s="87"/>
      <c r="N78" s="87"/>
      <c r="O78" s="145" t="str" cm="1">
        <f t="array" ref="O78">IF(C78="","",IF(F78="",IF(I78='Lookup Tables and Dropdowns'!$AC$9, lb_to_kg_conversion*H78, H78)*M78*kg_metrictons_conversion,IF(G78 = 'Lookup Tables and Dropdowns'!$AC$7,F78, IF(G78='Lookup Tables and Dropdowns'!$AC$5, F78*lb_to_kg_conversion, IF(G78 = 'Lookup Tables and Dropdowns'!$AC$6,F78*oz_to_kg_conversion,F78))*kg_metrictons_conversion)))</f>
        <v/>
      </c>
      <c r="P78" s="138" t="str">
        <f t="shared" si="3"/>
        <v/>
      </c>
      <c r="Q78" s="138" t="str">
        <f t="shared" si="4"/>
        <v/>
      </c>
      <c r="R78" s="113" t="str">
        <f t="shared" si="5"/>
        <v/>
      </c>
    </row>
    <row r="79" spans="1:18" x14ac:dyDescent="0.35">
      <c r="A79" s="15">
        <v>59</v>
      </c>
      <c r="B79" s="29" t="s">
        <v>97</v>
      </c>
      <c r="C79" s="28"/>
      <c r="D79" s="28"/>
      <c r="E79" s="40"/>
      <c r="F79" s="63"/>
      <c r="G79" s="63"/>
      <c r="H79" s="61"/>
      <c r="I79" s="77"/>
      <c r="J79" s="83"/>
      <c r="K79" s="83"/>
      <c r="L79" s="80"/>
      <c r="M79" s="87"/>
      <c r="N79" s="87"/>
      <c r="O79" s="145" t="str" cm="1">
        <f t="array" ref="O79">IF(C79="","",IF(F79="",IF(I79='Lookup Tables and Dropdowns'!$AC$9, lb_to_kg_conversion*H79, H79)*M79*kg_metrictons_conversion,IF(G79 = 'Lookup Tables and Dropdowns'!$AC$7,F79, IF(G79='Lookup Tables and Dropdowns'!$AC$5, F79*lb_to_kg_conversion, IF(G79 = 'Lookup Tables and Dropdowns'!$AC$6,F79*oz_to_kg_conversion,F79))*kg_metrictons_conversion)))</f>
        <v/>
      </c>
      <c r="P79" s="138" t="str">
        <f t="shared" si="3"/>
        <v/>
      </c>
      <c r="Q79" s="138" t="str">
        <f t="shared" si="4"/>
        <v/>
      </c>
      <c r="R79" s="113" t="str">
        <f t="shared" si="5"/>
        <v/>
      </c>
    </row>
    <row r="80" spans="1:18" x14ac:dyDescent="0.35">
      <c r="A80" s="15">
        <v>60</v>
      </c>
      <c r="B80" s="29" t="s">
        <v>97</v>
      </c>
      <c r="C80" s="28"/>
      <c r="D80" s="28"/>
      <c r="E80" s="40"/>
      <c r="F80" s="63"/>
      <c r="G80" s="63"/>
      <c r="H80" s="61"/>
      <c r="I80" s="77"/>
      <c r="J80" s="83"/>
      <c r="K80" s="83"/>
      <c r="L80" s="80"/>
      <c r="M80" s="87"/>
      <c r="N80" s="87"/>
      <c r="O80" s="145" t="str" cm="1">
        <f t="array" ref="O80">IF(C80="","",IF(F80="",IF(I80='Lookup Tables and Dropdowns'!$AC$9, lb_to_kg_conversion*H80, H80)*M80*kg_metrictons_conversion,IF(G80 = 'Lookup Tables and Dropdowns'!$AC$7,F80, IF(G80='Lookup Tables and Dropdowns'!$AC$5, F80*lb_to_kg_conversion, IF(G80 = 'Lookup Tables and Dropdowns'!$AC$6,F80*oz_to_kg_conversion,F80))*kg_metrictons_conversion)))</f>
        <v/>
      </c>
      <c r="P80" s="138" t="str">
        <f t="shared" si="3"/>
        <v/>
      </c>
      <c r="Q80" s="138" t="str">
        <f t="shared" si="4"/>
        <v/>
      </c>
      <c r="R80" s="113" t="str">
        <f t="shared" si="5"/>
        <v/>
      </c>
    </row>
    <row r="81" spans="1:18" x14ac:dyDescent="0.35">
      <c r="A81" s="15">
        <v>61</v>
      </c>
      <c r="B81" s="29" t="s">
        <v>97</v>
      </c>
      <c r="C81" s="28"/>
      <c r="D81" s="28"/>
      <c r="E81" s="40"/>
      <c r="F81" s="63"/>
      <c r="G81" s="63"/>
      <c r="H81" s="61"/>
      <c r="I81" s="77"/>
      <c r="J81" s="83"/>
      <c r="K81" s="83"/>
      <c r="L81" s="80"/>
      <c r="M81" s="87"/>
      <c r="N81" s="87"/>
      <c r="O81" s="145" t="str" cm="1">
        <f t="array" ref="O81">IF(C81="","",IF(F81="",IF(I81='Lookup Tables and Dropdowns'!$AC$9, lb_to_kg_conversion*H81, H81)*M81*kg_metrictons_conversion,IF(G81 = 'Lookup Tables and Dropdowns'!$AC$7,F81, IF(G81='Lookup Tables and Dropdowns'!$AC$5, F81*lb_to_kg_conversion, IF(G81 = 'Lookup Tables and Dropdowns'!$AC$6,F81*oz_to_kg_conversion,F81))*kg_metrictons_conversion)))</f>
        <v/>
      </c>
      <c r="P81" s="138" t="str">
        <f t="shared" si="3"/>
        <v/>
      </c>
      <c r="Q81" s="138" t="str">
        <f t="shared" si="4"/>
        <v/>
      </c>
      <c r="R81" s="113" t="str">
        <f t="shared" si="5"/>
        <v/>
      </c>
    </row>
    <row r="82" spans="1:18" x14ac:dyDescent="0.35">
      <c r="A82" s="15">
        <v>62</v>
      </c>
      <c r="B82" s="29" t="s">
        <v>97</v>
      </c>
      <c r="C82" s="28"/>
      <c r="D82" s="28"/>
      <c r="E82" s="40"/>
      <c r="F82" s="63"/>
      <c r="G82" s="63"/>
      <c r="H82" s="61"/>
      <c r="I82" s="77"/>
      <c r="J82" s="83"/>
      <c r="K82" s="83"/>
      <c r="L82" s="80"/>
      <c r="M82" s="87"/>
      <c r="N82" s="87"/>
      <c r="O82" s="145" t="str" cm="1">
        <f t="array" ref="O82">IF(C82="","",IF(F82="",IF(I82='Lookup Tables and Dropdowns'!$AC$9, lb_to_kg_conversion*H82, H82)*M82*kg_metrictons_conversion,IF(G82 = 'Lookup Tables and Dropdowns'!$AC$7,F82, IF(G82='Lookup Tables and Dropdowns'!$AC$5, F82*lb_to_kg_conversion, IF(G82 = 'Lookup Tables and Dropdowns'!$AC$6,F82*oz_to_kg_conversion,F82))*kg_metrictons_conversion)))</f>
        <v/>
      </c>
      <c r="P82" s="138" t="str">
        <f t="shared" si="3"/>
        <v/>
      </c>
      <c r="Q82" s="138" t="str">
        <f t="shared" si="4"/>
        <v/>
      </c>
      <c r="R82" s="113" t="str">
        <f t="shared" si="5"/>
        <v/>
      </c>
    </row>
    <row r="83" spans="1:18" x14ac:dyDescent="0.35">
      <c r="A83" s="15">
        <v>63</v>
      </c>
      <c r="B83" s="29" t="s">
        <v>97</v>
      </c>
      <c r="C83" s="28"/>
      <c r="D83" s="28"/>
      <c r="E83" s="40"/>
      <c r="F83" s="63"/>
      <c r="G83" s="63"/>
      <c r="H83" s="61"/>
      <c r="I83" s="77"/>
      <c r="J83" s="83"/>
      <c r="K83" s="83"/>
      <c r="L83" s="80"/>
      <c r="M83" s="87"/>
      <c r="N83" s="87"/>
      <c r="O83" s="145" t="str" cm="1">
        <f t="array" ref="O83">IF(C83="","",IF(F83="",IF(I83='Lookup Tables and Dropdowns'!$AC$9, lb_to_kg_conversion*H83, H83)*M83*kg_metrictons_conversion,IF(G83 = 'Lookup Tables and Dropdowns'!$AC$7,F83, IF(G83='Lookup Tables and Dropdowns'!$AC$5, F83*lb_to_kg_conversion, IF(G83 = 'Lookup Tables and Dropdowns'!$AC$6,F83*oz_to_kg_conversion,F83))*kg_metrictons_conversion)))</f>
        <v/>
      </c>
      <c r="P83" s="138" t="str">
        <f t="shared" si="3"/>
        <v/>
      </c>
      <c r="Q83" s="138" t="str">
        <f t="shared" si="4"/>
        <v/>
      </c>
      <c r="R83" s="113" t="str">
        <f t="shared" si="5"/>
        <v/>
      </c>
    </row>
    <row r="84" spans="1:18" x14ac:dyDescent="0.35">
      <c r="A84" s="15">
        <v>64</v>
      </c>
      <c r="B84" s="29" t="s">
        <v>97</v>
      </c>
      <c r="C84" s="28"/>
      <c r="D84" s="28"/>
      <c r="E84" s="40"/>
      <c r="F84" s="63"/>
      <c r="G84" s="63"/>
      <c r="H84" s="61"/>
      <c r="I84" s="77"/>
      <c r="J84" s="83"/>
      <c r="K84" s="83"/>
      <c r="L84" s="80"/>
      <c r="M84" s="87"/>
      <c r="N84" s="87"/>
      <c r="O84" s="145" t="str" cm="1">
        <f t="array" ref="O84">IF(C84="","",IF(F84="",IF(I84='Lookup Tables and Dropdowns'!$AC$9, lb_to_kg_conversion*H84, H84)*M84*kg_metrictons_conversion,IF(G84 = 'Lookup Tables and Dropdowns'!$AC$7,F84, IF(G84='Lookup Tables and Dropdowns'!$AC$5, F84*lb_to_kg_conversion, IF(G84 = 'Lookup Tables and Dropdowns'!$AC$6,F84*oz_to_kg_conversion,F84))*kg_metrictons_conversion)))</f>
        <v/>
      </c>
      <c r="P84" s="138" t="str">
        <f t="shared" si="3"/>
        <v/>
      </c>
      <c r="Q84" s="138" t="str">
        <f t="shared" si="4"/>
        <v/>
      </c>
      <c r="R84" s="113" t="str">
        <f t="shared" si="5"/>
        <v/>
      </c>
    </row>
    <row r="85" spans="1:18" x14ac:dyDescent="0.35">
      <c r="A85" s="15">
        <v>65</v>
      </c>
      <c r="B85" s="29" t="s">
        <v>97</v>
      </c>
      <c r="C85" s="28"/>
      <c r="D85" s="28"/>
      <c r="E85" s="40"/>
      <c r="F85" s="63"/>
      <c r="G85" s="63"/>
      <c r="H85" s="61"/>
      <c r="I85" s="77"/>
      <c r="J85" s="83"/>
      <c r="K85" s="83"/>
      <c r="L85" s="80"/>
      <c r="M85" s="87"/>
      <c r="N85" s="87"/>
      <c r="O85" s="145" t="str" cm="1">
        <f t="array" ref="O85">IF(C85="","",IF(F85="",IF(I85='Lookup Tables and Dropdowns'!$AC$9, lb_to_kg_conversion*H85, H85)*M85*kg_metrictons_conversion,IF(G85 = 'Lookup Tables and Dropdowns'!$AC$7,F85, IF(G85='Lookup Tables and Dropdowns'!$AC$5, F85*lb_to_kg_conversion, IF(G85 = 'Lookup Tables and Dropdowns'!$AC$6,F85*oz_to_kg_conversion,F85))*kg_metrictons_conversion)))</f>
        <v/>
      </c>
      <c r="P85" s="138" t="str">
        <f t="shared" ref="P85:P116" si="6">IF($C85="","",$O85*J85)</f>
        <v/>
      </c>
      <c r="Q85" s="138" t="str">
        <f t="shared" ref="Q85:Q116" si="7">IF($C85="","",$O85*K85)</f>
        <v/>
      </c>
      <c r="R85" s="113" t="str">
        <f t="shared" ref="R85:R116" si="8">IF($C85="","",$O85*L85)</f>
        <v/>
      </c>
    </row>
    <row r="86" spans="1:18" x14ac:dyDescent="0.35">
      <c r="A86" s="15">
        <v>66</v>
      </c>
      <c r="B86" s="29" t="s">
        <v>97</v>
      </c>
      <c r="C86" s="28"/>
      <c r="D86" s="28"/>
      <c r="E86" s="40"/>
      <c r="F86" s="63"/>
      <c r="G86" s="63"/>
      <c r="H86" s="61"/>
      <c r="I86" s="77"/>
      <c r="J86" s="83"/>
      <c r="K86" s="83"/>
      <c r="L86" s="80"/>
      <c r="M86" s="87"/>
      <c r="N86" s="87"/>
      <c r="O86" s="145" t="str" cm="1">
        <f t="array" ref="O86">IF(C86="","",IF(F86="",IF(I86='Lookup Tables and Dropdowns'!$AC$9, lb_to_kg_conversion*H86, H86)*M86*kg_metrictons_conversion,IF(G86 = 'Lookup Tables and Dropdowns'!$AC$7,F86, IF(G86='Lookup Tables and Dropdowns'!$AC$5, F86*lb_to_kg_conversion, IF(G86 = 'Lookup Tables and Dropdowns'!$AC$6,F86*oz_to_kg_conversion,F86))*kg_metrictons_conversion)))</f>
        <v/>
      </c>
      <c r="P86" s="138" t="str">
        <f t="shared" si="6"/>
        <v/>
      </c>
      <c r="Q86" s="138" t="str">
        <f t="shared" si="7"/>
        <v/>
      </c>
      <c r="R86" s="113" t="str">
        <f t="shared" si="8"/>
        <v/>
      </c>
    </row>
    <row r="87" spans="1:18" x14ac:dyDescent="0.35">
      <c r="A87" s="15">
        <v>67</v>
      </c>
      <c r="B87" s="29" t="s">
        <v>97</v>
      </c>
      <c r="C87" s="28"/>
      <c r="D87" s="28"/>
      <c r="E87" s="40"/>
      <c r="F87" s="63"/>
      <c r="G87" s="63"/>
      <c r="H87" s="61"/>
      <c r="I87" s="77"/>
      <c r="J87" s="83"/>
      <c r="K87" s="83"/>
      <c r="L87" s="80"/>
      <c r="M87" s="87"/>
      <c r="N87" s="87"/>
      <c r="O87" s="145" t="str" cm="1">
        <f t="array" ref="O87">IF(C87="","",IF(F87="",IF(I87='Lookup Tables and Dropdowns'!$AC$9, lb_to_kg_conversion*H87, H87)*M87*kg_metrictons_conversion,IF(G87 = 'Lookup Tables and Dropdowns'!$AC$7,F87, IF(G87='Lookup Tables and Dropdowns'!$AC$5, F87*lb_to_kg_conversion, IF(G87 = 'Lookup Tables and Dropdowns'!$AC$6,F87*oz_to_kg_conversion,F87))*kg_metrictons_conversion)))</f>
        <v/>
      </c>
      <c r="P87" s="138" t="str">
        <f t="shared" si="6"/>
        <v/>
      </c>
      <c r="Q87" s="138" t="str">
        <f t="shared" si="7"/>
        <v/>
      </c>
      <c r="R87" s="113" t="str">
        <f t="shared" si="8"/>
        <v/>
      </c>
    </row>
    <row r="88" spans="1:18" x14ac:dyDescent="0.35">
      <c r="A88" s="15">
        <v>68</v>
      </c>
      <c r="B88" s="29" t="s">
        <v>97</v>
      </c>
      <c r="C88" s="28"/>
      <c r="D88" s="28"/>
      <c r="E88" s="40"/>
      <c r="F88" s="63"/>
      <c r="G88" s="63"/>
      <c r="H88" s="61"/>
      <c r="I88" s="77"/>
      <c r="J88" s="83"/>
      <c r="K88" s="83"/>
      <c r="L88" s="80"/>
      <c r="M88" s="87"/>
      <c r="N88" s="87"/>
      <c r="O88" s="145" t="str" cm="1">
        <f t="array" ref="O88">IF(C88="","",IF(F88="",IF(I88='Lookup Tables and Dropdowns'!$AC$9, lb_to_kg_conversion*H88, H88)*M88*kg_metrictons_conversion,IF(G88 = 'Lookup Tables and Dropdowns'!$AC$7,F88, IF(G88='Lookup Tables and Dropdowns'!$AC$5, F88*lb_to_kg_conversion, IF(G88 = 'Lookup Tables and Dropdowns'!$AC$6,F88*oz_to_kg_conversion,F88))*kg_metrictons_conversion)))</f>
        <v/>
      </c>
      <c r="P88" s="138" t="str">
        <f t="shared" si="6"/>
        <v/>
      </c>
      <c r="Q88" s="138" t="str">
        <f t="shared" si="7"/>
        <v/>
      </c>
      <c r="R88" s="113" t="str">
        <f t="shared" si="8"/>
        <v/>
      </c>
    </row>
    <row r="89" spans="1:18" x14ac:dyDescent="0.35">
      <c r="A89" s="15">
        <v>69</v>
      </c>
      <c r="B89" s="29" t="s">
        <v>97</v>
      </c>
      <c r="C89" s="28"/>
      <c r="D89" s="28"/>
      <c r="E89" s="40"/>
      <c r="F89" s="63"/>
      <c r="G89" s="63"/>
      <c r="H89" s="61"/>
      <c r="I89" s="77"/>
      <c r="J89" s="83"/>
      <c r="K89" s="83"/>
      <c r="L89" s="80"/>
      <c r="M89" s="87"/>
      <c r="N89" s="87"/>
      <c r="O89" s="145" t="str" cm="1">
        <f t="array" ref="O89">IF(C89="","",IF(F89="",IF(I89='Lookup Tables and Dropdowns'!$AC$9, lb_to_kg_conversion*H89, H89)*M89*kg_metrictons_conversion,IF(G89 = 'Lookup Tables and Dropdowns'!$AC$7,F89, IF(G89='Lookup Tables and Dropdowns'!$AC$5, F89*lb_to_kg_conversion, IF(G89 = 'Lookup Tables and Dropdowns'!$AC$6,F89*oz_to_kg_conversion,F89))*kg_metrictons_conversion)))</f>
        <v/>
      </c>
      <c r="P89" s="138" t="str">
        <f t="shared" si="6"/>
        <v/>
      </c>
      <c r="Q89" s="138" t="str">
        <f t="shared" si="7"/>
        <v/>
      </c>
      <c r="R89" s="113" t="str">
        <f t="shared" si="8"/>
        <v/>
      </c>
    </row>
    <row r="90" spans="1:18" x14ac:dyDescent="0.35">
      <c r="A90" s="15">
        <v>70</v>
      </c>
      <c r="B90" s="29" t="s">
        <v>97</v>
      </c>
      <c r="C90" s="28"/>
      <c r="D90" s="28"/>
      <c r="E90" s="40"/>
      <c r="F90" s="63"/>
      <c r="G90" s="63"/>
      <c r="H90" s="61"/>
      <c r="I90" s="77"/>
      <c r="J90" s="83"/>
      <c r="K90" s="83"/>
      <c r="L90" s="80"/>
      <c r="M90" s="87"/>
      <c r="N90" s="87"/>
      <c r="O90" s="145" t="str" cm="1">
        <f t="array" ref="O90">IF(C90="","",IF(F90="",IF(I90='Lookup Tables and Dropdowns'!$AC$9, lb_to_kg_conversion*H90, H90)*M90*kg_metrictons_conversion,IF(G90 = 'Lookup Tables and Dropdowns'!$AC$7,F90, IF(G90='Lookup Tables and Dropdowns'!$AC$5, F90*lb_to_kg_conversion, IF(G90 = 'Lookup Tables and Dropdowns'!$AC$6,F90*oz_to_kg_conversion,F90))*kg_metrictons_conversion)))</f>
        <v/>
      </c>
      <c r="P90" s="138" t="str">
        <f t="shared" si="6"/>
        <v/>
      </c>
      <c r="Q90" s="138" t="str">
        <f t="shared" si="7"/>
        <v/>
      </c>
      <c r="R90" s="113" t="str">
        <f t="shared" si="8"/>
        <v/>
      </c>
    </row>
    <row r="91" spans="1:18" x14ac:dyDescent="0.35">
      <c r="A91" s="15">
        <v>71</v>
      </c>
      <c r="B91" s="29" t="s">
        <v>97</v>
      </c>
      <c r="C91" s="28"/>
      <c r="D91" s="28"/>
      <c r="E91" s="40"/>
      <c r="F91" s="63"/>
      <c r="G91" s="63"/>
      <c r="H91" s="61"/>
      <c r="I91" s="77"/>
      <c r="J91" s="83"/>
      <c r="K91" s="83"/>
      <c r="L91" s="80"/>
      <c r="M91" s="87"/>
      <c r="N91" s="87"/>
      <c r="O91" s="145" t="str" cm="1">
        <f t="array" ref="O91">IF(C91="","",IF(F91="",IF(I91='Lookup Tables and Dropdowns'!$AC$9, lb_to_kg_conversion*H91, H91)*M91*kg_metrictons_conversion,IF(G91 = 'Lookup Tables and Dropdowns'!$AC$7,F91, IF(G91='Lookup Tables and Dropdowns'!$AC$5, F91*lb_to_kg_conversion, IF(G91 = 'Lookup Tables and Dropdowns'!$AC$6,F91*oz_to_kg_conversion,F91))*kg_metrictons_conversion)))</f>
        <v/>
      </c>
      <c r="P91" s="138" t="str">
        <f t="shared" si="6"/>
        <v/>
      </c>
      <c r="Q91" s="138" t="str">
        <f t="shared" si="7"/>
        <v/>
      </c>
      <c r="R91" s="113" t="str">
        <f t="shared" si="8"/>
        <v/>
      </c>
    </row>
    <row r="92" spans="1:18" x14ac:dyDescent="0.35">
      <c r="A92" s="15">
        <v>72</v>
      </c>
      <c r="B92" s="29" t="s">
        <v>97</v>
      </c>
      <c r="C92" s="28"/>
      <c r="D92" s="28"/>
      <c r="E92" s="40"/>
      <c r="F92" s="63"/>
      <c r="G92" s="63"/>
      <c r="H92" s="61"/>
      <c r="I92" s="77"/>
      <c r="J92" s="83"/>
      <c r="K92" s="83"/>
      <c r="L92" s="80"/>
      <c r="M92" s="87"/>
      <c r="N92" s="87"/>
      <c r="O92" s="145" t="str" cm="1">
        <f t="array" ref="O92">IF(C92="","",IF(F92="",IF(I92='Lookup Tables and Dropdowns'!$AC$9, lb_to_kg_conversion*H92, H92)*M92*kg_metrictons_conversion,IF(G92 = 'Lookup Tables and Dropdowns'!$AC$7,F92, IF(G92='Lookup Tables and Dropdowns'!$AC$5, F92*lb_to_kg_conversion, IF(G92 = 'Lookup Tables and Dropdowns'!$AC$6,F92*oz_to_kg_conversion,F92))*kg_metrictons_conversion)))</f>
        <v/>
      </c>
      <c r="P92" s="138" t="str">
        <f t="shared" si="6"/>
        <v/>
      </c>
      <c r="Q92" s="138" t="str">
        <f t="shared" si="7"/>
        <v/>
      </c>
      <c r="R92" s="113" t="str">
        <f t="shared" si="8"/>
        <v/>
      </c>
    </row>
    <row r="93" spans="1:18" x14ac:dyDescent="0.35">
      <c r="A93" s="15">
        <v>73</v>
      </c>
      <c r="B93" s="29" t="s">
        <v>97</v>
      </c>
      <c r="C93" s="28"/>
      <c r="D93" s="28"/>
      <c r="E93" s="40"/>
      <c r="F93" s="63"/>
      <c r="G93" s="63"/>
      <c r="H93" s="61"/>
      <c r="I93" s="77"/>
      <c r="J93" s="83"/>
      <c r="K93" s="83"/>
      <c r="L93" s="80"/>
      <c r="M93" s="87"/>
      <c r="N93" s="87"/>
      <c r="O93" s="145" t="str" cm="1">
        <f t="array" ref="O93">IF(C93="","",IF(F93="",IF(I93='Lookup Tables and Dropdowns'!$AC$9, lb_to_kg_conversion*H93, H93)*M93*kg_metrictons_conversion,IF(G93 = 'Lookup Tables and Dropdowns'!$AC$7,F93, IF(G93='Lookup Tables and Dropdowns'!$AC$5, F93*lb_to_kg_conversion, IF(G93 = 'Lookup Tables and Dropdowns'!$AC$6,F93*oz_to_kg_conversion,F93))*kg_metrictons_conversion)))</f>
        <v/>
      </c>
      <c r="P93" s="138" t="str">
        <f t="shared" si="6"/>
        <v/>
      </c>
      <c r="Q93" s="138" t="str">
        <f t="shared" si="7"/>
        <v/>
      </c>
      <c r="R93" s="113" t="str">
        <f t="shared" si="8"/>
        <v/>
      </c>
    </row>
    <row r="94" spans="1:18" x14ac:dyDescent="0.35">
      <c r="A94" s="15">
        <v>74</v>
      </c>
      <c r="B94" s="29" t="s">
        <v>97</v>
      </c>
      <c r="C94" s="28"/>
      <c r="D94" s="28"/>
      <c r="E94" s="40"/>
      <c r="F94" s="63"/>
      <c r="G94" s="63"/>
      <c r="H94" s="61"/>
      <c r="I94" s="77"/>
      <c r="J94" s="83"/>
      <c r="K94" s="83"/>
      <c r="L94" s="80"/>
      <c r="M94" s="87"/>
      <c r="N94" s="87"/>
      <c r="O94" s="145" t="str" cm="1">
        <f t="array" ref="O94">IF(C94="","",IF(F94="",IF(I94='Lookup Tables and Dropdowns'!$AC$9, lb_to_kg_conversion*H94, H94)*M94*kg_metrictons_conversion,IF(G94 = 'Lookup Tables and Dropdowns'!$AC$7,F94, IF(G94='Lookup Tables and Dropdowns'!$AC$5, F94*lb_to_kg_conversion, IF(G94 = 'Lookup Tables and Dropdowns'!$AC$6,F94*oz_to_kg_conversion,F94))*kg_metrictons_conversion)))</f>
        <v/>
      </c>
      <c r="P94" s="138" t="str">
        <f t="shared" si="6"/>
        <v/>
      </c>
      <c r="Q94" s="138" t="str">
        <f t="shared" si="7"/>
        <v/>
      </c>
      <c r="R94" s="113" t="str">
        <f t="shared" si="8"/>
        <v/>
      </c>
    </row>
    <row r="95" spans="1:18" x14ac:dyDescent="0.35">
      <c r="A95" s="15">
        <v>75</v>
      </c>
      <c r="B95" s="29" t="s">
        <v>97</v>
      </c>
      <c r="C95" s="28"/>
      <c r="D95" s="28"/>
      <c r="E95" s="40"/>
      <c r="F95" s="63"/>
      <c r="G95" s="63"/>
      <c r="H95" s="61"/>
      <c r="I95" s="77"/>
      <c r="J95" s="83"/>
      <c r="K95" s="83"/>
      <c r="L95" s="80"/>
      <c r="M95" s="87"/>
      <c r="N95" s="87"/>
      <c r="O95" s="145" t="str" cm="1">
        <f t="array" ref="O95">IF(C95="","",IF(F95="",IF(I95='Lookup Tables and Dropdowns'!$AC$9, lb_to_kg_conversion*H95, H95)*M95*kg_metrictons_conversion,IF(G95 = 'Lookup Tables and Dropdowns'!$AC$7,F95, IF(G95='Lookup Tables and Dropdowns'!$AC$5, F95*lb_to_kg_conversion, IF(G95 = 'Lookup Tables and Dropdowns'!$AC$6,F95*oz_to_kg_conversion,F95))*kg_metrictons_conversion)))</f>
        <v/>
      </c>
      <c r="P95" s="138" t="str">
        <f t="shared" si="6"/>
        <v/>
      </c>
      <c r="Q95" s="138" t="str">
        <f t="shared" si="7"/>
        <v/>
      </c>
      <c r="R95" s="113" t="str">
        <f t="shared" si="8"/>
        <v/>
      </c>
    </row>
    <row r="96" spans="1:18" x14ac:dyDescent="0.35">
      <c r="A96" s="15">
        <v>76</v>
      </c>
      <c r="B96" s="29" t="s">
        <v>97</v>
      </c>
      <c r="C96" s="28"/>
      <c r="D96" s="28"/>
      <c r="E96" s="40"/>
      <c r="F96" s="63"/>
      <c r="G96" s="63"/>
      <c r="H96" s="61"/>
      <c r="I96" s="77"/>
      <c r="J96" s="83"/>
      <c r="K96" s="83"/>
      <c r="L96" s="80"/>
      <c r="M96" s="87"/>
      <c r="N96" s="87"/>
      <c r="O96" s="145" t="str" cm="1">
        <f t="array" ref="O96">IF(C96="","",IF(F96="",IF(I96='Lookup Tables and Dropdowns'!$AC$9, lb_to_kg_conversion*H96, H96)*M96*kg_metrictons_conversion,IF(G96 = 'Lookup Tables and Dropdowns'!$AC$7,F96, IF(G96='Lookup Tables and Dropdowns'!$AC$5, F96*lb_to_kg_conversion, IF(G96 = 'Lookup Tables and Dropdowns'!$AC$6,F96*oz_to_kg_conversion,F96))*kg_metrictons_conversion)))</f>
        <v/>
      </c>
      <c r="P96" s="138" t="str">
        <f t="shared" si="6"/>
        <v/>
      </c>
      <c r="Q96" s="138" t="str">
        <f t="shared" si="7"/>
        <v/>
      </c>
      <c r="R96" s="113" t="str">
        <f t="shared" si="8"/>
        <v/>
      </c>
    </row>
    <row r="97" spans="1:18" x14ac:dyDescent="0.35">
      <c r="A97" s="15">
        <v>77</v>
      </c>
      <c r="B97" s="29" t="s">
        <v>97</v>
      </c>
      <c r="C97" s="28"/>
      <c r="D97" s="28"/>
      <c r="E97" s="40"/>
      <c r="F97" s="63"/>
      <c r="G97" s="63"/>
      <c r="H97" s="61"/>
      <c r="I97" s="77"/>
      <c r="J97" s="83"/>
      <c r="K97" s="83"/>
      <c r="L97" s="80"/>
      <c r="M97" s="87"/>
      <c r="N97" s="87"/>
      <c r="O97" s="145" t="str" cm="1">
        <f t="array" ref="O97">IF(C97="","",IF(F97="",IF(I97='Lookup Tables and Dropdowns'!$AC$9, lb_to_kg_conversion*H97, H97)*M97*kg_metrictons_conversion,IF(G97 = 'Lookup Tables and Dropdowns'!$AC$7,F97, IF(G97='Lookup Tables and Dropdowns'!$AC$5, F97*lb_to_kg_conversion, IF(G97 = 'Lookup Tables and Dropdowns'!$AC$6,F97*oz_to_kg_conversion,F97))*kg_metrictons_conversion)))</f>
        <v/>
      </c>
      <c r="P97" s="138" t="str">
        <f t="shared" si="6"/>
        <v/>
      </c>
      <c r="Q97" s="138" t="str">
        <f t="shared" si="7"/>
        <v/>
      </c>
      <c r="R97" s="113" t="str">
        <f t="shared" si="8"/>
        <v/>
      </c>
    </row>
    <row r="98" spans="1:18" x14ac:dyDescent="0.35">
      <c r="A98" s="15">
        <v>78</v>
      </c>
      <c r="B98" s="29" t="s">
        <v>97</v>
      </c>
      <c r="C98" s="28"/>
      <c r="D98" s="28"/>
      <c r="E98" s="40"/>
      <c r="F98" s="63"/>
      <c r="G98" s="63"/>
      <c r="H98" s="61"/>
      <c r="I98" s="77"/>
      <c r="J98" s="83"/>
      <c r="K98" s="83"/>
      <c r="L98" s="80"/>
      <c r="M98" s="87"/>
      <c r="N98" s="87"/>
      <c r="O98" s="145" t="str" cm="1">
        <f t="array" ref="O98">IF(C98="","",IF(F98="",IF(I98='Lookup Tables and Dropdowns'!$AC$9, lb_to_kg_conversion*H98, H98)*M98*kg_metrictons_conversion,IF(G98 = 'Lookup Tables and Dropdowns'!$AC$7,F98, IF(G98='Lookup Tables and Dropdowns'!$AC$5, F98*lb_to_kg_conversion, IF(G98 = 'Lookup Tables and Dropdowns'!$AC$6,F98*oz_to_kg_conversion,F98))*kg_metrictons_conversion)))</f>
        <v/>
      </c>
      <c r="P98" s="138" t="str">
        <f t="shared" si="6"/>
        <v/>
      </c>
      <c r="Q98" s="138" t="str">
        <f t="shared" si="7"/>
        <v/>
      </c>
      <c r="R98" s="113" t="str">
        <f t="shared" si="8"/>
        <v/>
      </c>
    </row>
    <row r="99" spans="1:18" x14ac:dyDescent="0.35">
      <c r="A99" s="15">
        <v>79</v>
      </c>
      <c r="B99" s="29" t="s">
        <v>97</v>
      </c>
      <c r="C99" s="28"/>
      <c r="D99" s="28"/>
      <c r="E99" s="40"/>
      <c r="F99" s="63"/>
      <c r="G99" s="63"/>
      <c r="H99" s="61"/>
      <c r="I99" s="77"/>
      <c r="J99" s="83"/>
      <c r="K99" s="83"/>
      <c r="L99" s="80"/>
      <c r="M99" s="87"/>
      <c r="N99" s="87"/>
      <c r="O99" s="145" t="str" cm="1">
        <f t="array" ref="O99">IF(C99="","",IF(F99="",IF(I99='Lookup Tables and Dropdowns'!$AC$9, lb_to_kg_conversion*H99, H99)*M99*kg_metrictons_conversion,IF(G99 = 'Lookup Tables and Dropdowns'!$AC$7,F99, IF(G99='Lookup Tables and Dropdowns'!$AC$5, F99*lb_to_kg_conversion, IF(G99 = 'Lookup Tables and Dropdowns'!$AC$6,F99*oz_to_kg_conversion,F99))*kg_metrictons_conversion)))</f>
        <v/>
      </c>
      <c r="P99" s="138" t="str">
        <f t="shared" si="6"/>
        <v/>
      </c>
      <c r="Q99" s="138" t="str">
        <f t="shared" si="7"/>
        <v/>
      </c>
      <c r="R99" s="113" t="str">
        <f t="shared" si="8"/>
        <v/>
      </c>
    </row>
    <row r="100" spans="1:18" x14ac:dyDescent="0.35">
      <c r="A100" s="15">
        <v>80</v>
      </c>
      <c r="B100" s="29" t="s">
        <v>97</v>
      </c>
      <c r="C100" s="28"/>
      <c r="D100" s="28"/>
      <c r="E100" s="40"/>
      <c r="F100" s="63"/>
      <c r="G100" s="63"/>
      <c r="H100" s="61"/>
      <c r="I100" s="77"/>
      <c r="J100" s="83"/>
      <c r="K100" s="83"/>
      <c r="L100" s="80"/>
      <c r="M100" s="87"/>
      <c r="N100" s="87"/>
      <c r="O100" s="145" t="str" cm="1">
        <f t="array" ref="O100">IF(C100="","",IF(F100="",IF(I100='Lookup Tables and Dropdowns'!$AC$9, lb_to_kg_conversion*H100, H100)*M100*kg_metrictons_conversion,IF(G100 = 'Lookup Tables and Dropdowns'!$AC$7,F100, IF(G100='Lookup Tables and Dropdowns'!$AC$5, F100*lb_to_kg_conversion, IF(G100 = 'Lookup Tables and Dropdowns'!$AC$6,F100*oz_to_kg_conversion,F100))*kg_metrictons_conversion)))</f>
        <v/>
      </c>
      <c r="P100" s="138" t="str">
        <f t="shared" si="6"/>
        <v/>
      </c>
      <c r="Q100" s="138" t="str">
        <f t="shared" si="7"/>
        <v/>
      </c>
      <c r="R100" s="113" t="str">
        <f t="shared" si="8"/>
        <v/>
      </c>
    </row>
    <row r="101" spans="1:18" x14ac:dyDescent="0.35">
      <c r="A101" s="15">
        <v>81</v>
      </c>
      <c r="B101" s="29" t="s">
        <v>97</v>
      </c>
      <c r="C101" s="28"/>
      <c r="D101" s="28"/>
      <c r="E101" s="40"/>
      <c r="F101" s="63"/>
      <c r="G101" s="63"/>
      <c r="H101" s="61"/>
      <c r="I101" s="77"/>
      <c r="J101" s="83"/>
      <c r="K101" s="83"/>
      <c r="L101" s="80"/>
      <c r="M101" s="87"/>
      <c r="N101" s="87"/>
      <c r="O101" s="145" t="str" cm="1">
        <f t="array" ref="O101">IF(C101="","",IF(F101="",IF(I101='Lookup Tables and Dropdowns'!$AC$9, lb_to_kg_conversion*H101, H101)*M101*kg_metrictons_conversion,IF(G101 = 'Lookup Tables and Dropdowns'!$AC$7,F101, IF(G101='Lookup Tables and Dropdowns'!$AC$5, F101*lb_to_kg_conversion, IF(G101 = 'Lookup Tables and Dropdowns'!$AC$6,F101*oz_to_kg_conversion,F101))*kg_metrictons_conversion)))</f>
        <v/>
      </c>
      <c r="P101" s="138" t="str">
        <f t="shared" si="6"/>
        <v/>
      </c>
      <c r="Q101" s="138" t="str">
        <f t="shared" si="7"/>
        <v/>
      </c>
      <c r="R101" s="113" t="str">
        <f t="shared" si="8"/>
        <v/>
      </c>
    </row>
    <row r="102" spans="1:18" x14ac:dyDescent="0.35">
      <c r="A102" s="15">
        <v>82</v>
      </c>
      <c r="B102" s="29" t="s">
        <v>97</v>
      </c>
      <c r="C102" s="28"/>
      <c r="D102" s="28"/>
      <c r="E102" s="40"/>
      <c r="F102" s="63"/>
      <c r="G102" s="63"/>
      <c r="H102" s="61"/>
      <c r="I102" s="77"/>
      <c r="J102" s="83"/>
      <c r="K102" s="83"/>
      <c r="L102" s="80"/>
      <c r="M102" s="87"/>
      <c r="N102" s="87"/>
      <c r="O102" s="145" t="str" cm="1">
        <f t="array" ref="O102">IF(C102="","",IF(F102="",IF(I102='Lookup Tables and Dropdowns'!$AC$9, lb_to_kg_conversion*H102, H102)*M102*kg_metrictons_conversion,IF(G102 = 'Lookup Tables and Dropdowns'!$AC$7,F102, IF(G102='Lookup Tables and Dropdowns'!$AC$5, F102*lb_to_kg_conversion, IF(G102 = 'Lookup Tables and Dropdowns'!$AC$6,F102*oz_to_kg_conversion,F102))*kg_metrictons_conversion)))</f>
        <v/>
      </c>
      <c r="P102" s="138" t="str">
        <f t="shared" si="6"/>
        <v/>
      </c>
      <c r="Q102" s="138" t="str">
        <f t="shared" si="7"/>
        <v/>
      </c>
      <c r="R102" s="113" t="str">
        <f t="shared" si="8"/>
        <v/>
      </c>
    </row>
    <row r="103" spans="1:18" x14ac:dyDescent="0.35">
      <c r="A103" s="15">
        <v>83</v>
      </c>
      <c r="B103" s="29" t="s">
        <v>97</v>
      </c>
      <c r="C103" s="28"/>
      <c r="D103" s="28"/>
      <c r="E103" s="40"/>
      <c r="F103" s="63"/>
      <c r="G103" s="63"/>
      <c r="H103" s="61"/>
      <c r="I103" s="77"/>
      <c r="J103" s="83"/>
      <c r="K103" s="83"/>
      <c r="L103" s="80"/>
      <c r="M103" s="87"/>
      <c r="N103" s="87"/>
      <c r="O103" s="145" t="str" cm="1">
        <f t="array" ref="O103">IF(C103="","",IF(F103="",IF(I103='Lookup Tables and Dropdowns'!$AC$9, lb_to_kg_conversion*H103, H103)*M103*kg_metrictons_conversion,IF(G103 = 'Lookup Tables and Dropdowns'!$AC$7,F103, IF(G103='Lookup Tables and Dropdowns'!$AC$5, F103*lb_to_kg_conversion, IF(G103 = 'Lookup Tables and Dropdowns'!$AC$6,F103*oz_to_kg_conversion,F103))*kg_metrictons_conversion)))</f>
        <v/>
      </c>
      <c r="P103" s="138" t="str">
        <f t="shared" si="6"/>
        <v/>
      </c>
      <c r="Q103" s="138" t="str">
        <f t="shared" si="7"/>
        <v/>
      </c>
      <c r="R103" s="113" t="str">
        <f t="shared" si="8"/>
        <v/>
      </c>
    </row>
    <row r="104" spans="1:18" x14ac:dyDescent="0.35">
      <c r="A104" s="15">
        <v>84</v>
      </c>
      <c r="B104" s="29" t="s">
        <v>97</v>
      </c>
      <c r="C104" s="28"/>
      <c r="D104" s="28"/>
      <c r="E104" s="40"/>
      <c r="F104" s="63"/>
      <c r="G104" s="63"/>
      <c r="H104" s="61"/>
      <c r="I104" s="77"/>
      <c r="J104" s="83"/>
      <c r="K104" s="83"/>
      <c r="L104" s="80"/>
      <c r="M104" s="87"/>
      <c r="N104" s="87"/>
      <c r="O104" s="145" t="str" cm="1">
        <f t="array" ref="O104">IF(C104="","",IF(F104="",IF(I104='Lookup Tables and Dropdowns'!$AC$9, lb_to_kg_conversion*H104, H104)*M104*kg_metrictons_conversion,IF(G104 = 'Lookup Tables and Dropdowns'!$AC$7,F104, IF(G104='Lookup Tables and Dropdowns'!$AC$5, F104*lb_to_kg_conversion, IF(G104 = 'Lookup Tables and Dropdowns'!$AC$6,F104*oz_to_kg_conversion,F104))*kg_metrictons_conversion)))</f>
        <v/>
      </c>
      <c r="P104" s="138" t="str">
        <f t="shared" si="6"/>
        <v/>
      </c>
      <c r="Q104" s="138" t="str">
        <f t="shared" si="7"/>
        <v/>
      </c>
      <c r="R104" s="113" t="str">
        <f t="shared" si="8"/>
        <v/>
      </c>
    </row>
    <row r="105" spans="1:18" x14ac:dyDescent="0.35">
      <c r="A105" s="15">
        <v>85</v>
      </c>
      <c r="B105" s="29" t="s">
        <v>97</v>
      </c>
      <c r="C105" s="28"/>
      <c r="D105" s="28"/>
      <c r="E105" s="40"/>
      <c r="F105" s="63"/>
      <c r="G105" s="63"/>
      <c r="H105" s="61"/>
      <c r="I105" s="77"/>
      <c r="J105" s="83"/>
      <c r="K105" s="83"/>
      <c r="L105" s="80"/>
      <c r="M105" s="87"/>
      <c r="N105" s="87"/>
      <c r="O105" s="145" t="str" cm="1">
        <f t="array" ref="O105">IF(C105="","",IF(F105="",IF(I105='Lookup Tables and Dropdowns'!$AC$9, lb_to_kg_conversion*H105, H105)*M105*kg_metrictons_conversion,IF(G105 = 'Lookup Tables and Dropdowns'!$AC$7,F105, IF(G105='Lookup Tables and Dropdowns'!$AC$5, F105*lb_to_kg_conversion, IF(G105 = 'Lookup Tables and Dropdowns'!$AC$6,F105*oz_to_kg_conversion,F105))*kg_metrictons_conversion)))</f>
        <v/>
      </c>
      <c r="P105" s="138" t="str">
        <f t="shared" si="6"/>
        <v/>
      </c>
      <c r="Q105" s="138" t="str">
        <f t="shared" si="7"/>
        <v/>
      </c>
      <c r="R105" s="113" t="str">
        <f t="shared" si="8"/>
        <v/>
      </c>
    </row>
    <row r="106" spans="1:18" x14ac:dyDescent="0.35">
      <c r="A106" s="15">
        <v>86</v>
      </c>
      <c r="B106" s="29" t="s">
        <v>97</v>
      </c>
      <c r="C106" s="28"/>
      <c r="D106" s="28"/>
      <c r="E106" s="40"/>
      <c r="F106" s="63"/>
      <c r="G106" s="63"/>
      <c r="H106" s="61"/>
      <c r="I106" s="77"/>
      <c r="J106" s="83"/>
      <c r="K106" s="83"/>
      <c r="L106" s="80"/>
      <c r="M106" s="87"/>
      <c r="N106" s="87"/>
      <c r="O106" s="145" t="str" cm="1">
        <f t="array" ref="O106">IF(C106="","",IF(F106="",IF(I106='Lookup Tables and Dropdowns'!$AC$9, lb_to_kg_conversion*H106, H106)*M106*kg_metrictons_conversion,IF(G106 = 'Lookup Tables and Dropdowns'!$AC$7,F106, IF(G106='Lookup Tables and Dropdowns'!$AC$5, F106*lb_to_kg_conversion, IF(G106 = 'Lookup Tables and Dropdowns'!$AC$6,F106*oz_to_kg_conversion,F106))*kg_metrictons_conversion)))</f>
        <v/>
      </c>
      <c r="P106" s="138" t="str">
        <f t="shared" si="6"/>
        <v/>
      </c>
      <c r="Q106" s="138" t="str">
        <f t="shared" si="7"/>
        <v/>
      </c>
      <c r="R106" s="113" t="str">
        <f t="shared" si="8"/>
        <v/>
      </c>
    </row>
    <row r="107" spans="1:18" x14ac:dyDescent="0.35">
      <c r="A107" s="15">
        <v>87</v>
      </c>
      <c r="B107" s="29" t="s">
        <v>97</v>
      </c>
      <c r="C107" s="28"/>
      <c r="D107" s="28"/>
      <c r="E107" s="40"/>
      <c r="F107" s="63"/>
      <c r="G107" s="63"/>
      <c r="H107" s="61"/>
      <c r="I107" s="77"/>
      <c r="J107" s="83"/>
      <c r="K107" s="83"/>
      <c r="L107" s="80"/>
      <c r="M107" s="87"/>
      <c r="N107" s="87"/>
      <c r="O107" s="145" t="str" cm="1">
        <f t="array" ref="O107">IF(C107="","",IF(F107="",IF(I107='Lookup Tables and Dropdowns'!$AC$9, lb_to_kg_conversion*H107, H107)*M107*kg_metrictons_conversion,IF(G107 = 'Lookup Tables and Dropdowns'!$AC$7,F107, IF(G107='Lookup Tables and Dropdowns'!$AC$5, F107*lb_to_kg_conversion, IF(G107 = 'Lookup Tables and Dropdowns'!$AC$6,F107*oz_to_kg_conversion,F107))*kg_metrictons_conversion)))</f>
        <v/>
      </c>
      <c r="P107" s="138" t="str">
        <f t="shared" si="6"/>
        <v/>
      </c>
      <c r="Q107" s="138" t="str">
        <f t="shared" si="7"/>
        <v/>
      </c>
      <c r="R107" s="113" t="str">
        <f t="shared" si="8"/>
        <v/>
      </c>
    </row>
    <row r="108" spans="1:18" x14ac:dyDescent="0.35">
      <c r="A108" s="15">
        <v>88</v>
      </c>
      <c r="B108" s="29" t="s">
        <v>97</v>
      </c>
      <c r="C108" s="28"/>
      <c r="D108" s="28"/>
      <c r="E108" s="40"/>
      <c r="F108" s="63"/>
      <c r="G108" s="63"/>
      <c r="H108" s="61"/>
      <c r="I108" s="77"/>
      <c r="J108" s="83"/>
      <c r="K108" s="83"/>
      <c r="L108" s="80"/>
      <c r="M108" s="87"/>
      <c r="N108" s="87"/>
      <c r="O108" s="145" t="str" cm="1">
        <f t="array" ref="O108">IF(C108="","",IF(F108="",IF(I108='Lookup Tables and Dropdowns'!$AC$9, lb_to_kg_conversion*H108, H108)*M108*kg_metrictons_conversion,IF(G108 = 'Lookup Tables and Dropdowns'!$AC$7,F108, IF(G108='Lookup Tables and Dropdowns'!$AC$5, F108*lb_to_kg_conversion, IF(G108 = 'Lookup Tables and Dropdowns'!$AC$6,F108*oz_to_kg_conversion,F108))*kg_metrictons_conversion)))</f>
        <v/>
      </c>
      <c r="P108" s="138" t="str">
        <f t="shared" si="6"/>
        <v/>
      </c>
      <c r="Q108" s="138" t="str">
        <f t="shared" si="7"/>
        <v/>
      </c>
      <c r="R108" s="113" t="str">
        <f t="shared" si="8"/>
        <v/>
      </c>
    </row>
    <row r="109" spans="1:18" x14ac:dyDescent="0.35">
      <c r="A109" s="15">
        <v>89</v>
      </c>
      <c r="B109" s="29" t="s">
        <v>97</v>
      </c>
      <c r="C109" s="28"/>
      <c r="D109" s="28"/>
      <c r="E109" s="40"/>
      <c r="F109" s="63"/>
      <c r="G109" s="63"/>
      <c r="H109" s="61"/>
      <c r="I109" s="77"/>
      <c r="J109" s="83"/>
      <c r="K109" s="83"/>
      <c r="L109" s="80"/>
      <c r="M109" s="87"/>
      <c r="N109" s="87"/>
      <c r="O109" s="145" t="str" cm="1">
        <f t="array" ref="O109">IF(C109="","",IF(F109="",IF(I109='Lookup Tables and Dropdowns'!$AC$9, lb_to_kg_conversion*H109, H109)*M109*kg_metrictons_conversion,IF(G109 = 'Lookup Tables and Dropdowns'!$AC$7,F109, IF(G109='Lookup Tables and Dropdowns'!$AC$5, F109*lb_to_kg_conversion, IF(G109 = 'Lookup Tables and Dropdowns'!$AC$6,F109*oz_to_kg_conversion,F109))*kg_metrictons_conversion)))</f>
        <v/>
      </c>
      <c r="P109" s="138" t="str">
        <f t="shared" si="6"/>
        <v/>
      </c>
      <c r="Q109" s="138" t="str">
        <f t="shared" si="7"/>
        <v/>
      </c>
      <c r="R109" s="113" t="str">
        <f t="shared" si="8"/>
        <v/>
      </c>
    </row>
    <row r="110" spans="1:18" x14ac:dyDescent="0.35">
      <c r="A110" s="15">
        <v>90</v>
      </c>
      <c r="B110" s="29" t="s">
        <v>97</v>
      </c>
      <c r="C110" s="28"/>
      <c r="D110" s="28"/>
      <c r="E110" s="40"/>
      <c r="F110" s="63"/>
      <c r="G110" s="63"/>
      <c r="H110" s="61"/>
      <c r="I110" s="77"/>
      <c r="J110" s="83"/>
      <c r="K110" s="83"/>
      <c r="L110" s="80"/>
      <c r="M110" s="87"/>
      <c r="N110" s="87"/>
      <c r="O110" s="145" t="str" cm="1">
        <f t="array" ref="O110">IF(C110="","",IF(F110="",IF(I110='Lookup Tables and Dropdowns'!$AC$9, lb_to_kg_conversion*H110, H110)*M110*kg_metrictons_conversion,IF(G110 = 'Lookup Tables and Dropdowns'!$AC$7,F110, IF(G110='Lookup Tables and Dropdowns'!$AC$5, F110*lb_to_kg_conversion, IF(G110 = 'Lookup Tables and Dropdowns'!$AC$6,F110*oz_to_kg_conversion,F110))*kg_metrictons_conversion)))</f>
        <v/>
      </c>
      <c r="P110" s="138" t="str">
        <f t="shared" si="6"/>
        <v/>
      </c>
      <c r="Q110" s="138" t="str">
        <f t="shared" si="7"/>
        <v/>
      </c>
      <c r="R110" s="113" t="str">
        <f t="shared" si="8"/>
        <v/>
      </c>
    </row>
    <row r="111" spans="1:18" x14ac:dyDescent="0.35">
      <c r="A111" s="15">
        <v>91</v>
      </c>
      <c r="B111" s="29" t="s">
        <v>97</v>
      </c>
      <c r="C111" s="28"/>
      <c r="D111" s="28"/>
      <c r="E111" s="40"/>
      <c r="F111" s="63"/>
      <c r="G111" s="63"/>
      <c r="H111" s="61"/>
      <c r="I111" s="77"/>
      <c r="J111" s="83"/>
      <c r="K111" s="83"/>
      <c r="L111" s="80"/>
      <c r="M111" s="87"/>
      <c r="N111" s="87"/>
      <c r="O111" s="145" t="str" cm="1">
        <f t="array" ref="O111">IF(C111="","",IF(F111="",IF(I111='Lookup Tables and Dropdowns'!$AC$9, lb_to_kg_conversion*H111, H111)*M111*kg_metrictons_conversion,IF(G111 = 'Lookup Tables and Dropdowns'!$AC$7,F111, IF(G111='Lookup Tables and Dropdowns'!$AC$5, F111*lb_to_kg_conversion, IF(G111 = 'Lookup Tables and Dropdowns'!$AC$6,F111*oz_to_kg_conversion,F111))*kg_metrictons_conversion)))</f>
        <v/>
      </c>
      <c r="P111" s="138" t="str">
        <f t="shared" si="6"/>
        <v/>
      </c>
      <c r="Q111" s="138" t="str">
        <f t="shared" si="7"/>
        <v/>
      </c>
      <c r="R111" s="113" t="str">
        <f t="shared" si="8"/>
        <v/>
      </c>
    </row>
    <row r="112" spans="1:18" x14ac:dyDescent="0.35">
      <c r="A112" s="15">
        <v>92</v>
      </c>
      <c r="B112" s="29" t="s">
        <v>97</v>
      </c>
      <c r="C112" s="28"/>
      <c r="D112" s="28"/>
      <c r="E112" s="40"/>
      <c r="F112" s="63"/>
      <c r="G112" s="63"/>
      <c r="H112" s="61"/>
      <c r="I112" s="77"/>
      <c r="J112" s="83"/>
      <c r="K112" s="83"/>
      <c r="L112" s="80"/>
      <c r="M112" s="87"/>
      <c r="N112" s="87"/>
      <c r="O112" s="145" t="str" cm="1">
        <f t="array" ref="O112">IF(C112="","",IF(F112="",IF(I112='Lookup Tables and Dropdowns'!$AC$9, lb_to_kg_conversion*H112, H112)*M112*kg_metrictons_conversion,IF(G112 = 'Lookup Tables and Dropdowns'!$AC$7,F112, IF(G112='Lookup Tables and Dropdowns'!$AC$5, F112*lb_to_kg_conversion, IF(G112 = 'Lookup Tables and Dropdowns'!$AC$6,F112*oz_to_kg_conversion,F112))*kg_metrictons_conversion)))</f>
        <v/>
      </c>
      <c r="P112" s="138" t="str">
        <f t="shared" si="6"/>
        <v/>
      </c>
      <c r="Q112" s="138" t="str">
        <f t="shared" si="7"/>
        <v/>
      </c>
      <c r="R112" s="113" t="str">
        <f t="shared" si="8"/>
        <v/>
      </c>
    </row>
    <row r="113" spans="1:18" x14ac:dyDescent="0.35">
      <c r="A113" s="15">
        <v>93</v>
      </c>
      <c r="B113" s="29" t="s">
        <v>97</v>
      </c>
      <c r="C113" s="28"/>
      <c r="D113" s="28"/>
      <c r="E113" s="40"/>
      <c r="F113" s="63"/>
      <c r="G113" s="63"/>
      <c r="H113" s="61"/>
      <c r="I113" s="77"/>
      <c r="J113" s="83"/>
      <c r="K113" s="83"/>
      <c r="L113" s="80"/>
      <c r="M113" s="87"/>
      <c r="N113" s="87"/>
      <c r="O113" s="145" t="str" cm="1">
        <f t="array" ref="O113">IF(C113="","",IF(F113="",IF(I113='Lookup Tables and Dropdowns'!$AC$9, lb_to_kg_conversion*H113, H113)*M113*kg_metrictons_conversion,IF(G113 = 'Lookup Tables and Dropdowns'!$AC$7,F113, IF(G113='Lookup Tables and Dropdowns'!$AC$5, F113*lb_to_kg_conversion, IF(G113 = 'Lookup Tables and Dropdowns'!$AC$6,F113*oz_to_kg_conversion,F113))*kg_metrictons_conversion)))</f>
        <v/>
      </c>
      <c r="P113" s="138" t="str">
        <f t="shared" si="6"/>
        <v/>
      </c>
      <c r="Q113" s="138" t="str">
        <f t="shared" si="7"/>
        <v/>
      </c>
      <c r="R113" s="113" t="str">
        <f t="shared" si="8"/>
        <v/>
      </c>
    </row>
    <row r="114" spans="1:18" x14ac:dyDescent="0.35">
      <c r="A114" s="15">
        <v>94</v>
      </c>
      <c r="B114" s="29" t="s">
        <v>97</v>
      </c>
      <c r="C114" s="28"/>
      <c r="D114" s="28"/>
      <c r="E114" s="40"/>
      <c r="F114" s="63"/>
      <c r="G114" s="63"/>
      <c r="H114" s="61"/>
      <c r="I114" s="77"/>
      <c r="J114" s="83"/>
      <c r="K114" s="83"/>
      <c r="L114" s="80"/>
      <c r="M114" s="87"/>
      <c r="N114" s="87"/>
      <c r="O114" s="145" t="str" cm="1">
        <f t="array" ref="O114">IF(C114="","",IF(F114="",IF(I114='Lookup Tables and Dropdowns'!$AC$9, lb_to_kg_conversion*H114, H114)*M114*kg_metrictons_conversion,IF(G114 = 'Lookup Tables and Dropdowns'!$AC$7,F114, IF(G114='Lookup Tables and Dropdowns'!$AC$5, F114*lb_to_kg_conversion, IF(G114 = 'Lookup Tables and Dropdowns'!$AC$6,F114*oz_to_kg_conversion,F114))*kg_metrictons_conversion)))</f>
        <v/>
      </c>
      <c r="P114" s="138" t="str">
        <f t="shared" si="6"/>
        <v/>
      </c>
      <c r="Q114" s="138" t="str">
        <f t="shared" si="7"/>
        <v/>
      </c>
      <c r="R114" s="113" t="str">
        <f t="shared" si="8"/>
        <v/>
      </c>
    </row>
    <row r="115" spans="1:18" x14ac:dyDescent="0.35">
      <c r="A115" s="15">
        <v>95</v>
      </c>
      <c r="B115" s="29" t="s">
        <v>97</v>
      </c>
      <c r="C115" s="28"/>
      <c r="D115" s="28"/>
      <c r="E115" s="40"/>
      <c r="F115" s="63"/>
      <c r="G115" s="63"/>
      <c r="H115" s="61"/>
      <c r="I115" s="77"/>
      <c r="J115" s="83"/>
      <c r="K115" s="83"/>
      <c r="L115" s="80"/>
      <c r="M115" s="87"/>
      <c r="N115" s="87"/>
      <c r="O115" s="145" t="str" cm="1">
        <f t="array" ref="O115">IF(C115="","",IF(F115="",IF(I115='Lookup Tables and Dropdowns'!$AC$9, lb_to_kg_conversion*H115, H115)*M115*kg_metrictons_conversion,IF(G115 = 'Lookup Tables and Dropdowns'!$AC$7,F115, IF(G115='Lookup Tables and Dropdowns'!$AC$5, F115*lb_to_kg_conversion, IF(G115 = 'Lookup Tables and Dropdowns'!$AC$6,F115*oz_to_kg_conversion,F115))*kg_metrictons_conversion)))</f>
        <v/>
      </c>
      <c r="P115" s="138" t="str">
        <f t="shared" si="6"/>
        <v/>
      </c>
      <c r="Q115" s="138" t="str">
        <f t="shared" si="7"/>
        <v/>
      </c>
      <c r="R115" s="113" t="str">
        <f t="shared" si="8"/>
        <v/>
      </c>
    </row>
    <row r="116" spans="1:18" x14ac:dyDescent="0.35">
      <c r="A116" s="15">
        <v>96</v>
      </c>
      <c r="B116" s="29" t="s">
        <v>97</v>
      </c>
      <c r="C116" s="28"/>
      <c r="D116" s="28"/>
      <c r="E116" s="40"/>
      <c r="F116" s="63"/>
      <c r="G116" s="63"/>
      <c r="H116" s="61"/>
      <c r="I116" s="77"/>
      <c r="J116" s="83"/>
      <c r="K116" s="83"/>
      <c r="L116" s="80"/>
      <c r="M116" s="87"/>
      <c r="N116" s="87"/>
      <c r="O116" s="145" t="str" cm="1">
        <f t="array" ref="O116">IF(C116="","",IF(F116="",IF(I116='Lookup Tables and Dropdowns'!$AC$9, lb_to_kg_conversion*H116, H116)*M116*kg_metrictons_conversion,IF(G116 = 'Lookup Tables and Dropdowns'!$AC$7,F116, IF(G116='Lookup Tables and Dropdowns'!$AC$5, F116*lb_to_kg_conversion, IF(G116 = 'Lookup Tables and Dropdowns'!$AC$6,F116*oz_to_kg_conversion,F116))*kg_metrictons_conversion)))</f>
        <v/>
      </c>
      <c r="P116" s="138" t="str">
        <f t="shared" si="6"/>
        <v/>
      </c>
      <c r="Q116" s="138" t="str">
        <f t="shared" si="7"/>
        <v/>
      </c>
      <c r="R116" s="113" t="str">
        <f t="shared" si="8"/>
        <v/>
      </c>
    </row>
    <row r="117" spans="1:18" x14ac:dyDescent="0.35">
      <c r="A117" s="15">
        <v>97</v>
      </c>
      <c r="B117" s="29" t="s">
        <v>97</v>
      </c>
      <c r="C117" s="28"/>
      <c r="D117" s="28"/>
      <c r="E117" s="40"/>
      <c r="F117" s="63"/>
      <c r="G117" s="63"/>
      <c r="H117" s="61"/>
      <c r="I117" s="77"/>
      <c r="J117" s="83"/>
      <c r="K117" s="83"/>
      <c r="L117" s="80"/>
      <c r="M117" s="87"/>
      <c r="N117" s="87"/>
      <c r="O117" s="145" t="str" cm="1">
        <f t="array" ref="O117">IF(C117="","",IF(F117="",IF(I117='Lookup Tables and Dropdowns'!$AC$9, lb_to_kg_conversion*H117, H117)*M117*kg_metrictons_conversion,IF(G117 = 'Lookup Tables and Dropdowns'!$AC$7,F117, IF(G117='Lookup Tables and Dropdowns'!$AC$5, F117*lb_to_kg_conversion, IF(G117 = 'Lookup Tables and Dropdowns'!$AC$6,F117*oz_to_kg_conversion,F117))*kg_metrictons_conversion)))</f>
        <v/>
      </c>
      <c r="P117" s="138" t="str">
        <f t="shared" ref="P117:P148" si="9">IF($C117="","",$O117*J117)</f>
        <v/>
      </c>
      <c r="Q117" s="138" t="str">
        <f t="shared" ref="Q117:Q148" si="10">IF($C117="","",$O117*K117)</f>
        <v/>
      </c>
      <c r="R117" s="113" t="str">
        <f t="shared" ref="R117:R148" si="11">IF($C117="","",$O117*L117)</f>
        <v/>
      </c>
    </row>
    <row r="118" spans="1:18" x14ac:dyDescent="0.35">
      <c r="A118" s="15">
        <v>98</v>
      </c>
      <c r="B118" s="29" t="s">
        <v>97</v>
      </c>
      <c r="C118" s="28"/>
      <c r="D118" s="28"/>
      <c r="E118" s="40"/>
      <c r="F118" s="63"/>
      <c r="G118" s="63"/>
      <c r="H118" s="61"/>
      <c r="I118" s="77"/>
      <c r="J118" s="83"/>
      <c r="K118" s="83"/>
      <c r="L118" s="80"/>
      <c r="M118" s="87"/>
      <c r="N118" s="87"/>
      <c r="O118" s="145" t="str" cm="1">
        <f t="array" ref="O118">IF(C118="","",IF(F118="",IF(I118='Lookup Tables and Dropdowns'!$AC$9, lb_to_kg_conversion*H118, H118)*M118*kg_metrictons_conversion,IF(G118 = 'Lookup Tables and Dropdowns'!$AC$7,F118, IF(G118='Lookup Tables and Dropdowns'!$AC$5, F118*lb_to_kg_conversion, IF(G118 = 'Lookup Tables and Dropdowns'!$AC$6,F118*oz_to_kg_conversion,F118))*kg_metrictons_conversion)))</f>
        <v/>
      </c>
      <c r="P118" s="138" t="str">
        <f t="shared" si="9"/>
        <v/>
      </c>
      <c r="Q118" s="138" t="str">
        <f t="shared" si="10"/>
        <v/>
      </c>
      <c r="R118" s="113" t="str">
        <f t="shared" si="11"/>
        <v/>
      </c>
    </row>
    <row r="119" spans="1:18" x14ac:dyDescent="0.35">
      <c r="A119" s="15">
        <v>99</v>
      </c>
      <c r="B119" s="29" t="s">
        <v>97</v>
      </c>
      <c r="C119" s="28"/>
      <c r="D119" s="28"/>
      <c r="E119" s="40"/>
      <c r="F119" s="63"/>
      <c r="G119" s="63"/>
      <c r="H119" s="61"/>
      <c r="I119" s="77"/>
      <c r="J119" s="83"/>
      <c r="K119" s="83"/>
      <c r="L119" s="80"/>
      <c r="M119" s="87"/>
      <c r="N119" s="87"/>
      <c r="O119" s="145" t="str" cm="1">
        <f t="array" ref="O119">IF(C119="","",IF(F119="",IF(I119='Lookup Tables and Dropdowns'!$AC$9, lb_to_kg_conversion*H119, H119)*M119*kg_metrictons_conversion,IF(G119 = 'Lookup Tables and Dropdowns'!$AC$7,F119, IF(G119='Lookup Tables and Dropdowns'!$AC$5, F119*lb_to_kg_conversion, IF(G119 = 'Lookup Tables and Dropdowns'!$AC$6,F119*oz_to_kg_conversion,F119))*kg_metrictons_conversion)))</f>
        <v/>
      </c>
      <c r="P119" s="138" t="str">
        <f t="shared" si="9"/>
        <v/>
      </c>
      <c r="Q119" s="138" t="str">
        <f t="shared" si="10"/>
        <v/>
      </c>
      <c r="R119" s="113" t="str">
        <f t="shared" si="11"/>
        <v/>
      </c>
    </row>
    <row r="120" spans="1:18" x14ac:dyDescent="0.35">
      <c r="A120" s="15">
        <v>100</v>
      </c>
      <c r="B120" s="29" t="s">
        <v>97</v>
      </c>
      <c r="C120" s="28"/>
      <c r="D120" s="28"/>
      <c r="E120" s="40"/>
      <c r="F120" s="63"/>
      <c r="G120" s="63"/>
      <c r="H120" s="61"/>
      <c r="I120" s="77"/>
      <c r="J120" s="83"/>
      <c r="K120" s="83"/>
      <c r="L120" s="80"/>
      <c r="M120" s="87"/>
      <c r="N120" s="87"/>
      <c r="O120" s="145" t="str" cm="1">
        <f t="array" ref="O120">IF(C120="","",IF(F120="",IF(I120='Lookup Tables and Dropdowns'!$AC$9, lb_to_kg_conversion*H120, H120)*M120*kg_metrictons_conversion,IF(G120 = 'Lookup Tables and Dropdowns'!$AC$7,F120, IF(G120='Lookup Tables and Dropdowns'!$AC$5, F120*lb_to_kg_conversion, IF(G120 = 'Lookup Tables and Dropdowns'!$AC$6,F120*oz_to_kg_conversion,F120))*kg_metrictons_conversion)))</f>
        <v/>
      </c>
      <c r="P120" s="138" t="str">
        <f t="shared" si="9"/>
        <v/>
      </c>
      <c r="Q120" s="138" t="str">
        <f t="shared" si="10"/>
        <v/>
      </c>
      <c r="R120" s="113" t="str">
        <f t="shared" si="11"/>
        <v/>
      </c>
    </row>
    <row r="121" spans="1:18" x14ac:dyDescent="0.35">
      <c r="A121" s="15">
        <v>101</v>
      </c>
      <c r="B121" s="29" t="s">
        <v>97</v>
      </c>
      <c r="C121" s="28"/>
      <c r="D121" s="28"/>
      <c r="E121" s="40"/>
      <c r="F121" s="63"/>
      <c r="G121" s="63"/>
      <c r="H121" s="61"/>
      <c r="I121" s="77"/>
      <c r="J121" s="83"/>
      <c r="K121" s="83"/>
      <c r="L121" s="80"/>
      <c r="M121" s="87"/>
      <c r="N121" s="87"/>
      <c r="O121" s="145" t="str" cm="1">
        <f t="array" ref="O121">IF(C121="","",IF(F121="",IF(I121='Lookup Tables and Dropdowns'!$AC$9, lb_to_kg_conversion*H121, H121)*M121*kg_metrictons_conversion,IF(G121 = 'Lookup Tables and Dropdowns'!$AC$7,F121, IF(G121='Lookup Tables and Dropdowns'!$AC$5, F121*lb_to_kg_conversion, IF(G121 = 'Lookup Tables and Dropdowns'!$AC$6,F121*oz_to_kg_conversion,F121))*kg_metrictons_conversion)))</f>
        <v/>
      </c>
      <c r="P121" s="138" t="str">
        <f t="shared" si="9"/>
        <v/>
      </c>
      <c r="Q121" s="138" t="str">
        <f t="shared" si="10"/>
        <v/>
      </c>
      <c r="R121" s="113" t="str">
        <f t="shared" si="11"/>
        <v/>
      </c>
    </row>
    <row r="122" spans="1:18" x14ac:dyDescent="0.35">
      <c r="A122" s="15">
        <v>102</v>
      </c>
      <c r="B122" s="29" t="s">
        <v>97</v>
      </c>
      <c r="C122" s="28"/>
      <c r="D122" s="28"/>
      <c r="E122" s="40"/>
      <c r="F122" s="63"/>
      <c r="G122" s="63"/>
      <c r="H122" s="61"/>
      <c r="I122" s="77"/>
      <c r="J122" s="83"/>
      <c r="K122" s="83"/>
      <c r="L122" s="80"/>
      <c r="M122" s="87"/>
      <c r="N122" s="87"/>
      <c r="O122" s="145" t="str" cm="1">
        <f t="array" ref="O122">IF(C122="","",IF(F122="",IF(I122='Lookup Tables and Dropdowns'!$AC$9, lb_to_kg_conversion*H122, H122)*M122*kg_metrictons_conversion,IF(G122 = 'Lookup Tables and Dropdowns'!$AC$7,F122, IF(G122='Lookup Tables and Dropdowns'!$AC$5, F122*lb_to_kg_conversion, IF(G122 = 'Lookup Tables and Dropdowns'!$AC$6,F122*oz_to_kg_conversion,F122))*kg_metrictons_conversion)))</f>
        <v/>
      </c>
      <c r="P122" s="138" t="str">
        <f t="shared" si="9"/>
        <v/>
      </c>
      <c r="Q122" s="138" t="str">
        <f t="shared" si="10"/>
        <v/>
      </c>
      <c r="R122" s="113" t="str">
        <f t="shared" si="11"/>
        <v/>
      </c>
    </row>
    <row r="123" spans="1:18" x14ac:dyDescent="0.35">
      <c r="A123" s="15">
        <v>103</v>
      </c>
      <c r="B123" s="29" t="s">
        <v>97</v>
      </c>
      <c r="C123" s="28"/>
      <c r="D123" s="28"/>
      <c r="E123" s="40"/>
      <c r="F123" s="63"/>
      <c r="G123" s="63"/>
      <c r="H123" s="61"/>
      <c r="I123" s="77"/>
      <c r="J123" s="83"/>
      <c r="K123" s="83"/>
      <c r="L123" s="80"/>
      <c r="M123" s="87"/>
      <c r="N123" s="87"/>
      <c r="O123" s="145" t="str" cm="1">
        <f t="array" ref="O123">IF(C123="","",IF(F123="",IF(I123='Lookup Tables and Dropdowns'!$AC$9, lb_to_kg_conversion*H123, H123)*M123*kg_metrictons_conversion,IF(G123 = 'Lookup Tables and Dropdowns'!$AC$7,F123, IF(G123='Lookup Tables and Dropdowns'!$AC$5, F123*lb_to_kg_conversion, IF(G123 = 'Lookup Tables and Dropdowns'!$AC$6,F123*oz_to_kg_conversion,F123))*kg_metrictons_conversion)))</f>
        <v/>
      </c>
      <c r="P123" s="138" t="str">
        <f t="shared" si="9"/>
        <v/>
      </c>
      <c r="Q123" s="138" t="str">
        <f t="shared" si="10"/>
        <v/>
      </c>
      <c r="R123" s="113" t="str">
        <f t="shared" si="11"/>
        <v/>
      </c>
    </row>
    <row r="124" spans="1:18" x14ac:dyDescent="0.35">
      <c r="A124" s="15">
        <v>104</v>
      </c>
      <c r="B124" s="29" t="s">
        <v>97</v>
      </c>
      <c r="C124" s="28"/>
      <c r="D124" s="28"/>
      <c r="E124" s="40"/>
      <c r="F124" s="63"/>
      <c r="G124" s="63"/>
      <c r="H124" s="61"/>
      <c r="I124" s="77"/>
      <c r="J124" s="83"/>
      <c r="K124" s="83"/>
      <c r="L124" s="80"/>
      <c r="M124" s="87"/>
      <c r="N124" s="87"/>
      <c r="O124" s="145" t="str" cm="1">
        <f t="array" ref="O124">IF(C124="","",IF(F124="",IF(I124='Lookup Tables and Dropdowns'!$AC$9, lb_to_kg_conversion*H124, H124)*M124*kg_metrictons_conversion,IF(G124 = 'Lookup Tables and Dropdowns'!$AC$7,F124, IF(G124='Lookup Tables and Dropdowns'!$AC$5, F124*lb_to_kg_conversion, IF(G124 = 'Lookup Tables and Dropdowns'!$AC$6,F124*oz_to_kg_conversion,F124))*kg_metrictons_conversion)))</f>
        <v/>
      </c>
      <c r="P124" s="138" t="str">
        <f t="shared" si="9"/>
        <v/>
      </c>
      <c r="Q124" s="138" t="str">
        <f t="shared" si="10"/>
        <v/>
      </c>
      <c r="R124" s="113" t="str">
        <f t="shared" si="11"/>
        <v/>
      </c>
    </row>
    <row r="125" spans="1:18" x14ac:dyDescent="0.35">
      <c r="A125" s="15">
        <v>105</v>
      </c>
      <c r="B125" s="29" t="s">
        <v>97</v>
      </c>
      <c r="C125" s="28"/>
      <c r="D125" s="28"/>
      <c r="E125" s="40"/>
      <c r="F125" s="63"/>
      <c r="G125" s="63"/>
      <c r="H125" s="61"/>
      <c r="I125" s="77"/>
      <c r="J125" s="83"/>
      <c r="K125" s="83"/>
      <c r="L125" s="80"/>
      <c r="M125" s="87"/>
      <c r="N125" s="87"/>
      <c r="O125" s="145" t="str" cm="1">
        <f t="array" ref="O125">IF(C125="","",IF(F125="",IF(I125='Lookup Tables and Dropdowns'!$AC$9, lb_to_kg_conversion*H125, H125)*M125*kg_metrictons_conversion,IF(G125 = 'Lookup Tables and Dropdowns'!$AC$7,F125, IF(G125='Lookup Tables and Dropdowns'!$AC$5, F125*lb_to_kg_conversion, IF(G125 = 'Lookup Tables and Dropdowns'!$AC$6,F125*oz_to_kg_conversion,F125))*kg_metrictons_conversion)))</f>
        <v/>
      </c>
      <c r="P125" s="138" t="str">
        <f t="shared" si="9"/>
        <v/>
      </c>
      <c r="Q125" s="138" t="str">
        <f t="shared" si="10"/>
        <v/>
      </c>
      <c r="R125" s="113" t="str">
        <f t="shared" si="11"/>
        <v/>
      </c>
    </row>
    <row r="126" spans="1:18" x14ac:dyDescent="0.35">
      <c r="A126" s="15">
        <v>106</v>
      </c>
      <c r="B126" s="29" t="s">
        <v>97</v>
      </c>
      <c r="C126" s="28"/>
      <c r="D126" s="28"/>
      <c r="E126" s="40"/>
      <c r="F126" s="63"/>
      <c r="G126" s="63"/>
      <c r="H126" s="61"/>
      <c r="I126" s="77"/>
      <c r="J126" s="83"/>
      <c r="K126" s="83"/>
      <c r="L126" s="80"/>
      <c r="M126" s="87"/>
      <c r="N126" s="87"/>
      <c r="O126" s="145" t="str" cm="1">
        <f t="array" ref="O126">IF(C126="","",IF(F126="",IF(I126='Lookup Tables and Dropdowns'!$AC$9, lb_to_kg_conversion*H126, H126)*M126*kg_metrictons_conversion,IF(G126 = 'Lookup Tables and Dropdowns'!$AC$7,F126, IF(G126='Lookup Tables and Dropdowns'!$AC$5, F126*lb_to_kg_conversion, IF(G126 = 'Lookup Tables and Dropdowns'!$AC$6,F126*oz_to_kg_conversion,F126))*kg_metrictons_conversion)))</f>
        <v/>
      </c>
      <c r="P126" s="138" t="str">
        <f t="shared" si="9"/>
        <v/>
      </c>
      <c r="Q126" s="138" t="str">
        <f t="shared" si="10"/>
        <v/>
      </c>
      <c r="R126" s="113" t="str">
        <f t="shared" si="11"/>
        <v/>
      </c>
    </row>
    <row r="127" spans="1:18" x14ac:dyDescent="0.35">
      <c r="A127" s="15">
        <v>107</v>
      </c>
      <c r="B127" s="29" t="s">
        <v>97</v>
      </c>
      <c r="C127" s="28"/>
      <c r="D127" s="28"/>
      <c r="E127" s="40"/>
      <c r="F127" s="63"/>
      <c r="G127" s="63"/>
      <c r="H127" s="61"/>
      <c r="I127" s="77"/>
      <c r="J127" s="83"/>
      <c r="K127" s="83"/>
      <c r="L127" s="80"/>
      <c r="M127" s="87"/>
      <c r="N127" s="87"/>
      <c r="O127" s="145" t="str" cm="1">
        <f t="array" ref="O127">IF(C127="","",IF(F127="",IF(I127='Lookup Tables and Dropdowns'!$AC$9, lb_to_kg_conversion*H127, H127)*M127*kg_metrictons_conversion,IF(G127 = 'Lookup Tables and Dropdowns'!$AC$7,F127, IF(G127='Lookup Tables and Dropdowns'!$AC$5, F127*lb_to_kg_conversion, IF(G127 = 'Lookup Tables and Dropdowns'!$AC$6,F127*oz_to_kg_conversion,F127))*kg_metrictons_conversion)))</f>
        <v/>
      </c>
      <c r="P127" s="138" t="str">
        <f t="shared" si="9"/>
        <v/>
      </c>
      <c r="Q127" s="138" t="str">
        <f t="shared" si="10"/>
        <v/>
      </c>
      <c r="R127" s="113" t="str">
        <f t="shared" si="11"/>
        <v/>
      </c>
    </row>
    <row r="128" spans="1:18" x14ac:dyDescent="0.35">
      <c r="A128" s="15">
        <v>108</v>
      </c>
      <c r="B128" s="29" t="s">
        <v>97</v>
      </c>
      <c r="C128" s="28"/>
      <c r="D128" s="28"/>
      <c r="E128" s="40"/>
      <c r="F128" s="63"/>
      <c r="G128" s="63"/>
      <c r="H128" s="61"/>
      <c r="I128" s="77"/>
      <c r="J128" s="83"/>
      <c r="K128" s="83"/>
      <c r="L128" s="80"/>
      <c r="M128" s="87"/>
      <c r="N128" s="87"/>
      <c r="O128" s="145" t="str" cm="1">
        <f t="array" ref="O128">IF(C128="","",IF(F128="",IF(I128='Lookup Tables and Dropdowns'!$AC$9, lb_to_kg_conversion*H128, H128)*M128*kg_metrictons_conversion,IF(G128 = 'Lookup Tables and Dropdowns'!$AC$7,F128, IF(G128='Lookup Tables and Dropdowns'!$AC$5, F128*lb_to_kg_conversion, IF(G128 = 'Lookup Tables and Dropdowns'!$AC$6,F128*oz_to_kg_conversion,F128))*kg_metrictons_conversion)))</f>
        <v/>
      </c>
      <c r="P128" s="138" t="str">
        <f t="shared" si="9"/>
        <v/>
      </c>
      <c r="Q128" s="138" t="str">
        <f t="shared" si="10"/>
        <v/>
      </c>
      <c r="R128" s="113" t="str">
        <f t="shared" si="11"/>
        <v/>
      </c>
    </row>
    <row r="129" spans="1:18" x14ac:dyDescent="0.35">
      <c r="A129" s="15">
        <v>109</v>
      </c>
      <c r="B129" s="29" t="s">
        <v>97</v>
      </c>
      <c r="C129" s="28"/>
      <c r="D129" s="28"/>
      <c r="E129" s="40"/>
      <c r="F129" s="63"/>
      <c r="G129" s="63"/>
      <c r="H129" s="61"/>
      <c r="I129" s="77"/>
      <c r="J129" s="83"/>
      <c r="K129" s="83"/>
      <c r="L129" s="80"/>
      <c r="M129" s="87"/>
      <c r="N129" s="87"/>
      <c r="O129" s="145" t="str" cm="1">
        <f t="array" ref="O129">IF(C129="","",IF(F129="",IF(I129='Lookup Tables and Dropdowns'!$AC$9, lb_to_kg_conversion*H129, H129)*M129*kg_metrictons_conversion,IF(G129 = 'Lookup Tables and Dropdowns'!$AC$7,F129, IF(G129='Lookup Tables and Dropdowns'!$AC$5, F129*lb_to_kg_conversion, IF(G129 = 'Lookup Tables and Dropdowns'!$AC$6,F129*oz_to_kg_conversion,F129))*kg_metrictons_conversion)))</f>
        <v/>
      </c>
      <c r="P129" s="138" t="str">
        <f t="shared" si="9"/>
        <v/>
      </c>
      <c r="Q129" s="138" t="str">
        <f t="shared" si="10"/>
        <v/>
      </c>
      <c r="R129" s="113" t="str">
        <f t="shared" si="11"/>
        <v/>
      </c>
    </row>
    <row r="130" spans="1:18" x14ac:dyDescent="0.35">
      <c r="A130" s="15">
        <v>110</v>
      </c>
      <c r="B130" s="29" t="s">
        <v>97</v>
      </c>
      <c r="C130" s="28"/>
      <c r="D130" s="28"/>
      <c r="E130" s="40"/>
      <c r="F130" s="63"/>
      <c r="G130" s="63"/>
      <c r="H130" s="61"/>
      <c r="I130" s="77"/>
      <c r="J130" s="83"/>
      <c r="K130" s="83"/>
      <c r="L130" s="80"/>
      <c r="M130" s="87"/>
      <c r="N130" s="87"/>
      <c r="O130" s="145" t="str" cm="1">
        <f t="array" ref="O130">IF(C130="","",IF(F130="",IF(I130='Lookup Tables and Dropdowns'!$AC$9, lb_to_kg_conversion*H130, H130)*M130*kg_metrictons_conversion,IF(G130 = 'Lookup Tables and Dropdowns'!$AC$7,F130, IF(G130='Lookup Tables and Dropdowns'!$AC$5, F130*lb_to_kg_conversion, IF(G130 = 'Lookup Tables and Dropdowns'!$AC$6,F130*oz_to_kg_conversion,F130))*kg_metrictons_conversion)))</f>
        <v/>
      </c>
      <c r="P130" s="138" t="str">
        <f t="shared" si="9"/>
        <v/>
      </c>
      <c r="Q130" s="138" t="str">
        <f t="shared" si="10"/>
        <v/>
      </c>
      <c r="R130" s="113" t="str">
        <f t="shared" si="11"/>
        <v/>
      </c>
    </row>
    <row r="131" spans="1:18" x14ac:dyDescent="0.35">
      <c r="A131" s="15">
        <v>111</v>
      </c>
      <c r="B131" s="29" t="s">
        <v>97</v>
      </c>
      <c r="C131" s="28"/>
      <c r="D131" s="28"/>
      <c r="E131" s="40"/>
      <c r="F131" s="63"/>
      <c r="G131" s="63"/>
      <c r="H131" s="61"/>
      <c r="I131" s="77"/>
      <c r="J131" s="83"/>
      <c r="K131" s="83"/>
      <c r="L131" s="80"/>
      <c r="M131" s="87"/>
      <c r="N131" s="87"/>
      <c r="O131" s="145" t="str" cm="1">
        <f t="array" ref="O131">IF(C131="","",IF(F131="",IF(I131='Lookup Tables and Dropdowns'!$AC$9, lb_to_kg_conversion*H131, H131)*M131*kg_metrictons_conversion,IF(G131 = 'Lookup Tables and Dropdowns'!$AC$7,F131, IF(G131='Lookup Tables and Dropdowns'!$AC$5, F131*lb_to_kg_conversion, IF(G131 = 'Lookup Tables and Dropdowns'!$AC$6,F131*oz_to_kg_conversion,F131))*kg_metrictons_conversion)))</f>
        <v/>
      </c>
      <c r="P131" s="138" t="str">
        <f t="shared" si="9"/>
        <v/>
      </c>
      <c r="Q131" s="138" t="str">
        <f t="shared" si="10"/>
        <v/>
      </c>
      <c r="R131" s="113" t="str">
        <f t="shared" si="11"/>
        <v/>
      </c>
    </row>
    <row r="132" spans="1:18" x14ac:dyDescent="0.35">
      <c r="A132" s="15">
        <v>112</v>
      </c>
      <c r="B132" s="29" t="s">
        <v>97</v>
      </c>
      <c r="C132" s="28"/>
      <c r="D132" s="28"/>
      <c r="E132" s="40"/>
      <c r="F132" s="63"/>
      <c r="G132" s="63"/>
      <c r="H132" s="61"/>
      <c r="I132" s="77"/>
      <c r="J132" s="83"/>
      <c r="K132" s="83"/>
      <c r="L132" s="80"/>
      <c r="M132" s="87"/>
      <c r="N132" s="87"/>
      <c r="O132" s="145" t="str" cm="1">
        <f t="array" ref="O132">IF(C132="","",IF(F132="",IF(I132='Lookup Tables and Dropdowns'!$AC$9, lb_to_kg_conversion*H132, H132)*M132*kg_metrictons_conversion,IF(G132 = 'Lookup Tables and Dropdowns'!$AC$7,F132, IF(G132='Lookup Tables and Dropdowns'!$AC$5, F132*lb_to_kg_conversion, IF(G132 = 'Lookup Tables and Dropdowns'!$AC$6,F132*oz_to_kg_conversion,F132))*kg_metrictons_conversion)))</f>
        <v/>
      </c>
      <c r="P132" s="138" t="str">
        <f t="shared" si="9"/>
        <v/>
      </c>
      <c r="Q132" s="138" t="str">
        <f t="shared" si="10"/>
        <v/>
      </c>
      <c r="R132" s="113" t="str">
        <f t="shared" si="11"/>
        <v/>
      </c>
    </row>
    <row r="133" spans="1:18" x14ac:dyDescent="0.35">
      <c r="A133" s="15">
        <v>113</v>
      </c>
      <c r="B133" s="29" t="s">
        <v>97</v>
      </c>
      <c r="C133" s="28"/>
      <c r="D133" s="28"/>
      <c r="E133" s="40"/>
      <c r="F133" s="63"/>
      <c r="G133" s="63"/>
      <c r="H133" s="61"/>
      <c r="I133" s="77"/>
      <c r="J133" s="83"/>
      <c r="K133" s="83"/>
      <c r="L133" s="80"/>
      <c r="M133" s="87"/>
      <c r="N133" s="87"/>
      <c r="O133" s="145" t="str" cm="1">
        <f t="array" ref="O133">IF(C133="","",IF(F133="",IF(I133='Lookup Tables and Dropdowns'!$AC$9, lb_to_kg_conversion*H133, H133)*M133*kg_metrictons_conversion,IF(G133 = 'Lookup Tables and Dropdowns'!$AC$7,F133, IF(G133='Lookup Tables and Dropdowns'!$AC$5, F133*lb_to_kg_conversion, IF(G133 = 'Lookup Tables and Dropdowns'!$AC$6,F133*oz_to_kg_conversion,F133))*kg_metrictons_conversion)))</f>
        <v/>
      </c>
      <c r="P133" s="138" t="str">
        <f t="shared" si="9"/>
        <v/>
      </c>
      <c r="Q133" s="138" t="str">
        <f t="shared" si="10"/>
        <v/>
      </c>
      <c r="R133" s="113" t="str">
        <f t="shared" si="11"/>
        <v/>
      </c>
    </row>
    <row r="134" spans="1:18" x14ac:dyDescent="0.35">
      <c r="A134" s="15">
        <v>114</v>
      </c>
      <c r="B134" s="29" t="s">
        <v>97</v>
      </c>
      <c r="C134" s="28"/>
      <c r="D134" s="28"/>
      <c r="E134" s="40"/>
      <c r="F134" s="63"/>
      <c r="G134" s="63"/>
      <c r="H134" s="61"/>
      <c r="I134" s="77"/>
      <c r="J134" s="83"/>
      <c r="K134" s="83"/>
      <c r="L134" s="80"/>
      <c r="M134" s="87"/>
      <c r="N134" s="87"/>
      <c r="O134" s="145" t="str" cm="1">
        <f t="array" ref="O134">IF(C134="","",IF(F134="",IF(I134='Lookup Tables and Dropdowns'!$AC$9, lb_to_kg_conversion*H134, H134)*M134*kg_metrictons_conversion,IF(G134 = 'Lookup Tables and Dropdowns'!$AC$7,F134, IF(G134='Lookup Tables and Dropdowns'!$AC$5, F134*lb_to_kg_conversion, IF(G134 = 'Lookup Tables and Dropdowns'!$AC$6,F134*oz_to_kg_conversion,F134))*kg_metrictons_conversion)))</f>
        <v/>
      </c>
      <c r="P134" s="138" t="str">
        <f t="shared" si="9"/>
        <v/>
      </c>
      <c r="Q134" s="138" t="str">
        <f t="shared" si="10"/>
        <v/>
      </c>
      <c r="R134" s="113" t="str">
        <f t="shared" si="11"/>
        <v/>
      </c>
    </row>
    <row r="135" spans="1:18" x14ac:dyDescent="0.35">
      <c r="A135" s="15">
        <v>115</v>
      </c>
      <c r="B135" s="29" t="s">
        <v>97</v>
      </c>
      <c r="C135" s="28"/>
      <c r="D135" s="28"/>
      <c r="E135" s="40"/>
      <c r="F135" s="63"/>
      <c r="G135" s="63"/>
      <c r="H135" s="61"/>
      <c r="I135" s="77"/>
      <c r="J135" s="83"/>
      <c r="K135" s="83"/>
      <c r="L135" s="80"/>
      <c r="M135" s="87"/>
      <c r="N135" s="87"/>
      <c r="O135" s="145" t="str" cm="1">
        <f t="array" ref="O135">IF(C135="","",IF(F135="",IF(I135='Lookup Tables and Dropdowns'!$AC$9, lb_to_kg_conversion*H135, H135)*M135*kg_metrictons_conversion,IF(G135 = 'Lookup Tables and Dropdowns'!$AC$7,F135, IF(G135='Lookup Tables and Dropdowns'!$AC$5, F135*lb_to_kg_conversion, IF(G135 = 'Lookup Tables and Dropdowns'!$AC$6,F135*oz_to_kg_conversion,F135))*kg_metrictons_conversion)))</f>
        <v/>
      </c>
      <c r="P135" s="138" t="str">
        <f t="shared" si="9"/>
        <v/>
      </c>
      <c r="Q135" s="138" t="str">
        <f t="shared" si="10"/>
        <v/>
      </c>
      <c r="R135" s="113" t="str">
        <f t="shared" si="11"/>
        <v/>
      </c>
    </row>
    <row r="136" spans="1:18" x14ac:dyDescent="0.35">
      <c r="A136" s="15">
        <v>116</v>
      </c>
      <c r="B136" s="29" t="s">
        <v>97</v>
      </c>
      <c r="C136" s="28"/>
      <c r="D136" s="28"/>
      <c r="E136" s="40"/>
      <c r="F136" s="63"/>
      <c r="G136" s="63"/>
      <c r="H136" s="61"/>
      <c r="I136" s="77"/>
      <c r="J136" s="83"/>
      <c r="K136" s="83"/>
      <c r="L136" s="80"/>
      <c r="M136" s="87"/>
      <c r="N136" s="87"/>
      <c r="O136" s="145" t="str" cm="1">
        <f t="array" ref="O136">IF(C136="","",IF(F136="",IF(I136='Lookup Tables and Dropdowns'!$AC$9, lb_to_kg_conversion*H136, H136)*M136*kg_metrictons_conversion,IF(G136 = 'Lookup Tables and Dropdowns'!$AC$7,F136, IF(G136='Lookup Tables and Dropdowns'!$AC$5, F136*lb_to_kg_conversion, IF(G136 = 'Lookup Tables and Dropdowns'!$AC$6,F136*oz_to_kg_conversion,F136))*kg_metrictons_conversion)))</f>
        <v/>
      </c>
      <c r="P136" s="138" t="str">
        <f t="shared" si="9"/>
        <v/>
      </c>
      <c r="Q136" s="138" t="str">
        <f t="shared" si="10"/>
        <v/>
      </c>
      <c r="R136" s="113" t="str">
        <f t="shared" si="11"/>
        <v/>
      </c>
    </row>
    <row r="137" spans="1:18" x14ac:dyDescent="0.35">
      <c r="A137" s="15">
        <v>117</v>
      </c>
      <c r="B137" s="29" t="s">
        <v>97</v>
      </c>
      <c r="C137" s="28"/>
      <c r="D137" s="28"/>
      <c r="E137" s="40"/>
      <c r="F137" s="63"/>
      <c r="G137" s="63"/>
      <c r="H137" s="61"/>
      <c r="I137" s="77"/>
      <c r="J137" s="83"/>
      <c r="K137" s="83"/>
      <c r="L137" s="80"/>
      <c r="M137" s="87"/>
      <c r="N137" s="87"/>
      <c r="O137" s="145" t="str" cm="1">
        <f t="array" ref="O137">IF(C137="","",IF(F137="",IF(I137='Lookup Tables and Dropdowns'!$AC$9, lb_to_kg_conversion*H137, H137)*M137*kg_metrictons_conversion,IF(G137 = 'Lookup Tables and Dropdowns'!$AC$7,F137, IF(G137='Lookup Tables and Dropdowns'!$AC$5, F137*lb_to_kg_conversion, IF(G137 = 'Lookup Tables and Dropdowns'!$AC$6,F137*oz_to_kg_conversion,F137))*kg_metrictons_conversion)))</f>
        <v/>
      </c>
      <c r="P137" s="138" t="str">
        <f t="shared" si="9"/>
        <v/>
      </c>
      <c r="Q137" s="138" t="str">
        <f t="shared" si="10"/>
        <v/>
      </c>
      <c r="R137" s="113" t="str">
        <f t="shared" si="11"/>
        <v/>
      </c>
    </row>
    <row r="138" spans="1:18" x14ac:dyDescent="0.35">
      <c r="A138" s="15">
        <v>118</v>
      </c>
      <c r="B138" s="29" t="s">
        <v>97</v>
      </c>
      <c r="C138" s="28"/>
      <c r="D138" s="28"/>
      <c r="E138" s="40"/>
      <c r="F138" s="63"/>
      <c r="G138" s="63"/>
      <c r="H138" s="61"/>
      <c r="I138" s="77"/>
      <c r="J138" s="83"/>
      <c r="K138" s="83"/>
      <c r="L138" s="80"/>
      <c r="M138" s="87"/>
      <c r="N138" s="87"/>
      <c r="O138" s="145" t="str" cm="1">
        <f t="array" ref="O138">IF(C138="","",IF(F138="",IF(I138='Lookup Tables and Dropdowns'!$AC$9, lb_to_kg_conversion*H138, H138)*M138*kg_metrictons_conversion,IF(G138 = 'Lookup Tables and Dropdowns'!$AC$7,F138, IF(G138='Lookup Tables and Dropdowns'!$AC$5, F138*lb_to_kg_conversion, IF(G138 = 'Lookup Tables and Dropdowns'!$AC$6,F138*oz_to_kg_conversion,F138))*kg_metrictons_conversion)))</f>
        <v/>
      </c>
      <c r="P138" s="138" t="str">
        <f t="shared" si="9"/>
        <v/>
      </c>
      <c r="Q138" s="138" t="str">
        <f t="shared" si="10"/>
        <v/>
      </c>
      <c r="R138" s="113" t="str">
        <f t="shared" si="11"/>
        <v/>
      </c>
    </row>
    <row r="139" spans="1:18" x14ac:dyDescent="0.35">
      <c r="A139" s="15">
        <v>119</v>
      </c>
      <c r="B139" s="29" t="s">
        <v>97</v>
      </c>
      <c r="C139" s="28"/>
      <c r="D139" s="28"/>
      <c r="E139" s="40"/>
      <c r="F139" s="63"/>
      <c r="G139" s="63"/>
      <c r="H139" s="61"/>
      <c r="I139" s="77"/>
      <c r="J139" s="83"/>
      <c r="K139" s="83"/>
      <c r="L139" s="80"/>
      <c r="M139" s="87"/>
      <c r="N139" s="87"/>
      <c r="O139" s="145" t="str" cm="1">
        <f t="array" ref="O139">IF(C139="","",IF(F139="",IF(I139='Lookup Tables and Dropdowns'!$AC$9, lb_to_kg_conversion*H139, H139)*M139*kg_metrictons_conversion,IF(G139 = 'Lookup Tables and Dropdowns'!$AC$7,F139, IF(G139='Lookup Tables and Dropdowns'!$AC$5, F139*lb_to_kg_conversion, IF(G139 = 'Lookup Tables and Dropdowns'!$AC$6,F139*oz_to_kg_conversion,F139))*kg_metrictons_conversion)))</f>
        <v/>
      </c>
      <c r="P139" s="138" t="str">
        <f t="shared" si="9"/>
        <v/>
      </c>
      <c r="Q139" s="138" t="str">
        <f t="shared" si="10"/>
        <v/>
      </c>
      <c r="R139" s="113" t="str">
        <f t="shared" si="11"/>
        <v/>
      </c>
    </row>
    <row r="140" spans="1:18" x14ac:dyDescent="0.35">
      <c r="A140" s="15">
        <v>120</v>
      </c>
      <c r="B140" s="29" t="s">
        <v>97</v>
      </c>
      <c r="C140" s="28"/>
      <c r="D140" s="28"/>
      <c r="E140" s="40"/>
      <c r="F140" s="63"/>
      <c r="G140" s="63"/>
      <c r="H140" s="61"/>
      <c r="I140" s="77"/>
      <c r="J140" s="83"/>
      <c r="K140" s="83"/>
      <c r="L140" s="80"/>
      <c r="M140" s="87"/>
      <c r="N140" s="87"/>
      <c r="O140" s="145" t="str" cm="1">
        <f t="array" ref="O140">IF(C140="","",IF(F140="",IF(I140='Lookup Tables and Dropdowns'!$AC$9, lb_to_kg_conversion*H140, H140)*M140*kg_metrictons_conversion,IF(G140 = 'Lookup Tables and Dropdowns'!$AC$7,F140, IF(G140='Lookup Tables and Dropdowns'!$AC$5, F140*lb_to_kg_conversion, IF(G140 = 'Lookup Tables and Dropdowns'!$AC$6,F140*oz_to_kg_conversion,F140))*kg_metrictons_conversion)))</f>
        <v/>
      </c>
      <c r="P140" s="138" t="str">
        <f t="shared" si="9"/>
        <v/>
      </c>
      <c r="Q140" s="138" t="str">
        <f t="shared" si="10"/>
        <v/>
      </c>
      <c r="R140" s="113" t="str">
        <f t="shared" si="11"/>
        <v/>
      </c>
    </row>
    <row r="141" spans="1:18" x14ac:dyDescent="0.35">
      <c r="A141" s="15">
        <v>121</v>
      </c>
      <c r="B141" s="29" t="s">
        <v>97</v>
      </c>
      <c r="C141" s="28"/>
      <c r="D141" s="28"/>
      <c r="E141" s="40"/>
      <c r="F141" s="63"/>
      <c r="G141" s="63"/>
      <c r="H141" s="61"/>
      <c r="I141" s="77"/>
      <c r="J141" s="83"/>
      <c r="K141" s="83"/>
      <c r="L141" s="80"/>
      <c r="M141" s="87"/>
      <c r="N141" s="87"/>
      <c r="O141" s="145" t="str" cm="1">
        <f t="array" ref="O141">IF(C141="","",IF(F141="",IF(I141='Lookup Tables and Dropdowns'!$AC$9, lb_to_kg_conversion*H141, H141)*M141*kg_metrictons_conversion,IF(G141 = 'Lookup Tables and Dropdowns'!$AC$7,F141, IF(G141='Lookup Tables and Dropdowns'!$AC$5, F141*lb_to_kg_conversion, IF(G141 = 'Lookup Tables and Dropdowns'!$AC$6,F141*oz_to_kg_conversion,F141))*kg_metrictons_conversion)))</f>
        <v/>
      </c>
      <c r="P141" s="138" t="str">
        <f t="shared" si="9"/>
        <v/>
      </c>
      <c r="Q141" s="138" t="str">
        <f t="shared" si="10"/>
        <v/>
      </c>
      <c r="R141" s="113" t="str">
        <f t="shared" si="11"/>
        <v/>
      </c>
    </row>
    <row r="142" spans="1:18" x14ac:dyDescent="0.35">
      <c r="A142" s="15">
        <v>122</v>
      </c>
      <c r="B142" s="29" t="s">
        <v>97</v>
      </c>
      <c r="C142" s="28"/>
      <c r="D142" s="28"/>
      <c r="E142" s="40"/>
      <c r="F142" s="63"/>
      <c r="G142" s="63"/>
      <c r="H142" s="61"/>
      <c r="I142" s="77"/>
      <c r="J142" s="83"/>
      <c r="K142" s="83"/>
      <c r="L142" s="80"/>
      <c r="M142" s="87"/>
      <c r="N142" s="87"/>
      <c r="O142" s="145" t="str" cm="1">
        <f t="array" ref="O142">IF(C142="","",IF(F142="",IF(I142='Lookup Tables and Dropdowns'!$AC$9, lb_to_kg_conversion*H142, H142)*M142*kg_metrictons_conversion,IF(G142 = 'Lookup Tables and Dropdowns'!$AC$7,F142, IF(G142='Lookup Tables and Dropdowns'!$AC$5, F142*lb_to_kg_conversion, IF(G142 = 'Lookup Tables and Dropdowns'!$AC$6,F142*oz_to_kg_conversion,F142))*kg_metrictons_conversion)))</f>
        <v/>
      </c>
      <c r="P142" s="138" t="str">
        <f t="shared" si="9"/>
        <v/>
      </c>
      <c r="Q142" s="138" t="str">
        <f t="shared" si="10"/>
        <v/>
      </c>
      <c r="R142" s="113" t="str">
        <f t="shared" si="11"/>
        <v/>
      </c>
    </row>
    <row r="143" spans="1:18" x14ac:dyDescent="0.35">
      <c r="A143" s="15">
        <v>123</v>
      </c>
      <c r="B143" s="29" t="s">
        <v>97</v>
      </c>
      <c r="C143" s="28"/>
      <c r="D143" s="28"/>
      <c r="E143" s="40"/>
      <c r="F143" s="63"/>
      <c r="G143" s="63"/>
      <c r="H143" s="61"/>
      <c r="I143" s="77"/>
      <c r="J143" s="83"/>
      <c r="K143" s="83"/>
      <c r="L143" s="80"/>
      <c r="M143" s="87"/>
      <c r="N143" s="87"/>
      <c r="O143" s="145" t="str" cm="1">
        <f t="array" ref="O143">IF(C143="","",IF(F143="",IF(I143='Lookup Tables and Dropdowns'!$AC$9, lb_to_kg_conversion*H143, H143)*M143*kg_metrictons_conversion,IF(G143 = 'Lookup Tables and Dropdowns'!$AC$7,F143, IF(G143='Lookup Tables and Dropdowns'!$AC$5, F143*lb_to_kg_conversion, IF(G143 = 'Lookup Tables and Dropdowns'!$AC$6,F143*oz_to_kg_conversion,F143))*kg_metrictons_conversion)))</f>
        <v/>
      </c>
      <c r="P143" s="138" t="str">
        <f t="shared" si="9"/>
        <v/>
      </c>
      <c r="Q143" s="138" t="str">
        <f t="shared" si="10"/>
        <v/>
      </c>
      <c r="R143" s="113" t="str">
        <f t="shared" si="11"/>
        <v/>
      </c>
    </row>
    <row r="144" spans="1:18" x14ac:dyDescent="0.35">
      <c r="A144" s="15">
        <v>124</v>
      </c>
      <c r="B144" s="29" t="s">
        <v>97</v>
      </c>
      <c r="C144" s="28"/>
      <c r="D144" s="28"/>
      <c r="E144" s="40"/>
      <c r="F144" s="63"/>
      <c r="G144" s="63"/>
      <c r="H144" s="61"/>
      <c r="I144" s="77"/>
      <c r="J144" s="83"/>
      <c r="K144" s="83"/>
      <c r="L144" s="80"/>
      <c r="M144" s="87"/>
      <c r="N144" s="87"/>
      <c r="O144" s="145" t="str" cm="1">
        <f t="array" ref="O144">IF(C144="","",IF(F144="",IF(I144='Lookup Tables and Dropdowns'!$AC$9, lb_to_kg_conversion*H144, H144)*M144*kg_metrictons_conversion,IF(G144 = 'Lookup Tables and Dropdowns'!$AC$7,F144, IF(G144='Lookup Tables and Dropdowns'!$AC$5, F144*lb_to_kg_conversion, IF(G144 = 'Lookup Tables and Dropdowns'!$AC$6,F144*oz_to_kg_conversion,F144))*kg_metrictons_conversion)))</f>
        <v/>
      </c>
      <c r="P144" s="138" t="str">
        <f t="shared" si="9"/>
        <v/>
      </c>
      <c r="Q144" s="138" t="str">
        <f t="shared" si="10"/>
        <v/>
      </c>
      <c r="R144" s="113" t="str">
        <f t="shared" si="11"/>
        <v/>
      </c>
    </row>
    <row r="145" spans="1:18" x14ac:dyDescent="0.35">
      <c r="A145" s="15">
        <v>125</v>
      </c>
      <c r="B145" s="29" t="s">
        <v>97</v>
      </c>
      <c r="C145" s="28"/>
      <c r="D145" s="28"/>
      <c r="E145" s="40"/>
      <c r="F145" s="63"/>
      <c r="G145" s="63"/>
      <c r="H145" s="61"/>
      <c r="I145" s="77"/>
      <c r="J145" s="83"/>
      <c r="K145" s="83"/>
      <c r="L145" s="80"/>
      <c r="M145" s="87"/>
      <c r="N145" s="87"/>
      <c r="O145" s="145" t="str" cm="1">
        <f t="array" ref="O145">IF(C145="","",IF(F145="",IF(I145='Lookup Tables and Dropdowns'!$AC$9, lb_to_kg_conversion*H145, H145)*M145*kg_metrictons_conversion,IF(G145 = 'Lookup Tables and Dropdowns'!$AC$7,F145, IF(G145='Lookup Tables and Dropdowns'!$AC$5, F145*lb_to_kg_conversion, IF(G145 = 'Lookup Tables and Dropdowns'!$AC$6,F145*oz_to_kg_conversion,F145))*kg_metrictons_conversion)))</f>
        <v/>
      </c>
      <c r="P145" s="138" t="str">
        <f t="shared" si="9"/>
        <v/>
      </c>
      <c r="Q145" s="138" t="str">
        <f t="shared" si="10"/>
        <v/>
      </c>
      <c r="R145" s="113" t="str">
        <f t="shared" si="11"/>
        <v/>
      </c>
    </row>
    <row r="146" spans="1:18" x14ac:dyDescent="0.35">
      <c r="A146" s="15">
        <v>126</v>
      </c>
      <c r="B146" s="29" t="s">
        <v>97</v>
      </c>
      <c r="C146" s="28"/>
      <c r="D146" s="28"/>
      <c r="E146" s="40"/>
      <c r="F146" s="63"/>
      <c r="G146" s="63"/>
      <c r="H146" s="61"/>
      <c r="I146" s="77"/>
      <c r="J146" s="83"/>
      <c r="K146" s="83"/>
      <c r="L146" s="80"/>
      <c r="M146" s="87"/>
      <c r="N146" s="87"/>
      <c r="O146" s="145" t="str" cm="1">
        <f t="array" ref="O146">IF(C146="","",IF(F146="",IF(I146='Lookup Tables and Dropdowns'!$AC$9, lb_to_kg_conversion*H146, H146)*M146*kg_metrictons_conversion,IF(G146 = 'Lookup Tables and Dropdowns'!$AC$7,F146, IF(G146='Lookup Tables and Dropdowns'!$AC$5, F146*lb_to_kg_conversion, IF(G146 = 'Lookup Tables and Dropdowns'!$AC$6,F146*oz_to_kg_conversion,F146))*kg_metrictons_conversion)))</f>
        <v/>
      </c>
      <c r="P146" s="138" t="str">
        <f t="shared" si="9"/>
        <v/>
      </c>
      <c r="Q146" s="138" t="str">
        <f t="shared" si="10"/>
        <v/>
      </c>
      <c r="R146" s="113" t="str">
        <f t="shared" si="11"/>
        <v/>
      </c>
    </row>
    <row r="147" spans="1:18" x14ac:dyDescent="0.35">
      <c r="A147" s="15">
        <v>127</v>
      </c>
      <c r="B147" s="29" t="s">
        <v>97</v>
      </c>
      <c r="C147" s="28"/>
      <c r="D147" s="28"/>
      <c r="E147" s="40"/>
      <c r="F147" s="63"/>
      <c r="G147" s="63"/>
      <c r="H147" s="61"/>
      <c r="I147" s="77"/>
      <c r="J147" s="83"/>
      <c r="K147" s="83"/>
      <c r="L147" s="80"/>
      <c r="M147" s="87"/>
      <c r="N147" s="87"/>
      <c r="O147" s="145" t="str" cm="1">
        <f t="array" ref="O147">IF(C147="","",IF(F147="",IF(I147='Lookup Tables and Dropdowns'!$AC$9, lb_to_kg_conversion*H147, H147)*M147*kg_metrictons_conversion,IF(G147 = 'Lookup Tables and Dropdowns'!$AC$7,F147, IF(G147='Lookup Tables and Dropdowns'!$AC$5, F147*lb_to_kg_conversion, IF(G147 = 'Lookup Tables and Dropdowns'!$AC$6,F147*oz_to_kg_conversion,F147))*kg_metrictons_conversion)))</f>
        <v/>
      </c>
      <c r="P147" s="138" t="str">
        <f t="shared" si="9"/>
        <v/>
      </c>
      <c r="Q147" s="138" t="str">
        <f t="shared" si="10"/>
        <v/>
      </c>
      <c r="R147" s="113" t="str">
        <f t="shared" si="11"/>
        <v/>
      </c>
    </row>
    <row r="148" spans="1:18" x14ac:dyDescent="0.35">
      <c r="A148" s="15">
        <v>128</v>
      </c>
      <c r="B148" s="29" t="s">
        <v>97</v>
      </c>
      <c r="C148" s="28"/>
      <c r="D148" s="28"/>
      <c r="E148" s="40"/>
      <c r="F148" s="63"/>
      <c r="G148" s="63"/>
      <c r="H148" s="61"/>
      <c r="I148" s="77"/>
      <c r="J148" s="83"/>
      <c r="K148" s="83"/>
      <c r="L148" s="80"/>
      <c r="M148" s="87"/>
      <c r="N148" s="87"/>
      <c r="O148" s="145" t="str" cm="1">
        <f t="array" ref="O148">IF(C148="","",IF(F148="",IF(I148='Lookup Tables and Dropdowns'!$AC$9, lb_to_kg_conversion*H148, H148)*M148*kg_metrictons_conversion,IF(G148 = 'Lookup Tables and Dropdowns'!$AC$7,F148, IF(G148='Lookup Tables and Dropdowns'!$AC$5, F148*lb_to_kg_conversion, IF(G148 = 'Lookup Tables and Dropdowns'!$AC$6,F148*oz_to_kg_conversion,F148))*kg_metrictons_conversion)))</f>
        <v/>
      </c>
      <c r="P148" s="138" t="str">
        <f t="shared" si="9"/>
        <v/>
      </c>
      <c r="Q148" s="138" t="str">
        <f t="shared" si="10"/>
        <v/>
      </c>
      <c r="R148" s="113" t="str">
        <f t="shared" si="11"/>
        <v/>
      </c>
    </row>
    <row r="149" spans="1:18" x14ac:dyDescent="0.35">
      <c r="A149" s="15">
        <v>129</v>
      </c>
      <c r="B149" s="29" t="s">
        <v>97</v>
      </c>
      <c r="C149" s="28"/>
      <c r="D149" s="28"/>
      <c r="E149" s="40"/>
      <c r="F149" s="63"/>
      <c r="G149" s="63"/>
      <c r="H149" s="61"/>
      <c r="I149" s="77"/>
      <c r="J149" s="83"/>
      <c r="K149" s="83"/>
      <c r="L149" s="80"/>
      <c r="M149" s="87"/>
      <c r="N149" s="87"/>
      <c r="O149" s="145" t="str" cm="1">
        <f t="array" ref="O149">IF(C149="","",IF(F149="",IF(I149='Lookup Tables and Dropdowns'!$AC$9, lb_to_kg_conversion*H149, H149)*M149*kg_metrictons_conversion,IF(G149 = 'Lookup Tables and Dropdowns'!$AC$7,F149, IF(G149='Lookup Tables and Dropdowns'!$AC$5, F149*lb_to_kg_conversion, IF(G149 = 'Lookup Tables and Dropdowns'!$AC$6,F149*oz_to_kg_conversion,F149))*kg_metrictons_conversion)))</f>
        <v/>
      </c>
      <c r="P149" s="138" t="str">
        <f t="shared" ref="P149:P180" si="12">IF($C149="","",$O149*J149)</f>
        <v/>
      </c>
      <c r="Q149" s="138" t="str">
        <f t="shared" ref="Q149:Q180" si="13">IF($C149="","",$O149*K149)</f>
        <v/>
      </c>
      <c r="R149" s="113" t="str">
        <f t="shared" ref="R149:R180" si="14">IF($C149="","",$O149*L149)</f>
        <v/>
      </c>
    </row>
    <row r="150" spans="1:18" x14ac:dyDescent="0.35">
      <c r="A150" s="15">
        <v>130</v>
      </c>
      <c r="B150" s="29" t="s">
        <v>97</v>
      </c>
      <c r="C150" s="28"/>
      <c r="D150" s="28"/>
      <c r="E150" s="40"/>
      <c r="F150" s="63"/>
      <c r="G150" s="63"/>
      <c r="H150" s="61"/>
      <c r="I150" s="77"/>
      <c r="J150" s="83"/>
      <c r="K150" s="83"/>
      <c r="L150" s="80"/>
      <c r="M150" s="87"/>
      <c r="N150" s="87"/>
      <c r="O150" s="145" t="str" cm="1">
        <f t="array" ref="O150">IF(C150="","",IF(F150="",IF(I150='Lookup Tables and Dropdowns'!$AC$9, lb_to_kg_conversion*H150, H150)*M150*kg_metrictons_conversion,IF(G150 = 'Lookup Tables and Dropdowns'!$AC$7,F150, IF(G150='Lookup Tables and Dropdowns'!$AC$5, F150*lb_to_kg_conversion, IF(G150 = 'Lookup Tables and Dropdowns'!$AC$6,F150*oz_to_kg_conversion,F150))*kg_metrictons_conversion)))</f>
        <v/>
      </c>
      <c r="P150" s="138" t="str">
        <f t="shared" si="12"/>
        <v/>
      </c>
      <c r="Q150" s="138" t="str">
        <f t="shared" si="13"/>
        <v/>
      </c>
      <c r="R150" s="113" t="str">
        <f t="shared" si="14"/>
        <v/>
      </c>
    </row>
    <row r="151" spans="1:18" x14ac:dyDescent="0.35">
      <c r="A151" s="15">
        <v>131</v>
      </c>
      <c r="B151" s="29" t="s">
        <v>97</v>
      </c>
      <c r="C151" s="28"/>
      <c r="D151" s="28"/>
      <c r="E151" s="40"/>
      <c r="F151" s="63"/>
      <c r="G151" s="63"/>
      <c r="H151" s="61"/>
      <c r="I151" s="77"/>
      <c r="J151" s="83"/>
      <c r="K151" s="83"/>
      <c r="L151" s="80"/>
      <c r="M151" s="87"/>
      <c r="N151" s="87"/>
      <c r="O151" s="145" t="str" cm="1">
        <f t="array" ref="O151">IF(C151="","",IF(F151="",IF(I151='Lookup Tables and Dropdowns'!$AC$9, lb_to_kg_conversion*H151, H151)*M151*kg_metrictons_conversion,IF(G151 = 'Lookup Tables and Dropdowns'!$AC$7,F151, IF(G151='Lookup Tables and Dropdowns'!$AC$5, F151*lb_to_kg_conversion, IF(G151 = 'Lookup Tables and Dropdowns'!$AC$6,F151*oz_to_kg_conversion,F151))*kg_metrictons_conversion)))</f>
        <v/>
      </c>
      <c r="P151" s="138" t="str">
        <f t="shared" si="12"/>
        <v/>
      </c>
      <c r="Q151" s="138" t="str">
        <f t="shared" si="13"/>
        <v/>
      </c>
      <c r="R151" s="113" t="str">
        <f t="shared" si="14"/>
        <v/>
      </c>
    </row>
    <row r="152" spans="1:18" x14ac:dyDescent="0.35">
      <c r="A152" s="15">
        <v>132</v>
      </c>
      <c r="B152" s="29" t="s">
        <v>97</v>
      </c>
      <c r="C152" s="28"/>
      <c r="D152" s="28"/>
      <c r="E152" s="40"/>
      <c r="F152" s="63"/>
      <c r="G152" s="63"/>
      <c r="H152" s="61"/>
      <c r="I152" s="77"/>
      <c r="J152" s="83"/>
      <c r="K152" s="83"/>
      <c r="L152" s="80"/>
      <c r="M152" s="87"/>
      <c r="N152" s="87"/>
      <c r="O152" s="145" t="str" cm="1">
        <f t="array" ref="O152">IF(C152="","",IF(F152="",IF(I152='Lookup Tables and Dropdowns'!$AC$9, lb_to_kg_conversion*H152, H152)*M152*kg_metrictons_conversion,IF(G152 = 'Lookup Tables and Dropdowns'!$AC$7,F152, IF(G152='Lookup Tables and Dropdowns'!$AC$5, F152*lb_to_kg_conversion, IF(G152 = 'Lookup Tables and Dropdowns'!$AC$6,F152*oz_to_kg_conversion,F152))*kg_metrictons_conversion)))</f>
        <v/>
      </c>
      <c r="P152" s="138" t="str">
        <f t="shared" si="12"/>
        <v/>
      </c>
      <c r="Q152" s="138" t="str">
        <f t="shared" si="13"/>
        <v/>
      </c>
      <c r="R152" s="113" t="str">
        <f t="shared" si="14"/>
        <v/>
      </c>
    </row>
    <row r="153" spans="1:18" x14ac:dyDescent="0.35">
      <c r="A153" s="15">
        <v>133</v>
      </c>
      <c r="B153" s="29" t="s">
        <v>97</v>
      </c>
      <c r="C153" s="28"/>
      <c r="D153" s="28"/>
      <c r="E153" s="40"/>
      <c r="F153" s="63"/>
      <c r="G153" s="63"/>
      <c r="H153" s="61"/>
      <c r="I153" s="77"/>
      <c r="J153" s="83"/>
      <c r="K153" s="83"/>
      <c r="L153" s="80"/>
      <c r="M153" s="87"/>
      <c r="N153" s="87"/>
      <c r="O153" s="145" t="str" cm="1">
        <f t="array" ref="O153">IF(C153="","",IF(F153="",IF(I153='Lookup Tables and Dropdowns'!$AC$9, lb_to_kg_conversion*H153, H153)*M153*kg_metrictons_conversion,IF(G153 = 'Lookup Tables and Dropdowns'!$AC$7,F153, IF(G153='Lookup Tables and Dropdowns'!$AC$5, F153*lb_to_kg_conversion, IF(G153 = 'Lookup Tables and Dropdowns'!$AC$6,F153*oz_to_kg_conversion,F153))*kg_metrictons_conversion)))</f>
        <v/>
      </c>
      <c r="P153" s="138" t="str">
        <f t="shared" si="12"/>
        <v/>
      </c>
      <c r="Q153" s="138" t="str">
        <f t="shared" si="13"/>
        <v/>
      </c>
      <c r="R153" s="113" t="str">
        <f t="shared" si="14"/>
        <v/>
      </c>
    </row>
    <row r="154" spans="1:18" x14ac:dyDescent="0.35">
      <c r="A154" s="15">
        <v>134</v>
      </c>
      <c r="B154" s="29" t="s">
        <v>97</v>
      </c>
      <c r="C154" s="28"/>
      <c r="D154" s="28"/>
      <c r="E154" s="40"/>
      <c r="F154" s="63"/>
      <c r="G154" s="63"/>
      <c r="H154" s="61"/>
      <c r="I154" s="77"/>
      <c r="J154" s="83"/>
      <c r="K154" s="83"/>
      <c r="L154" s="80"/>
      <c r="M154" s="87"/>
      <c r="N154" s="87"/>
      <c r="O154" s="145" t="str" cm="1">
        <f t="array" ref="O154">IF(C154="","",IF(F154="",IF(I154='Lookup Tables and Dropdowns'!$AC$9, lb_to_kg_conversion*H154, H154)*M154*kg_metrictons_conversion,IF(G154 = 'Lookup Tables and Dropdowns'!$AC$7,F154, IF(G154='Lookup Tables and Dropdowns'!$AC$5, F154*lb_to_kg_conversion, IF(G154 = 'Lookup Tables and Dropdowns'!$AC$6,F154*oz_to_kg_conversion,F154))*kg_metrictons_conversion)))</f>
        <v/>
      </c>
      <c r="P154" s="138" t="str">
        <f t="shared" si="12"/>
        <v/>
      </c>
      <c r="Q154" s="138" t="str">
        <f t="shared" si="13"/>
        <v/>
      </c>
      <c r="R154" s="113" t="str">
        <f t="shared" si="14"/>
        <v/>
      </c>
    </row>
    <row r="155" spans="1:18" x14ac:dyDescent="0.35">
      <c r="A155" s="15">
        <v>135</v>
      </c>
      <c r="B155" s="29" t="s">
        <v>97</v>
      </c>
      <c r="C155" s="28"/>
      <c r="D155" s="28"/>
      <c r="E155" s="40"/>
      <c r="F155" s="63"/>
      <c r="G155" s="63"/>
      <c r="H155" s="61"/>
      <c r="I155" s="77"/>
      <c r="J155" s="83"/>
      <c r="K155" s="83"/>
      <c r="L155" s="80"/>
      <c r="M155" s="87"/>
      <c r="N155" s="87"/>
      <c r="O155" s="145" t="str" cm="1">
        <f t="array" ref="O155">IF(C155="","",IF(F155="",IF(I155='Lookup Tables and Dropdowns'!$AC$9, lb_to_kg_conversion*H155, H155)*M155*kg_metrictons_conversion,IF(G155 = 'Lookup Tables and Dropdowns'!$AC$7,F155, IF(G155='Lookup Tables and Dropdowns'!$AC$5, F155*lb_to_kg_conversion, IF(G155 = 'Lookup Tables and Dropdowns'!$AC$6,F155*oz_to_kg_conversion,F155))*kg_metrictons_conversion)))</f>
        <v/>
      </c>
      <c r="P155" s="138" t="str">
        <f t="shared" si="12"/>
        <v/>
      </c>
      <c r="Q155" s="138" t="str">
        <f t="shared" si="13"/>
        <v/>
      </c>
      <c r="R155" s="113" t="str">
        <f t="shared" si="14"/>
        <v/>
      </c>
    </row>
    <row r="156" spans="1:18" x14ac:dyDescent="0.35">
      <c r="A156" s="15">
        <v>136</v>
      </c>
      <c r="B156" s="29" t="s">
        <v>97</v>
      </c>
      <c r="C156" s="28"/>
      <c r="D156" s="28"/>
      <c r="E156" s="40"/>
      <c r="F156" s="63"/>
      <c r="G156" s="63"/>
      <c r="H156" s="61"/>
      <c r="I156" s="77"/>
      <c r="J156" s="83"/>
      <c r="K156" s="83"/>
      <c r="L156" s="80"/>
      <c r="M156" s="87"/>
      <c r="N156" s="87"/>
      <c r="O156" s="145" t="str" cm="1">
        <f t="array" ref="O156">IF(C156="","",IF(F156="",IF(I156='Lookup Tables and Dropdowns'!$AC$9, lb_to_kg_conversion*H156, H156)*M156*kg_metrictons_conversion,IF(G156 = 'Lookup Tables and Dropdowns'!$AC$7,F156, IF(G156='Lookup Tables and Dropdowns'!$AC$5, F156*lb_to_kg_conversion, IF(G156 = 'Lookup Tables and Dropdowns'!$AC$6,F156*oz_to_kg_conversion,F156))*kg_metrictons_conversion)))</f>
        <v/>
      </c>
      <c r="P156" s="138" t="str">
        <f t="shared" si="12"/>
        <v/>
      </c>
      <c r="Q156" s="138" t="str">
        <f t="shared" si="13"/>
        <v/>
      </c>
      <c r="R156" s="113" t="str">
        <f t="shared" si="14"/>
        <v/>
      </c>
    </row>
    <row r="157" spans="1:18" x14ac:dyDescent="0.35">
      <c r="A157" s="15">
        <v>137</v>
      </c>
      <c r="B157" s="29" t="s">
        <v>97</v>
      </c>
      <c r="C157" s="28"/>
      <c r="D157" s="28"/>
      <c r="E157" s="40"/>
      <c r="F157" s="63"/>
      <c r="G157" s="63"/>
      <c r="H157" s="61"/>
      <c r="I157" s="77"/>
      <c r="J157" s="83"/>
      <c r="K157" s="83"/>
      <c r="L157" s="80"/>
      <c r="M157" s="87"/>
      <c r="N157" s="87"/>
      <c r="O157" s="145" t="str" cm="1">
        <f t="array" ref="O157">IF(C157="","",IF(F157="",IF(I157='Lookup Tables and Dropdowns'!$AC$9, lb_to_kg_conversion*H157, H157)*M157*kg_metrictons_conversion,IF(G157 = 'Lookup Tables and Dropdowns'!$AC$7,F157, IF(G157='Lookup Tables and Dropdowns'!$AC$5, F157*lb_to_kg_conversion, IF(G157 = 'Lookup Tables and Dropdowns'!$AC$6,F157*oz_to_kg_conversion,F157))*kg_metrictons_conversion)))</f>
        <v/>
      </c>
      <c r="P157" s="138" t="str">
        <f t="shared" si="12"/>
        <v/>
      </c>
      <c r="Q157" s="138" t="str">
        <f t="shared" si="13"/>
        <v/>
      </c>
      <c r="R157" s="113" t="str">
        <f t="shared" si="14"/>
        <v/>
      </c>
    </row>
    <row r="158" spans="1:18" x14ac:dyDescent="0.35">
      <c r="A158" s="15">
        <v>138</v>
      </c>
      <c r="B158" s="29" t="s">
        <v>97</v>
      </c>
      <c r="C158" s="28"/>
      <c r="D158" s="28"/>
      <c r="E158" s="40"/>
      <c r="F158" s="63"/>
      <c r="G158" s="63"/>
      <c r="H158" s="61"/>
      <c r="I158" s="77"/>
      <c r="J158" s="83"/>
      <c r="K158" s="83"/>
      <c r="L158" s="80"/>
      <c r="M158" s="87"/>
      <c r="N158" s="87"/>
      <c r="O158" s="145" t="str" cm="1">
        <f t="array" ref="O158">IF(C158="","",IF(F158="",IF(I158='Lookup Tables and Dropdowns'!$AC$9, lb_to_kg_conversion*H158, H158)*M158*kg_metrictons_conversion,IF(G158 = 'Lookup Tables and Dropdowns'!$AC$7,F158, IF(G158='Lookup Tables and Dropdowns'!$AC$5, F158*lb_to_kg_conversion, IF(G158 = 'Lookup Tables and Dropdowns'!$AC$6,F158*oz_to_kg_conversion,F158))*kg_metrictons_conversion)))</f>
        <v/>
      </c>
      <c r="P158" s="138" t="str">
        <f t="shared" si="12"/>
        <v/>
      </c>
      <c r="Q158" s="138" t="str">
        <f t="shared" si="13"/>
        <v/>
      </c>
      <c r="R158" s="113" t="str">
        <f t="shared" si="14"/>
        <v/>
      </c>
    </row>
    <row r="159" spans="1:18" x14ac:dyDescent="0.35">
      <c r="A159" s="15">
        <v>139</v>
      </c>
      <c r="B159" s="29" t="s">
        <v>97</v>
      </c>
      <c r="C159" s="28"/>
      <c r="D159" s="28"/>
      <c r="E159" s="40"/>
      <c r="F159" s="63"/>
      <c r="G159" s="63"/>
      <c r="H159" s="61"/>
      <c r="I159" s="77"/>
      <c r="J159" s="83"/>
      <c r="K159" s="83"/>
      <c r="L159" s="80"/>
      <c r="M159" s="87"/>
      <c r="N159" s="87"/>
      <c r="O159" s="145" t="str" cm="1">
        <f t="array" ref="O159">IF(C159="","",IF(F159="",IF(I159='Lookup Tables and Dropdowns'!$AC$9, lb_to_kg_conversion*H159, H159)*M159*kg_metrictons_conversion,IF(G159 = 'Lookup Tables and Dropdowns'!$AC$7,F159, IF(G159='Lookup Tables and Dropdowns'!$AC$5, F159*lb_to_kg_conversion, IF(G159 = 'Lookup Tables and Dropdowns'!$AC$6,F159*oz_to_kg_conversion,F159))*kg_metrictons_conversion)))</f>
        <v/>
      </c>
      <c r="P159" s="138" t="str">
        <f t="shared" si="12"/>
        <v/>
      </c>
      <c r="Q159" s="138" t="str">
        <f t="shared" si="13"/>
        <v/>
      </c>
      <c r="R159" s="113" t="str">
        <f t="shared" si="14"/>
        <v/>
      </c>
    </row>
    <row r="160" spans="1:18" x14ac:dyDescent="0.35">
      <c r="A160" s="15">
        <v>140</v>
      </c>
      <c r="B160" s="29" t="s">
        <v>97</v>
      </c>
      <c r="C160" s="28"/>
      <c r="D160" s="28"/>
      <c r="E160" s="40"/>
      <c r="F160" s="63"/>
      <c r="G160" s="63"/>
      <c r="H160" s="61"/>
      <c r="I160" s="77"/>
      <c r="J160" s="83"/>
      <c r="K160" s="83"/>
      <c r="L160" s="80"/>
      <c r="M160" s="87"/>
      <c r="N160" s="87"/>
      <c r="O160" s="145" t="str" cm="1">
        <f t="array" ref="O160">IF(C160="","",IF(F160="",IF(I160='Lookup Tables and Dropdowns'!$AC$9, lb_to_kg_conversion*H160, H160)*M160*kg_metrictons_conversion,IF(G160 = 'Lookup Tables and Dropdowns'!$AC$7,F160, IF(G160='Lookup Tables and Dropdowns'!$AC$5, F160*lb_to_kg_conversion, IF(G160 = 'Lookup Tables and Dropdowns'!$AC$6,F160*oz_to_kg_conversion,F160))*kg_metrictons_conversion)))</f>
        <v/>
      </c>
      <c r="P160" s="138" t="str">
        <f t="shared" si="12"/>
        <v/>
      </c>
      <c r="Q160" s="138" t="str">
        <f t="shared" si="13"/>
        <v/>
      </c>
      <c r="R160" s="113" t="str">
        <f t="shared" si="14"/>
        <v/>
      </c>
    </row>
    <row r="161" spans="1:18" x14ac:dyDescent="0.35">
      <c r="A161" s="15">
        <v>141</v>
      </c>
      <c r="B161" s="29" t="s">
        <v>97</v>
      </c>
      <c r="C161" s="28"/>
      <c r="D161" s="28"/>
      <c r="E161" s="40"/>
      <c r="F161" s="63"/>
      <c r="G161" s="63"/>
      <c r="H161" s="61"/>
      <c r="I161" s="77"/>
      <c r="J161" s="83"/>
      <c r="K161" s="83"/>
      <c r="L161" s="80"/>
      <c r="M161" s="87"/>
      <c r="N161" s="87"/>
      <c r="O161" s="145" t="str" cm="1">
        <f t="array" ref="O161">IF(C161="","",IF(F161="",IF(I161='Lookup Tables and Dropdowns'!$AC$9, lb_to_kg_conversion*H161, H161)*M161*kg_metrictons_conversion,IF(G161 = 'Lookup Tables and Dropdowns'!$AC$7,F161, IF(G161='Lookup Tables and Dropdowns'!$AC$5, F161*lb_to_kg_conversion, IF(G161 = 'Lookup Tables and Dropdowns'!$AC$6,F161*oz_to_kg_conversion,F161))*kg_metrictons_conversion)))</f>
        <v/>
      </c>
      <c r="P161" s="138" t="str">
        <f t="shared" si="12"/>
        <v/>
      </c>
      <c r="Q161" s="138" t="str">
        <f t="shared" si="13"/>
        <v/>
      </c>
      <c r="R161" s="113" t="str">
        <f t="shared" si="14"/>
        <v/>
      </c>
    </row>
    <row r="162" spans="1:18" x14ac:dyDescent="0.35">
      <c r="A162" s="15">
        <v>142</v>
      </c>
      <c r="B162" s="29" t="s">
        <v>97</v>
      </c>
      <c r="C162" s="28"/>
      <c r="D162" s="28"/>
      <c r="E162" s="40"/>
      <c r="F162" s="63"/>
      <c r="G162" s="63"/>
      <c r="H162" s="61"/>
      <c r="I162" s="77"/>
      <c r="J162" s="83"/>
      <c r="K162" s="83"/>
      <c r="L162" s="80"/>
      <c r="M162" s="87"/>
      <c r="N162" s="87"/>
      <c r="O162" s="145" t="str" cm="1">
        <f t="array" ref="O162">IF(C162="","",IF(F162="",IF(I162='Lookup Tables and Dropdowns'!$AC$9, lb_to_kg_conversion*H162, H162)*M162*kg_metrictons_conversion,IF(G162 = 'Lookup Tables and Dropdowns'!$AC$7,F162, IF(G162='Lookup Tables and Dropdowns'!$AC$5, F162*lb_to_kg_conversion, IF(G162 = 'Lookup Tables and Dropdowns'!$AC$6,F162*oz_to_kg_conversion,F162))*kg_metrictons_conversion)))</f>
        <v/>
      </c>
      <c r="P162" s="138" t="str">
        <f t="shared" si="12"/>
        <v/>
      </c>
      <c r="Q162" s="138" t="str">
        <f t="shared" si="13"/>
        <v/>
      </c>
      <c r="R162" s="113" t="str">
        <f t="shared" si="14"/>
        <v/>
      </c>
    </row>
    <row r="163" spans="1:18" x14ac:dyDescent="0.35">
      <c r="A163" s="15">
        <v>143</v>
      </c>
      <c r="B163" s="29" t="s">
        <v>97</v>
      </c>
      <c r="C163" s="28"/>
      <c r="D163" s="28"/>
      <c r="E163" s="40"/>
      <c r="F163" s="63"/>
      <c r="G163" s="63"/>
      <c r="H163" s="61"/>
      <c r="I163" s="77"/>
      <c r="J163" s="83"/>
      <c r="K163" s="83"/>
      <c r="L163" s="80"/>
      <c r="M163" s="87"/>
      <c r="N163" s="87"/>
      <c r="O163" s="145" t="str" cm="1">
        <f t="array" ref="O163">IF(C163="","",IF(F163="",IF(I163='Lookup Tables and Dropdowns'!$AC$9, lb_to_kg_conversion*H163, H163)*M163*kg_metrictons_conversion,IF(G163 = 'Lookup Tables and Dropdowns'!$AC$7,F163, IF(G163='Lookup Tables and Dropdowns'!$AC$5, F163*lb_to_kg_conversion, IF(G163 = 'Lookup Tables and Dropdowns'!$AC$6,F163*oz_to_kg_conversion,F163))*kg_metrictons_conversion)))</f>
        <v/>
      </c>
      <c r="P163" s="138" t="str">
        <f t="shared" si="12"/>
        <v/>
      </c>
      <c r="Q163" s="138" t="str">
        <f t="shared" si="13"/>
        <v/>
      </c>
      <c r="R163" s="113" t="str">
        <f t="shared" si="14"/>
        <v/>
      </c>
    </row>
    <row r="164" spans="1:18" x14ac:dyDescent="0.35">
      <c r="A164" s="15">
        <v>144</v>
      </c>
      <c r="B164" s="29" t="s">
        <v>97</v>
      </c>
      <c r="C164" s="28"/>
      <c r="D164" s="28"/>
      <c r="E164" s="40"/>
      <c r="F164" s="63"/>
      <c r="G164" s="63"/>
      <c r="H164" s="61"/>
      <c r="I164" s="77"/>
      <c r="J164" s="83"/>
      <c r="K164" s="83"/>
      <c r="L164" s="80"/>
      <c r="M164" s="87"/>
      <c r="N164" s="87"/>
      <c r="O164" s="145" t="str" cm="1">
        <f t="array" ref="O164">IF(C164="","",IF(F164="",IF(I164='Lookup Tables and Dropdowns'!$AC$9, lb_to_kg_conversion*H164, H164)*M164*kg_metrictons_conversion,IF(G164 = 'Lookup Tables and Dropdowns'!$AC$7,F164, IF(G164='Lookup Tables and Dropdowns'!$AC$5, F164*lb_to_kg_conversion, IF(G164 = 'Lookup Tables and Dropdowns'!$AC$6,F164*oz_to_kg_conversion,F164))*kg_metrictons_conversion)))</f>
        <v/>
      </c>
      <c r="P164" s="138" t="str">
        <f t="shared" si="12"/>
        <v/>
      </c>
      <c r="Q164" s="138" t="str">
        <f t="shared" si="13"/>
        <v/>
      </c>
      <c r="R164" s="113" t="str">
        <f t="shared" si="14"/>
        <v/>
      </c>
    </row>
    <row r="165" spans="1:18" x14ac:dyDescent="0.35">
      <c r="A165" s="15">
        <v>145</v>
      </c>
      <c r="B165" s="29" t="s">
        <v>97</v>
      </c>
      <c r="C165" s="28"/>
      <c r="D165" s="28"/>
      <c r="E165" s="40"/>
      <c r="F165" s="63"/>
      <c r="G165" s="63"/>
      <c r="H165" s="61"/>
      <c r="I165" s="77"/>
      <c r="J165" s="83"/>
      <c r="K165" s="83"/>
      <c r="L165" s="80"/>
      <c r="M165" s="87"/>
      <c r="N165" s="87"/>
      <c r="O165" s="145" t="str" cm="1">
        <f t="array" ref="O165">IF(C165="","",IF(F165="",IF(I165='Lookup Tables and Dropdowns'!$AC$9, lb_to_kg_conversion*H165, H165)*M165*kg_metrictons_conversion,IF(G165 = 'Lookup Tables and Dropdowns'!$AC$7,F165, IF(G165='Lookup Tables and Dropdowns'!$AC$5, F165*lb_to_kg_conversion, IF(G165 = 'Lookup Tables and Dropdowns'!$AC$6,F165*oz_to_kg_conversion,F165))*kg_metrictons_conversion)))</f>
        <v/>
      </c>
      <c r="P165" s="138" t="str">
        <f t="shared" si="12"/>
        <v/>
      </c>
      <c r="Q165" s="138" t="str">
        <f t="shared" si="13"/>
        <v/>
      </c>
      <c r="R165" s="113" t="str">
        <f t="shared" si="14"/>
        <v/>
      </c>
    </row>
    <row r="166" spans="1:18" x14ac:dyDescent="0.35">
      <c r="A166" s="15">
        <v>146</v>
      </c>
      <c r="B166" s="29" t="s">
        <v>97</v>
      </c>
      <c r="C166" s="28"/>
      <c r="D166" s="28"/>
      <c r="E166" s="40"/>
      <c r="F166" s="63"/>
      <c r="G166" s="63"/>
      <c r="H166" s="61"/>
      <c r="I166" s="77"/>
      <c r="J166" s="83"/>
      <c r="K166" s="83"/>
      <c r="L166" s="80"/>
      <c r="M166" s="87"/>
      <c r="N166" s="87"/>
      <c r="O166" s="145" t="str" cm="1">
        <f t="array" ref="O166">IF(C166="","",IF(F166="",IF(I166='Lookup Tables and Dropdowns'!$AC$9, lb_to_kg_conversion*H166, H166)*M166*kg_metrictons_conversion,IF(G166 = 'Lookup Tables and Dropdowns'!$AC$7,F166, IF(G166='Lookup Tables and Dropdowns'!$AC$5, F166*lb_to_kg_conversion, IF(G166 = 'Lookup Tables and Dropdowns'!$AC$6,F166*oz_to_kg_conversion,F166))*kg_metrictons_conversion)))</f>
        <v/>
      </c>
      <c r="P166" s="138" t="str">
        <f t="shared" si="12"/>
        <v/>
      </c>
      <c r="Q166" s="138" t="str">
        <f t="shared" si="13"/>
        <v/>
      </c>
      <c r="R166" s="113" t="str">
        <f t="shared" si="14"/>
        <v/>
      </c>
    </row>
    <row r="167" spans="1:18" x14ac:dyDescent="0.35">
      <c r="A167" s="15">
        <v>147</v>
      </c>
      <c r="B167" s="29" t="s">
        <v>97</v>
      </c>
      <c r="C167" s="28"/>
      <c r="D167" s="28"/>
      <c r="E167" s="40"/>
      <c r="F167" s="63"/>
      <c r="G167" s="63"/>
      <c r="H167" s="61"/>
      <c r="I167" s="77"/>
      <c r="J167" s="83"/>
      <c r="K167" s="83"/>
      <c r="L167" s="80"/>
      <c r="M167" s="87"/>
      <c r="N167" s="87"/>
      <c r="O167" s="145" t="str" cm="1">
        <f t="array" ref="O167">IF(C167="","",IF(F167="",IF(I167='Lookup Tables and Dropdowns'!$AC$9, lb_to_kg_conversion*H167, H167)*M167*kg_metrictons_conversion,IF(G167 = 'Lookup Tables and Dropdowns'!$AC$7,F167, IF(G167='Lookup Tables and Dropdowns'!$AC$5, F167*lb_to_kg_conversion, IF(G167 = 'Lookup Tables and Dropdowns'!$AC$6,F167*oz_to_kg_conversion,F167))*kg_metrictons_conversion)))</f>
        <v/>
      </c>
      <c r="P167" s="138" t="str">
        <f t="shared" si="12"/>
        <v/>
      </c>
      <c r="Q167" s="138" t="str">
        <f t="shared" si="13"/>
        <v/>
      </c>
      <c r="R167" s="113" t="str">
        <f t="shared" si="14"/>
        <v/>
      </c>
    </row>
    <row r="168" spans="1:18" x14ac:dyDescent="0.35">
      <c r="A168" s="15">
        <v>148</v>
      </c>
      <c r="B168" s="29" t="s">
        <v>97</v>
      </c>
      <c r="C168" s="28"/>
      <c r="D168" s="28"/>
      <c r="E168" s="40"/>
      <c r="F168" s="63"/>
      <c r="G168" s="63"/>
      <c r="H168" s="61"/>
      <c r="I168" s="77"/>
      <c r="J168" s="83"/>
      <c r="K168" s="83"/>
      <c r="L168" s="80"/>
      <c r="M168" s="87"/>
      <c r="N168" s="87"/>
      <c r="O168" s="145" t="str" cm="1">
        <f t="array" ref="O168">IF(C168="","",IF(F168="",IF(I168='Lookup Tables and Dropdowns'!$AC$9, lb_to_kg_conversion*H168, H168)*M168*kg_metrictons_conversion,IF(G168 = 'Lookup Tables and Dropdowns'!$AC$7,F168, IF(G168='Lookup Tables and Dropdowns'!$AC$5, F168*lb_to_kg_conversion, IF(G168 = 'Lookup Tables and Dropdowns'!$AC$6,F168*oz_to_kg_conversion,F168))*kg_metrictons_conversion)))</f>
        <v/>
      </c>
      <c r="P168" s="138" t="str">
        <f t="shared" si="12"/>
        <v/>
      </c>
      <c r="Q168" s="138" t="str">
        <f t="shared" si="13"/>
        <v/>
      </c>
      <c r="R168" s="113" t="str">
        <f t="shared" si="14"/>
        <v/>
      </c>
    </row>
    <row r="169" spans="1:18" x14ac:dyDescent="0.35">
      <c r="A169" s="15">
        <v>149</v>
      </c>
      <c r="B169" s="29" t="s">
        <v>97</v>
      </c>
      <c r="C169" s="28"/>
      <c r="D169" s="28"/>
      <c r="E169" s="40"/>
      <c r="F169" s="63"/>
      <c r="G169" s="63"/>
      <c r="H169" s="61"/>
      <c r="I169" s="77"/>
      <c r="J169" s="83"/>
      <c r="K169" s="83"/>
      <c r="L169" s="80"/>
      <c r="M169" s="87"/>
      <c r="N169" s="87"/>
      <c r="O169" s="145" t="str" cm="1">
        <f t="array" ref="O169">IF(C169="","",IF(F169="",IF(I169='Lookup Tables and Dropdowns'!$AC$9, lb_to_kg_conversion*H169, H169)*M169*kg_metrictons_conversion,IF(G169 = 'Lookup Tables and Dropdowns'!$AC$7,F169, IF(G169='Lookup Tables and Dropdowns'!$AC$5, F169*lb_to_kg_conversion, IF(G169 = 'Lookup Tables and Dropdowns'!$AC$6,F169*oz_to_kg_conversion,F169))*kg_metrictons_conversion)))</f>
        <v/>
      </c>
      <c r="P169" s="138" t="str">
        <f t="shared" si="12"/>
        <v/>
      </c>
      <c r="Q169" s="138" t="str">
        <f t="shared" si="13"/>
        <v/>
      </c>
      <c r="R169" s="113" t="str">
        <f t="shared" si="14"/>
        <v/>
      </c>
    </row>
    <row r="170" spans="1:18" x14ac:dyDescent="0.35">
      <c r="A170" s="15">
        <v>150</v>
      </c>
      <c r="B170" s="29" t="s">
        <v>97</v>
      </c>
      <c r="C170" s="28"/>
      <c r="D170" s="28"/>
      <c r="E170" s="40"/>
      <c r="F170" s="63"/>
      <c r="G170" s="63"/>
      <c r="H170" s="61"/>
      <c r="I170" s="77"/>
      <c r="J170" s="83"/>
      <c r="K170" s="83"/>
      <c r="L170" s="80"/>
      <c r="M170" s="87"/>
      <c r="N170" s="87"/>
      <c r="O170" s="145" t="str" cm="1">
        <f t="array" ref="O170">IF(C170="","",IF(F170="",IF(I170='Lookup Tables and Dropdowns'!$AC$9, lb_to_kg_conversion*H170, H170)*M170*kg_metrictons_conversion,IF(G170 = 'Lookup Tables and Dropdowns'!$AC$7,F170, IF(G170='Lookup Tables and Dropdowns'!$AC$5, F170*lb_to_kg_conversion, IF(G170 = 'Lookup Tables and Dropdowns'!$AC$6,F170*oz_to_kg_conversion,F170))*kg_metrictons_conversion)))</f>
        <v/>
      </c>
      <c r="P170" s="138" t="str">
        <f t="shared" si="12"/>
        <v/>
      </c>
      <c r="Q170" s="138" t="str">
        <f t="shared" si="13"/>
        <v/>
      </c>
      <c r="R170" s="113" t="str">
        <f t="shared" si="14"/>
        <v/>
      </c>
    </row>
    <row r="171" spans="1:18" x14ac:dyDescent="0.35">
      <c r="A171" s="15">
        <v>151</v>
      </c>
      <c r="B171" s="29" t="s">
        <v>97</v>
      </c>
      <c r="C171" s="28"/>
      <c r="D171" s="28"/>
      <c r="E171" s="40"/>
      <c r="F171" s="63"/>
      <c r="G171" s="63"/>
      <c r="H171" s="61"/>
      <c r="I171" s="77"/>
      <c r="J171" s="83"/>
      <c r="K171" s="83"/>
      <c r="L171" s="80"/>
      <c r="M171" s="87"/>
      <c r="N171" s="87"/>
      <c r="O171" s="145" t="str" cm="1">
        <f t="array" ref="O171">IF(C171="","",IF(F171="",IF(I171='Lookup Tables and Dropdowns'!$AC$9, lb_to_kg_conversion*H171, H171)*M171*kg_metrictons_conversion,IF(G171 = 'Lookup Tables and Dropdowns'!$AC$7,F171, IF(G171='Lookup Tables and Dropdowns'!$AC$5, F171*lb_to_kg_conversion, IF(G171 = 'Lookup Tables and Dropdowns'!$AC$6,F171*oz_to_kg_conversion,F171))*kg_metrictons_conversion)))</f>
        <v/>
      </c>
      <c r="P171" s="138" t="str">
        <f t="shared" si="12"/>
        <v/>
      </c>
      <c r="Q171" s="138" t="str">
        <f t="shared" si="13"/>
        <v/>
      </c>
      <c r="R171" s="113" t="str">
        <f t="shared" si="14"/>
        <v/>
      </c>
    </row>
    <row r="172" spans="1:18" x14ac:dyDescent="0.35">
      <c r="A172" s="15">
        <v>152</v>
      </c>
      <c r="B172" s="29" t="s">
        <v>97</v>
      </c>
      <c r="C172" s="28"/>
      <c r="D172" s="28"/>
      <c r="E172" s="40"/>
      <c r="F172" s="63"/>
      <c r="G172" s="63"/>
      <c r="H172" s="61"/>
      <c r="I172" s="77"/>
      <c r="J172" s="83"/>
      <c r="K172" s="83"/>
      <c r="L172" s="80"/>
      <c r="M172" s="87"/>
      <c r="N172" s="87"/>
      <c r="O172" s="145" t="str" cm="1">
        <f t="array" ref="O172">IF(C172="","",IF(F172="",IF(I172='Lookup Tables and Dropdowns'!$AC$9, lb_to_kg_conversion*H172, H172)*M172*kg_metrictons_conversion,IF(G172 = 'Lookup Tables and Dropdowns'!$AC$7,F172, IF(G172='Lookup Tables and Dropdowns'!$AC$5, F172*lb_to_kg_conversion, IF(G172 = 'Lookup Tables and Dropdowns'!$AC$6,F172*oz_to_kg_conversion,F172))*kg_metrictons_conversion)))</f>
        <v/>
      </c>
      <c r="P172" s="138" t="str">
        <f t="shared" si="12"/>
        <v/>
      </c>
      <c r="Q172" s="138" t="str">
        <f t="shared" si="13"/>
        <v/>
      </c>
      <c r="R172" s="113" t="str">
        <f t="shared" si="14"/>
        <v/>
      </c>
    </row>
    <row r="173" spans="1:18" x14ac:dyDescent="0.35">
      <c r="A173" s="15">
        <v>153</v>
      </c>
      <c r="B173" s="29" t="s">
        <v>97</v>
      </c>
      <c r="C173" s="28"/>
      <c r="D173" s="28"/>
      <c r="E173" s="40"/>
      <c r="F173" s="63"/>
      <c r="G173" s="63"/>
      <c r="H173" s="61"/>
      <c r="I173" s="77"/>
      <c r="J173" s="83"/>
      <c r="K173" s="83"/>
      <c r="L173" s="80"/>
      <c r="M173" s="87"/>
      <c r="N173" s="87"/>
      <c r="O173" s="145" t="str" cm="1">
        <f t="array" ref="O173">IF(C173="","",IF(F173="",IF(I173='Lookup Tables and Dropdowns'!$AC$9, lb_to_kg_conversion*H173, H173)*M173*kg_metrictons_conversion,IF(G173 = 'Lookup Tables and Dropdowns'!$AC$7,F173, IF(G173='Lookup Tables and Dropdowns'!$AC$5, F173*lb_to_kg_conversion, IF(G173 = 'Lookup Tables and Dropdowns'!$AC$6,F173*oz_to_kg_conversion,F173))*kg_metrictons_conversion)))</f>
        <v/>
      </c>
      <c r="P173" s="138" t="str">
        <f t="shared" si="12"/>
        <v/>
      </c>
      <c r="Q173" s="138" t="str">
        <f t="shared" si="13"/>
        <v/>
      </c>
      <c r="R173" s="113" t="str">
        <f t="shared" si="14"/>
        <v/>
      </c>
    </row>
    <row r="174" spans="1:18" x14ac:dyDescent="0.35">
      <c r="A174" s="15">
        <v>154</v>
      </c>
      <c r="B174" s="29" t="s">
        <v>97</v>
      </c>
      <c r="C174" s="28"/>
      <c r="D174" s="28"/>
      <c r="E174" s="40"/>
      <c r="F174" s="63"/>
      <c r="G174" s="63"/>
      <c r="H174" s="61"/>
      <c r="I174" s="77"/>
      <c r="J174" s="83"/>
      <c r="K174" s="83"/>
      <c r="L174" s="80"/>
      <c r="M174" s="87"/>
      <c r="N174" s="87"/>
      <c r="O174" s="145" t="str" cm="1">
        <f t="array" ref="O174">IF(C174="","",IF(F174="",IF(I174='Lookup Tables and Dropdowns'!$AC$9, lb_to_kg_conversion*H174, H174)*M174*kg_metrictons_conversion,IF(G174 = 'Lookup Tables and Dropdowns'!$AC$7,F174, IF(G174='Lookup Tables and Dropdowns'!$AC$5, F174*lb_to_kg_conversion, IF(G174 = 'Lookup Tables and Dropdowns'!$AC$6,F174*oz_to_kg_conversion,F174))*kg_metrictons_conversion)))</f>
        <v/>
      </c>
      <c r="P174" s="138" t="str">
        <f t="shared" si="12"/>
        <v/>
      </c>
      <c r="Q174" s="138" t="str">
        <f t="shared" si="13"/>
        <v/>
      </c>
      <c r="R174" s="113" t="str">
        <f t="shared" si="14"/>
        <v/>
      </c>
    </row>
    <row r="175" spans="1:18" x14ac:dyDescent="0.35">
      <c r="A175" s="15">
        <v>155</v>
      </c>
      <c r="B175" s="29" t="s">
        <v>97</v>
      </c>
      <c r="C175" s="28"/>
      <c r="D175" s="28"/>
      <c r="E175" s="40"/>
      <c r="F175" s="63"/>
      <c r="G175" s="63"/>
      <c r="H175" s="61"/>
      <c r="I175" s="77"/>
      <c r="J175" s="83"/>
      <c r="K175" s="83"/>
      <c r="L175" s="80"/>
      <c r="M175" s="87"/>
      <c r="N175" s="87"/>
      <c r="O175" s="145" t="str" cm="1">
        <f t="array" ref="O175">IF(C175="","",IF(F175="",IF(I175='Lookup Tables and Dropdowns'!$AC$9, lb_to_kg_conversion*H175, H175)*M175*kg_metrictons_conversion,IF(G175 = 'Lookup Tables and Dropdowns'!$AC$7,F175, IF(G175='Lookup Tables and Dropdowns'!$AC$5, F175*lb_to_kg_conversion, IF(G175 = 'Lookup Tables and Dropdowns'!$AC$6,F175*oz_to_kg_conversion,F175))*kg_metrictons_conversion)))</f>
        <v/>
      </c>
      <c r="P175" s="138" t="str">
        <f t="shared" si="12"/>
        <v/>
      </c>
      <c r="Q175" s="138" t="str">
        <f t="shared" si="13"/>
        <v/>
      </c>
      <c r="R175" s="113" t="str">
        <f t="shared" si="14"/>
        <v/>
      </c>
    </row>
    <row r="176" spans="1:18" x14ac:dyDescent="0.35">
      <c r="A176" s="15">
        <v>156</v>
      </c>
      <c r="B176" s="29" t="s">
        <v>97</v>
      </c>
      <c r="C176" s="28"/>
      <c r="D176" s="28"/>
      <c r="E176" s="40"/>
      <c r="F176" s="63"/>
      <c r="G176" s="63"/>
      <c r="H176" s="61"/>
      <c r="I176" s="77"/>
      <c r="J176" s="83"/>
      <c r="K176" s="83"/>
      <c r="L176" s="80"/>
      <c r="M176" s="87"/>
      <c r="N176" s="87"/>
      <c r="O176" s="145" t="str" cm="1">
        <f t="array" ref="O176">IF(C176="","",IF(F176="",IF(I176='Lookup Tables and Dropdowns'!$AC$9, lb_to_kg_conversion*H176, H176)*M176*kg_metrictons_conversion,IF(G176 = 'Lookup Tables and Dropdowns'!$AC$7,F176, IF(G176='Lookup Tables and Dropdowns'!$AC$5, F176*lb_to_kg_conversion, IF(G176 = 'Lookup Tables and Dropdowns'!$AC$6,F176*oz_to_kg_conversion,F176))*kg_metrictons_conversion)))</f>
        <v/>
      </c>
      <c r="P176" s="138" t="str">
        <f t="shared" si="12"/>
        <v/>
      </c>
      <c r="Q176" s="138" t="str">
        <f t="shared" si="13"/>
        <v/>
      </c>
      <c r="R176" s="113" t="str">
        <f t="shared" si="14"/>
        <v/>
      </c>
    </row>
    <row r="177" spans="1:18" x14ac:dyDescent="0.35">
      <c r="A177" s="15">
        <v>157</v>
      </c>
      <c r="B177" s="29" t="s">
        <v>97</v>
      </c>
      <c r="C177" s="28"/>
      <c r="D177" s="28"/>
      <c r="E177" s="40"/>
      <c r="F177" s="63"/>
      <c r="G177" s="63"/>
      <c r="H177" s="61"/>
      <c r="I177" s="77"/>
      <c r="J177" s="83"/>
      <c r="K177" s="83"/>
      <c r="L177" s="80"/>
      <c r="M177" s="87"/>
      <c r="N177" s="87"/>
      <c r="O177" s="145" t="str" cm="1">
        <f t="array" ref="O177">IF(C177="","",IF(F177="",IF(I177='Lookup Tables and Dropdowns'!$AC$9, lb_to_kg_conversion*H177, H177)*M177*kg_metrictons_conversion,IF(G177 = 'Lookup Tables and Dropdowns'!$AC$7,F177, IF(G177='Lookup Tables and Dropdowns'!$AC$5, F177*lb_to_kg_conversion, IF(G177 = 'Lookup Tables and Dropdowns'!$AC$6,F177*oz_to_kg_conversion,F177))*kg_metrictons_conversion)))</f>
        <v/>
      </c>
      <c r="P177" s="138" t="str">
        <f t="shared" si="12"/>
        <v/>
      </c>
      <c r="Q177" s="138" t="str">
        <f t="shared" si="13"/>
        <v/>
      </c>
      <c r="R177" s="113" t="str">
        <f t="shared" si="14"/>
        <v/>
      </c>
    </row>
    <row r="178" spans="1:18" x14ac:dyDescent="0.35">
      <c r="A178" s="15">
        <v>158</v>
      </c>
      <c r="B178" s="29" t="s">
        <v>97</v>
      </c>
      <c r="C178" s="28"/>
      <c r="D178" s="28"/>
      <c r="E178" s="40"/>
      <c r="F178" s="63"/>
      <c r="G178" s="63"/>
      <c r="H178" s="61"/>
      <c r="I178" s="77"/>
      <c r="J178" s="83"/>
      <c r="K178" s="83"/>
      <c r="L178" s="80"/>
      <c r="M178" s="87"/>
      <c r="N178" s="87"/>
      <c r="O178" s="145" t="str" cm="1">
        <f t="array" ref="O178">IF(C178="","",IF(F178="",IF(I178='Lookup Tables and Dropdowns'!$AC$9, lb_to_kg_conversion*H178, H178)*M178*kg_metrictons_conversion,IF(G178 = 'Lookup Tables and Dropdowns'!$AC$7,F178, IF(G178='Lookup Tables and Dropdowns'!$AC$5, F178*lb_to_kg_conversion, IF(G178 = 'Lookup Tables and Dropdowns'!$AC$6,F178*oz_to_kg_conversion,F178))*kg_metrictons_conversion)))</f>
        <v/>
      </c>
      <c r="P178" s="138" t="str">
        <f t="shared" si="12"/>
        <v/>
      </c>
      <c r="Q178" s="138" t="str">
        <f t="shared" si="13"/>
        <v/>
      </c>
      <c r="R178" s="113" t="str">
        <f t="shared" si="14"/>
        <v/>
      </c>
    </row>
    <row r="179" spans="1:18" x14ac:dyDescent="0.35">
      <c r="A179" s="15">
        <v>159</v>
      </c>
      <c r="B179" s="29" t="s">
        <v>97</v>
      </c>
      <c r="C179" s="28"/>
      <c r="D179" s="28"/>
      <c r="E179" s="40"/>
      <c r="F179" s="63"/>
      <c r="G179" s="63"/>
      <c r="H179" s="61"/>
      <c r="I179" s="77"/>
      <c r="J179" s="83"/>
      <c r="K179" s="83"/>
      <c r="L179" s="80"/>
      <c r="M179" s="87"/>
      <c r="N179" s="87"/>
      <c r="O179" s="145" t="str" cm="1">
        <f t="array" ref="O179">IF(C179="","",IF(F179="",IF(I179='Lookup Tables and Dropdowns'!$AC$9, lb_to_kg_conversion*H179, H179)*M179*kg_metrictons_conversion,IF(G179 = 'Lookup Tables and Dropdowns'!$AC$7,F179, IF(G179='Lookup Tables and Dropdowns'!$AC$5, F179*lb_to_kg_conversion, IF(G179 = 'Lookup Tables and Dropdowns'!$AC$6,F179*oz_to_kg_conversion,F179))*kg_metrictons_conversion)))</f>
        <v/>
      </c>
      <c r="P179" s="138" t="str">
        <f t="shared" si="12"/>
        <v/>
      </c>
      <c r="Q179" s="138" t="str">
        <f t="shared" si="13"/>
        <v/>
      </c>
      <c r="R179" s="113" t="str">
        <f t="shared" si="14"/>
        <v/>
      </c>
    </row>
    <row r="180" spans="1:18" x14ac:dyDescent="0.35">
      <c r="A180" s="15">
        <v>160</v>
      </c>
      <c r="B180" s="29" t="s">
        <v>97</v>
      </c>
      <c r="C180" s="28"/>
      <c r="D180" s="28"/>
      <c r="E180" s="40"/>
      <c r="F180" s="63"/>
      <c r="G180" s="63"/>
      <c r="H180" s="61"/>
      <c r="I180" s="77"/>
      <c r="J180" s="83"/>
      <c r="K180" s="83"/>
      <c r="L180" s="80"/>
      <c r="M180" s="87"/>
      <c r="N180" s="87"/>
      <c r="O180" s="145" t="str" cm="1">
        <f t="array" ref="O180">IF(C180="","",IF(F180="",IF(I180='Lookup Tables and Dropdowns'!$AC$9, lb_to_kg_conversion*H180, H180)*M180*kg_metrictons_conversion,IF(G180 = 'Lookup Tables and Dropdowns'!$AC$7,F180, IF(G180='Lookup Tables and Dropdowns'!$AC$5, F180*lb_to_kg_conversion, IF(G180 = 'Lookup Tables and Dropdowns'!$AC$6,F180*oz_to_kg_conversion,F180))*kg_metrictons_conversion)))</f>
        <v/>
      </c>
      <c r="P180" s="138" t="str">
        <f t="shared" si="12"/>
        <v/>
      </c>
      <c r="Q180" s="138" t="str">
        <f t="shared" si="13"/>
        <v/>
      </c>
      <c r="R180" s="113" t="str">
        <f t="shared" si="14"/>
        <v/>
      </c>
    </row>
    <row r="181" spans="1:18" x14ac:dyDescent="0.35">
      <c r="A181" s="15">
        <v>161</v>
      </c>
      <c r="B181" s="29" t="s">
        <v>97</v>
      </c>
      <c r="C181" s="28"/>
      <c r="D181" s="28"/>
      <c r="E181" s="40"/>
      <c r="F181" s="63"/>
      <c r="G181" s="63"/>
      <c r="H181" s="61"/>
      <c r="I181" s="77"/>
      <c r="J181" s="83"/>
      <c r="K181" s="83"/>
      <c r="L181" s="80"/>
      <c r="M181" s="87"/>
      <c r="N181" s="87"/>
      <c r="O181" s="145" t="str" cm="1">
        <f t="array" ref="O181">IF(C181="","",IF(F181="",IF(I181='Lookup Tables and Dropdowns'!$AC$9, lb_to_kg_conversion*H181, H181)*M181*kg_metrictons_conversion,IF(G181 = 'Lookup Tables and Dropdowns'!$AC$7,F181, IF(G181='Lookup Tables and Dropdowns'!$AC$5, F181*lb_to_kg_conversion, IF(G181 = 'Lookup Tables and Dropdowns'!$AC$6,F181*oz_to_kg_conversion,F181))*kg_metrictons_conversion)))</f>
        <v/>
      </c>
      <c r="P181" s="138" t="str">
        <f t="shared" ref="P181:P212" si="15">IF($C181="","",$O181*J181)</f>
        <v/>
      </c>
      <c r="Q181" s="138" t="str">
        <f t="shared" ref="Q181:Q212" si="16">IF($C181="","",$O181*K181)</f>
        <v/>
      </c>
      <c r="R181" s="113" t="str">
        <f t="shared" ref="R181:R212" si="17">IF($C181="","",$O181*L181)</f>
        <v/>
      </c>
    </row>
    <row r="182" spans="1:18" x14ac:dyDescent="0.35">
      <c r="A182" s="15">
        <v>162</v>
      </c>
      <c r="B182" s="29" t="s">
        <v>97</v>
      </c>
      <c r="C182" s="28"/>
      <c r="D182" s="28"/>
      <c r="E182" s="40"/>
      <c r="F182" s="63"/>
      <c r="G182" s="63"/>
      <c r="H182" s="61"/>
      <c r="I182" s="77"/>
      <c r="J182" s="83"/>
      <c r="K182" s="83"/>
      <c r="L182" s="80"/>
      <c r="M182" s="87"/>
      <c r="N182" s="87"/>
      <c r="O182" s="145" t="str" cm="1">
        <f t="array" ref="O182">IF(C182="","",IF(F182="",IF(I182='Lookup Tables and Dropdowns'!$AC$9, lb_to_kg_conversion*H182, H182)*M182*kg_metrictons_conversion,IF(G182 = 'Lookup Tables and Dropdowns'!$AC$7,F182, IF(G182='Lookup Tables and Dropdowns'!$AC$5, F182*lb_to_kg_conversion, IF(G182 = 'Lookup Tables and Dropdowns'!$AC$6,F182*oz_to_kg_conversion,F182))*kg_metrictons_conversion)))</f>
        <v/>
      </c>
      <c r="P182" s="138" t="str">
        <f t="shared" si="15"/>
        <v/>
      </c>
      <c r="Q182" s="138" t="str">
        <f t="shared" si="16"/>
        <v/>
      </c>
      <c r="R182" s="113" t="str">
        <f t="shared" si="17"/>
        <v/>
      </c>
    </row>
    <row r="183" spans="1:18" x14ac:dyDescent="0.35">
      <c r="A183" s="15">
        <v>163</v>
      </c>
      <c r="B183" s="29" t="s">
        <v>97</v>
      </c>
      <c r="C183" s="28"/>
      <c r="D183" s="28"/>
      <c r="E183" s="40"/>
      <c r="F183" s="63"/>
      <c r="G183" s="63"/>
      <c r="H183" s="61"/>
      <c r="I183" s="77"/>
      <c r="J183" s="83"/>
      <c r="K183" s="83"/>
      <c r="L183" s="80"/>
      <c r="M183" s="87"/>
      <c r="N183" s="87"/>
      <c r="O183" s="145" t="str" cm="1">
        <f t="array" ref="O183">IF(C183="","",IF(F183="",IF(I183='Lookup Tables and Dropdowns'!$AC$9, lb_to_kg_conversion*H183, H183)*M183*kg_metrictons_conversion,IF(G183 = 'Lookup Tables and Dropdowns'!$AC$7,F183, IF(G183='Lookup Tables and Dropdowns'!$AC$5, F183*lb_to_kg_conversion, IF(G183 = 'Lookup Tables and Dropdowns'!$AC$6,F183*oz_to_kg_conversion,F183))*kg_metrictons_conversion)))</f>
        <v/>
      </c>
      <c r="P183" s="138" t="str">
        <f t="shared" si="15"/>
        <v/>
      </c>
      <c r="Q183" s="138" t="str">
        <f t="shared" si="16"/>
        <v/>
      </c>
      <c r="R183" s="113" t="str">
        <f t="shared" si="17"/>
        <v/>
      </c>
    </row>
    <row r="184" spans="1:18" x14ac:dyDescent="0.35">
      <c r="A184" s="15">
        <v>164</v>
      </c>
      <c r="B184" s="29" t="s">
        <v>97</v>
      </c>
      <c r="C184" s="28"/>
      <c r="D184" s="28"/>
      <c r="E184" s="40"/>
      <c r="F184" s="63"/>
      <c r="G184" s="63"/>
      <c r="H184" s="61"/>
      <c r="I184" s="77"/>
      <c r="J184" s="83"/>
      <c r="K184" s="83"/>
      <c r="L184" s="80"/>
      <c r="M184" s="87"/>
      <c r="N184" s="87"/>
      <c r="O184" s="145" t="str" cm="1">
        <f t="array" ref="O184">IF(C184="","",IF(F184="",IF(I184='Lookup Tables and Dropdowns'!$AC$9, lb_to_kg_conversion*H184, H184)*M184*kg_metrictons_conversion,IF(G184 = 'Lookup Tables and Dropdowns'!$AC$7,F184, IF(G184='Lookup Tables and Dropdowns'!$AC$5, F184*lb_to_kg_conversion, IF(G184 = 'Lookup Tables and Dropdowns'!$AC$6,F184*oz_to_kg_conversion,F184))*kg_metrictons_conversion)))</f>
        <v/>
      </c>
      <c r="P184" s="138" t="str">
        <f t="shared" si="15"/>
        <v/>
      </c>
      <c r="Q184" s="138" t="str">
        <f t="shared" si="16"/>
        <v/>
      </c>
      <c r="R184" s="113" t="str">
        <f t="shared" si="17"/>
        <v/>
      </c>
    </row>
    <row r="185" spans="1:18" x14ac:dyDescent="0.35">
      <c r="A185" s="15">
        <v>165</v>
      </c>
      <c r="B185" s="29" t="s">
        <v>97</v>
      </c>
      <c r="C185" s="28"/>
      <c r="D185" s="28"/>
      <c r="E185" s="40"/>
      <c r="F185" s="63"/>
      <c r="G185" s="63"/>
      <c r="H185" s="61"/>
      <c r="I185" s="77"/>
      <c r="J185" s="83"/>
      <c r="K185" s="83"/>
      <c r="L185" s="80"/>
      <c r="M185" s="87"/>
      <c r="N185" s="87"/>
      <c r="O185" s="145" t="str" cm="1">
        <f t="array" ref="O185">IF(C185="","",IF(F185="",IF(I185='Lookup Tables and Dropdowns'!$AC$9, lb_to_kg_conversion*H185, H185)*M185*kg_metrictons_conversion,IF(G185 = 'Lookup Tables and Dropdowns'!$AC$7,F185, IF(G185='Lookup Tables and Dropdowns'!$AC$5, F185*lb_to_kg_conversion, IF(G185 = 'Lookup Tables and Dropdowns'!$AC$6,F185*oz_to_kg_conversion,F185))*kg_metrictons_conversion)))</f>
        <v/>
      </c>
      <c r="P185" s="138" t="str">
        <f t="shared" si="15"/>
        <v/>
      </c>
      <c r="Q185" s="138" t="str">
        <f t="shared" si="16"/>
        <v/>
      </c>
      <c r="R185" s="113" t="str">
        <f t="shared" si="17"/>
        <v/>
      </c>
    </row>
    <row r="186" spans="1:18" x14ac:dyDescent="0.35">
      <c r="A186" s="15">
        <v>166</v>
      </c>
      <c r="B186" s="29" t="s">
        <v>97</v>
      </c>
      <c r="C186" s="28"/>
      <c r="D186" s="28"/>
      <c r="E186" s="40"/>
      <c r="F186" s="63"/>
      <c r="G186" s="63"/>
      <c r="H186" s="61"/>
      <c r="I186" s="77"/>
      <c r="J186" s="83"/>
      <c r="K186" s="83"/>
      <c r="L186" s="80"/>
      <c r="M186" s="87"/>
      <c r="N186" s="87"/>
      <c r="O186" s="145" t="str" cm="1">
        <f t="array" ref="O186">IF(C186="","",IF(F186="",IF(I186='Lookup Tables and Dropdowns'!$AC$9, lb_to_kg_conversion*H186, H186)*M186*kg_metrictons_conversion,IF(G186 = 'Lookup Tables and Dropdowns'!$AC$7,F186, IF(G186='Lookup Tables and Dropdowns'!$AC$5, F186*lb_to_kg_conversion, IF(G186 = 'Lookup Tables and Dropdowns'!$AC$6,F186*oz_to_kg_conversion,F186))*kg_metrictons_conversion)))</f>
        <v/>
      </c>
      <c r="P186" s="138" t="str">
        <f t="shared" si="15"/>
        <v/>
      </c>
      <c r="Q186" s="138" t="str">
        <f t="shared" si="16"/>
        <v/>
      </c>
      <c r="R186" s="113" t="str">
        <f t="shared" si="17"/>
        <v/>
      </c>
    </row>
    <row r="187" spans="1:18" x14ac:dyDescent="0.35">
      <c r="A187" s="15">
        <v>167</v>
      </c>
      <c r="B187" s="29" t="s">
        <v>97</v>
      </c>
      <c r="C187" s="28"/>
      <c r="D187" s="28"/>
      <c r="E187" s="40"/>
      <c r="F187" s="63"/>
      <c r="G187" s="63"/>
      <c r="H187" s="61"/>
      <c r="I187" s="77"/>
      <c r="J187" s="83"/>
      <c r="K187" s="83"/>
      <c r="L187" s="80"/>
      <c r="M187" s="87"/>
      <c r="N187" s="87"/>
      <c r="O187" s="145" t="str" cm="1">
        <f t="array" ref="O187">IF(C187="","",IF(F187="",IF(I187='Lookup Tables and Dropdowns'!$AC$9, lb_to_kg_conversion*H187, H187)*M187*kg_metrictons_conversion,IF(G187 = 'Lookup Tables and Dropdowns'!$AC$7,F187, IF(G187='Lookup Tables and Dropdowns'!$AC$5, F187*lb_to_kg_conversion, IF(G187 = 'Lookup Tables and Dropdowns'!$AC$6,F187*oz_to_kg_conversion,F187))*kg_metrictons_conversion)))</f>
        <v/>
      </c>
      <c r="P187" s="138" t="str">
        <f t="shared" si="15"/>
        <v/>
      </c>
      <c r="Q187" s="138" t="str">
        <f t="shared" si="16"/>
        <v/>
      </c>
      <c r="R187" s="113" t="str">
        <f t="shared" si="17"/>
        <v/>
      </c>
    </row>
    <row r="188" spans="1:18" x14ac:dyDescent="0.35">
      <c r="A188" s="15">
        <v>168</v>
      </c>
      <c r="B188" s="29" t="s">
        <v>97</v>
      </c>
      <c r="C188" s="28"/>
      <c r="D188" s="28"/>
      <c r="E188" s="40"/>
      <c r="F188" s="63"/>
      <c r="G188" s="63"/>
      <c r="H188" s="61"/>
      <c r="I188" s="77"/>
      <c r="J188" s="83"/>
      <c r="K188" s="83"/>
      <c r="L188" s="80"/>
      <c r="M188" s="87"/>
      <c r="N188" s="87"/>
      <c r="O188" s="145" t="str" cm="1">
        <f t="array" ref="O188">IF(C188="","",IF(F188="",IF(I188='Lookup Tables and Dropdowns'!$AC$9, lb_to_kg_conversion*H188, H188)*M188*kg_metrictons_conversion,IF(G188 = 'Lookup Tables and Dropdowns'!$AC$7,F188, IF(G188='Lookup Tables and Dropdowns'!$AC$5, F188*lb_to_kg_conversion, IF(G188 = 'Lookup Tables and Dropdowns'!$AC$6,F188*oz_to_kg_conversion,F188))*kg_metrictons_conversion)))</f>
        <v/>
      </c>
      <c r="P188" s="138" t="str">
        <f t="shared" si="15"/>
        <v/>
      </c>
      <c r="Q188" s="138" t="str">
        <f t="shared" si="16"/>
        <v/>
      </c>
      <c r="R188" s="113" t="str">
        <f t="shared" si="17"/>
        <v/>
      </c>
    </row>
    <row r="189" spans="1:18" x14ac:dyDescent="0.35">
      <c r="A189" s="15">
        <v>169</v>
      </c>
      <c r="B189" s="29" t="s">
        <v>97</v>
      </c>
      <c r="C189" s="28"/>
      <c r="D189" s="28"/>
      <c r="E189" s="40"/>
      <c r="F189" s="63"/>
      <c r="G189" s="63"/>
      <c r="H189" s="61"/>
      <c r="I189" s="77"/>
      <c r="J189" s="83"/>
      <c r="K189" s="83"/>
      <c r="L189" s="80"/>
      <c r="M189" s="87"/>
      <c r="N189" s="87"/>
      <c r="O189" s="145" t="str" cm="1">
        <f t="array" ref="O189">IF(C189="","",IF(F189="",IF(I189='Lookup Tables and Dropdowns'!$AC$9, lb_to_kg_conversion*H189, H189)*M189*kg_metrictons_conversion,IF(G189 = 'Lookup Tables and Dropdowns'!$AC$7,F189, IF(G189='Lookup Tables and Dropdowns'!$AC$5, F189*lb_to_kg_conversion, IF(G189 = 'Lookup Tables and Dropdowns'!$AC$6,F189*oz_to_kg_conversion,F189))*kg_metrictons_conversion)))</f>
        <v/>
      </c>
      <c r="P189" s="138" t="str">
        <f t="shared" si="15"/>
        <v/>
      </c>
      <c r="Q189" s="138" t="str">
        <f t="shared" si="16"/>
        <v/>
      </c>
      <c r="R189" s="113" t="str">
        <f t="shared" si="17"/>
        <v/>
      </c>
    </row>
    <row r="190" spans="1:18" x14ac:dyDescent="0.35">
      <c r="A190" s="15">
        <v>170</v>
      </c>
      <c r="B190" s="29" t="s">
        <v>97</v>
      </c>
      <c r="C190" s="28"/>
      <c r="D190" s="28"/>
      <c r="E190" s="40"/>
      <c r="F190" s="63"/>
      <c r="G190" s="63"/>
      <c r="H190" s="61"/>
      <c r="I190" s="77"/>
      <c r="J190" s="83"/>
      <c r="K190" s="83"/>
      <c r="L190" s="80"/>
      <c r="M190" s="87"/>
      <c r="N190" s="87"/>
      <c r="O190" s="145" t="str" cm="1">
        <f t="array" ref="O190">IF(C190="","",IF(F190="",IF(I190='Lookup Tables and Dropdowns'!$AC$9, lb_to_kg_conversion*H190, H190)*M190*kg_metrictons_conversion,IF(G190 = 'Lookup Tables and Dropdowns'!$AC$7,F190, IF(G190='Lookup Tables and Dropdowns'!$AC$5, F190*lb_to_kg_conversion, IF(G190 = 'Lookup Tables and Dropdowns'!$AC$6,F190*oz_to_kg_conversion,F190))*kg_metrictons_conversion)))</f>
        <v/>
      </c>
      <c r="P190" s="138" t="str">
        <f t="shared" si="15"/>
        <v/>
      </c>
      <c r="Q190" s="138" t="str">
        <f t="shared" si="16"/>
        <v/>
      </c>
      <c r="R190" s="113" t="str">
        <f t="shared" si="17"/>
        <v/>
      </c>
    </row>
    <row r="191" spans="1:18" x14ac:dyDescent="0.35">
      <c r="A191" s="15">
        <v>171</v>
      </c>
      <c r="B191" s="29" t="s">
        <v>97</v>
      </c>
      <c r="C191" s="28"/>
      <c r="D191" s="28"/>
      <c r="E191" s="40"/>
      <c r="F191" s="63"/>
      <c r="G191" s="63"/>
      <c r="H191" s="61"/>
      <c r="I191" s="77"/>
      <c r="J191" s="83"/>
      <c r="K191" s="83"/>
      <c r="L191" s="80"/>
      <c r="M191" s="87"/>
      <c r="N191" s="87"/>
      <c r="O191" s="145" t="str" cm="1">
        <f t="array" ref="O191">IF(C191="","",IF(F191="",IF(I191='Lookup Tables and Dropdowns'!$AC$9, lb_to_kg_conversion*H191, H191)*M191*kg_metrictons_conversion,IF(G191 = 'Lookup Tables and Dropdowns'!$AC$7,F191, IF(G191='Lookup Tables and Dropdowns'!$AC$5, F191*lb_to_kg_conversion, IF(G191 = 'Lookup Tables and Dropdowns'!$AC$6,F191*oz_to_kg_conversion,F191))*kg_metrictons_conversion)))</f>
        <v/>
      </c>
      <c r="P191" s="138" t="str">
        <f t="shared" si="15"/>
        <v/>
      </c>
      <c r="Q191" s="138" t="str">
        <f t="shared" si="16"/>
        <v/>
      </c>
      <c r="R191" s="113" t="str">
        <f t="shared" si="17"/>
        <v/>
      </c>
    </row>
    <row r="192" spans="1:18" x14ac:dyDescent="0.35">
      <c r="A192" s="15">
        <v>172</v>
      </c>
      <c r="B192" s="29" t="s">
        <v>97</v>
      </c>
      <c r="C192" s="28"/>
      <c r="D192" s="28"/>
      <c r="E192" s="40"/>
      <c r="F192" s="63"/>
      <c r="G192" s="63"/>
      <c r="H192" s="61"/>
      <c r="I192" s="77"/>
      <c r="J192" s="83"/>
      <c r="K192" s="83"/>
      <c r="L192" s="80"/>
      <c r="M192" s="87"/>
      <c r="N192" s="87"/>
      <c r="O192" s="145" t="str" cm="1">
        <f t="array" ref="O192">IF(C192="","",IF(F192="",IF(I192='Lookup Tables and Dropdowns'!$AC$9, lb_to_kg_conversion*H192, H192)*M192*kg_metrictons_conversion,IF(G192 = 'Lookup Tables and Dropdowns'!$AC$7,F192, IF(G192='Lookup Tables and Dropdowns'!$AC$5, F192*lb_to_kg_conversion, IF(G192 = 'Lookup Tables and Dropdowns'!$AC$6,F192*oz_to_kg_conversion,F192))*kg_metrictons_conversion)))</f>
        <v/>
      </c>
      <c r="P192" s="138" t="str">
        <f t="shared" si="15"/>
        <v/>
      </c>
      <c r="Q192" s="138" t="str">
        <f t="shared" si="16"/>
        <v/>
      </c>
      <c r="R192" s="113" t="str">
        <f t="shared" si="17"/>
        <v/>
      </c>
    </row>
    <row r="193" spans="1:18" x14ac:dyDescent="0.35">
      <c r="A193" s="15">
        <v>173</v>
      </c>
      <c r="B193" s="29" t="s">
        <v>97</v>
      </c>
      <c r="C193" s="28"/>
      <c r="D193" s="28"/>
      <c r="E193" s="40"/>
      <c r="F193" s="63"/>
      <c r="G193" s="63"/>
      <c r="H193" s="61"/>
      <c r="I193" s="77"/>
      <c r="J193" s="83"/>
      <c r="K193" s="83"/>
      <c r="L193" s="80"/>
      <c r="M193" s="87"/>
      <c r="N193" s="87"/>
      <c r="O193" s="145" t="str" cm="1">
        <f t="array" ref="O193">IF(C193="","",IF(F193="",IF(I193='Lookup Tables and Dropdowns'!$AC$9, lb_to_kg_conversion*H193, H193)*M193*kg_metrictons_conversion,IF(G193 = 'Lookup Tables and Dropdowns'!$AC$7,F193, IF(G193='Lookup Tables and Dropdowns'!$AC$5, F193*lb_to_kg_conversion, IF(G193 = 'Lookup Tables and Dropdowns'!$AC$6,F193*oz_to_kg_conversion,F193))*kg_metrictons_conversion)))</f>
        <v/>
      </c>
      <c r="P193" s="138" t="str">
        <f t="shared" si="15"/>
        <v/>
      </c>
      <c r="Q193" s="138" t="str">
        <f t="shared" si="16"/>
        <v/>
      </c>
      <c r="R193" s="113" t="str">
        <f t="shared" si="17"/>
        <v/>
      </c>
    </row>
    <row r="194" spans="1:18" x14ac:dyDescent="0.35">
      <c r="A194" s="15">
        <v>174</v>
      </c>
      <c r="B194" s="29" t="s">
        <v>97</v>
      </c>
      <c r="C194" s="28"/>
      <c r="D194" s="28"/>
      <c r="E194" s="40"/>
      <c r="F194" s="63"/>
      <c r="G194" s="63"/>
      <c r="H194" s="61"/>
      <c r="I194" s="77"/>
      <c r="J194" s="83"/>
      <c r="K194" s="83"/>
      <c r="L194" s="80"/>
      <c r="M194" s="87"/>
      <c r="N194" s="87"/>
      <c r="O194" s="145" t="str" cm="1">
        <f t="array" ref="O194">IF(C194="","",IF(F194="",IF(I194='Lookup Tables and Dropdowns'!$AC$9, lb_to_kg_conversion*H194, H194)*M194*kg_metrictons_conversion,IF(G194 = 'Lookup Tables and Dropdowns'!$AC$7,F194, IF(G194='Lookup Tables and Dropdowns'!$AC$5, F194*lb_to_kg_conversion, IF(G194 = 'Lookup Tables and Dropdowns'!$AC$6,F194*oz_to_kg_conversion,F194))*kg_metrictons_conversion)))</f>
        <v/>
      </c>
      <c r="P194" s="138" t="str">
        <f t="shared" si="15"/>
        <v/>
      </c>
      <c r="Q194" s="138" t="str">
        <f t="shared" si="16"/>
        <v/>
      </c>
      <c r="R194" s="113" t="str">
        <f t="shared" si="17"/>
        <v/>
      </c>
    </row>
    <row r="195" spans="1:18" x14ac:dyDescent="0.35">
      <c r="A195" s="15">
        <v>175</v>
      </c>
      <c r="B195" s="29" t="s">
        <v>97</v>
      </c>
      <c r="C195" s="28"/>
      <c r="D195" s="28"/>
      <c r="E195" s="40"/>
      <c r="F195" s="63"/>
      <c r="G195" s="63"/>
      <c r="H195" s="61"/>
      <c r="I195" s="77"/>
      <c r="J195" s="83"/>
      <c r="K195" s="83"/>
      <c r="L195" s="80"/>
      <c r="M195" s="87"/>
      <c r="N195" s="87"/>
      <c r="O195" s="145" t="str" cm="1">
        <f t="array" ref="O195">IF(C195="","",IF(F195="",IF(I195='Lookup Tables and Dropdowns'!$AC$9, lb_to_kg_conversion*H195, H195)*M195*kg_metrictons_conversion,IF(G195 = 'Lookup Tables and Dropdowns'!$AC$7,F195, IF(G195='Lookup Tables and Dropdowns'!$AC$5, F195*lb_to_kg_conversion, IF(G195 = 'Lookup Tables and Dropdowns'!$AC$6,F195*oz_to_kg_conversion,F195))*kg_metrictons_conversion)))</f>
        <v/>
      </c>
      <c r="P195" s="138" t="str">
        <f t="shared" si="15"/>
        <v/>
      </c>
      <c r="Q195" s="138" t="str">
        <f t="shared" si="16"/>
        <v/>
      </c>
      <c r="R195" s="113" t="str">
        <f t="shared" si="17"/>
        <v/>
      </c>
    </row>
    <row r="196" spans="1:18" x14ac:dyDescent="0.35">
      <c r="A196" s="15">
        <v>176</v>
      </c>
      <c r="B196" s="29" t="s">
        <v>97</v>
      </c>
      <c r="C196" s="28"/>
      <c r="D196" s="28"/>
      <c r="E196" s="40"/>
      <c r="F196" s="63"/>
      <c r="G196" s="63"/>
      <c r="H196" s="61"/>
      <c r="I196" s="77"/>
      <c r="J196" s="83"/>
      <c r="K196" s="83"/>
      <c r="L196" s="80"/>
      <c r="M196" s="87"/>
      <c r="N196" s="87"/>
      <c r="O196" s="145" t="str" cm="1">
        <f t="array" ref="O196">IF(C196="","",IF(F196="",IF(I196='Lookup Tables and Dropdowns'!$AC$9, lb_to_kg_conversion*H196, H196)*M196*kg_metrictons_conversion,IF(G196 = 'Lookup Tables and Dropdowns'!$AC$7,F196, IF(G196='Lookup Tables and Dropdowns'!$AC$5, F196*lb_to_kg_conversion, IF(G196 = 'Lookup Tables and Dropdowns'!$AC$6,F196*oz_to_kg_conversion,F196))*kg_metrictons_conversion)))</f>
        <v/>
      </c>
      <c r="P196" s="138" t="str">
        <f t="shared" si="15"/>
        <v/>
      </c>
      <c r="Q196" s="138" t="str">
        <f t="shared" si="16"/>
        <v/>
      </c>
      <c r="R196" s="113" t="str">
        <f t="shared" si="17"/>
        <v/>
      </c>
    </row>
    <row r="197" spans="1:18" x14ac:dyDescent="0.35">
      <c r="A197" s="15">
        <v>177</v>
      </c>
      <c r="B197" s="29" t="s">
        <v>97</v>
      </c>
      <c r="C197" s="28"/>
      <c r="D197" s="28"/>
      <c r="E197" s="40"/>
      <c r="F197" s="63"/>
      <c r="G197" s="63"/>
      <c r="H197" s="61"/>
      <c r="I197" s="77"/>
      <c r="J197" s="83"/>
      <c r="K197" s="83"/>
      <c r="L197" s="80"/>
      <c r="M197" s="87"/>
      <c r="N197" s="87"/>
      <c r="O197" s="145" t="str" cm="1">
        <f t="array" ref="O197">IF(C197="","",IF(F197="",IF(I197='Lookup Tables and Dropdowns'!$AC$9, lb_to_kg_conversion*H197, H197)*M197*kg_metrictons_conversion,IF(G197 = 'Lookup Tables and Dropdowns'!$AC$7,F197, IF(G197='Lookup Tables and Dropdowns'!$AC$5, F197*lb_to_kg_conversion, IF(G197 = 'Lookup Tables and Dropdowns'!$AC$6,F197*oz_to_kg_conversion,F197))*kg_metrictons_conversion)))</f>
        <v/>
      </c>
      <c r="P197" s="138" t="str">
        <f t="shared" si="15"/>
        <v/>
      </c>
      <c r="Q197" s="138" t="str">
        <f t="shared" si="16"/>
        <v/>
      </c>
      <c r="R197" s="113" t="str">
        <f t="shared" si="17"/>
        <v/>
      </c>
    </row>
    <row r="198" spans="1:18" x14ac:dyDescent="0.35">
      <c r="A198" s="15">
        <v>178</v>
      </c>
      <c r="B198" s="29" t="s">
        <v>97</v>
      </c>
      <c r="C198" s="28"/>
      <c r="D198" s="28"/>
      <c r="E198" s="40"/>
      <c r="F198" s="63"/>
      <c r="G198" s="63"/>
      <c r="H198" s="61"/>
      <c r="I198" s="77"/>
      <c r="J198" s="83"/>
      <c r="K198" s="83"/>
      <c r="L198" s="80"/>
      <c r="M198" s="87"/>
      <c r="N198" s="87"/>
      <c r="O198" s="145" t="str" cm="1">
        <f t="array" ref="O198">IF(C198="","",IF(F198="",IF(I198='Lookup Tables and Dropdowns'!$AC$9, lb_to_kg_conversion*H198, H198)*M198*kg_metrictons_conversion,IF(G198 = 'Lookup Tables and Dropdowns'!$AC$7,F198, IF(G198='Lookup Tables and Dropdowns'!$AC$5, F198*lb_to_kg_conversion, IF(G198 = 'Lookup Tables and Dropdowns'!$AC$6,F198*oz_to_kg_conversion,F198))*kg_metrictons_conversion)))</f>
        <v/>
      </c>
      <c r="P198" s="138" t="str">
        <f t="shared" si="15"/>
        <v/>
      </c>
      <c r="Q198" s="138" t="str">
        <f t="shared" si="16"/>
        <v/>
      </c>
      <c r="R198" s="113" t="str">
        <f t="shared" si="17"/>
        <v/>
      </c>
    </row>
    <row r="199" spans="1:18" x14ac:dyDescent="0.35">
      <c r="A199" s="15">
        <v>179</v>
      </c>
      <c r="B199" s="29" t="s">
        <v>97</v>
      </c>
      <c r="C199" s="28"/>
      <c r="D199" s="28"/>
      <c r="E199" s="40"/>
      <c r="F199" s="63"/>
      <c r="G199" s="63"/>
      <c r="H199" s="61"/>
      <c r="I199" s="77"/>
      <c r="J199" s="83"/>
      <c r="K199" s="83"/>
      <c r="L199" s="80"/>
      <c r="M199" s="87"/>
      <c r="N199" s="87"/>
      <c r="O199" s="145" t="str" cm="1">
        <f t="array" ref="O199">IF(C199="","",IF(F199="",IF(I199='Lookup Tables and Dropdowns'!$AC$9, lb_to_kg_conversion*H199, H199)*M199*kg_metrictons_conversion,IF(G199 = 'Lookup Tables and Dropdowns'!$AC$7,F199, IF(G199='Lookup Tables and Dropdowns'!$AC$5, F199*lb_to_kg_conversion, IF(G199 = 'Lookup Tables and Dropdowns'!$AC$6,F199*oz_to_kg_conversion,F199))*kg_metrictons_conversion)))</f>
        <v/>
      </c>
      <c r="P199" s="138" t="str">
        <f t="shared" si="15"/>
        <v/>
      </c>
      <c r="Q199" s="138" t="str">
        <f t="shared" si="16"/>
        <v/>
      </c>
      <c r="R199" s="113" t="str">
        <f t="shared" si="17"/>
        <v/>
      </c>
    </row>
    <row r="200" spans="1:18" x14ac:dyDescent="0.35">
      <c r="A200" s="15">
        <v>180</v>
      </c>
      <c r="B200" s="29" t="s">
        <v>97</v>
      </c>
      <c r="C200" s="28"/>
      <c r="D200" s="28"/>
      <c r="E200" s="40"/>
      <c r="F200" s="63"/>
      <c r="G200" s="63"/>
      <c r="H200" s="61"/>
      <c r="I200" s="77"/>
      <c r="J200" s="83"/>
      <c r="K200" s="83"/>
      <c r="L200" s="80"/>
      <c r="M200" s="87"/>
      <c r="N200" s="87"/>
      <c r="O200" s="145" t="str" cm="1">
        <f t="array" ref="O200">IF(C200="","",IF(F200="",IF(I200='Lookup Tables and Dropdowns'!$AC$9, lb_to_kg_conversion*H200, H200)*M200*kg_metrictons_conversion,IF(G200 = 'Lookup Tables and Dropdowns'!$AC$7,F200, IF(G200='Lookup Tables and Dropdowns'!$AC$5, F200*lb_to_kg_conversion, IF(G200 = 'Lookup Tables and Dropdowns'!$AC$6,F200*oz_to_kg_conversion,F200))*kg_metrictons_conversion)))</f>
        <v/>
      </c>
      <c r="P200" s="138" t="str">
        <f t="shared" si="15"/>
        <v/>
      </c>
      <c r="Q200" s="138" t="str">
        <f t="shared" si="16"/>
        <v/>
      </c>
      <c r="R200" s="113" t="str">
        <f t="shared" si="17"/>
        <v/>
      </c>
    </row>
    <row r="201" spans="1:18" x14ac:dyDescent="0.35">
      <c r="A201" s="15">
        <v>181</v>
      </c>
      <c r="B201" s="29" t="s">
        <v>97</v>
      </c>
      <c r="C201" s="28"/>
      <c r="D201" s="28"/>
      <c r="E201" s="40"/>
      <c r="F201" s="63"/>
      <c r="G201" s="63"/>
      <c r="H201" s="61"/>
      <c r="I201" s="77"/>
      <c r="J201" s="83"/>
      <c r="K201" s="83"/>
      <c r="L201" s="80"/>
      <c r="M201" s="87"/>
      <c r="N201" s="87"/>
      <c r="O201" s="145" t="str" cm="1">
        <f t="array" ref="O201">IF(C201="","",IF(F201="",IF(I201='Lookup Tables and Dropdowns'!$AC$9, lb_to_kg_conversion*H201, H201)*M201*kg_metrictons_conversion,IF(G201 = 'Lookup Tables and Dropdowns'!$AC$7,F201, IF(G201='Lookup Tables and Dropdowns'!$AC$5, F201*lb_to_kg_conversion, IF(G201 = 'Lookup Tables and Dropdowns'!$AC$6,F201*oz_to_kg_conversion,F201))*kg_metrictons_conversion)))</f>
        <v/>
      </c>
      <c r="P201" s="138" t="str">
        <f t="shared" si="15"/>
        <v/>
      </c>
      <c r="Q201" s="138" t="str">
        <f t="shared" si="16"/>
        <v/>
      </c>
      <c r="R201" s="113" t="str">
        <f t="shared" si="17"/>
        <v/>
      </c>
    </row>
    <row r="202" spans="1:18" x14ac:dyDescent="0.35">
      <c r="A202" s="15">
        <v>182</v>
      </c>
      <c r="B202" s="29" t="s">
        <v>97</v>
      </c>
      <c r="C202" s="28"/>
      <c r="D202" s="28"/>
      <c r="E202" s="40"/>
      <c r="F202" s="63"/>
      <c r="G202" s="63"/>
      <c r="H202" s="61"/>
      <c r="I202" s="77"/>
      <c r="J202" s="83"/>
      <c r="K202" s="83"/>
      <c r="L202" s="80"/>
      <c r="M202" s="87"/>
      <c r="N202" s="87"/>
      <c r="O202" s="145" t="str" cm="1">
        <f t="array" ref="O202">IF(C202="","",IF(F202="",IF(I202='Lookup Tables and Dropdowns'!$AC$9, lb_to_kg_conversion*H202, H202)*M202*kg_metrictons_conversion,IF(G202 = 'Lookup Tables and Dropdowns'!$AC$7,F202, IF(G202='Lookup Tables and Dropdowns'!$AC$5, F202*lb_to_kg_conversion, IF(G202 = 'Lookup Tables and Dropdowns'!$AC$6,F202*oz_to_kg_conversion,F202))*kg_metrictons_conversion)))</f>
        <v/>
      </c>
      <c r="P202" s="138" t="str">
        <f t="shared" si="15"/>
        <v/>
      </c>
      <c r="Q202" s="138" t="str">
        <f t="shared" si="16"/>
        <v/>
      </c>
      <c r="R202" s="113" t="str">
        <f t="shared" si="17"/>
        <v/>
      </c>
    </row>
    <row r="203" spans="1:18" x14ac:dyDescent="0.35">
      <c r="A203" s="15">
        <v>183</v>
      </c>
      <c r="B203" s="29" t="s">
        <v>97</v>
      </c>
      <c r="C203" s="28"/>
      <c r="D203" s="28"/>
      <c r="E203" s="40"/>
      <c r="F203" s="63"/>
      <c r="G203" s="63"/>
      <c r="H203" s="61"/>
      <c r="I203" s="77"/>
      <c r="J203" s="83"/>
      <c r="K203" s="83"/>
      <c r="L203" s="80"/>
      <c r="M203" s="87"/>
      <c r="N203" s="87"/>
      <c r="O203" s="145" t="str" cm="1">
        <f t="array" ref="O203">IF(C203="","",IF(F203="",IF(I203='Lookup Tables and Dropdowns'!$AC$9, lb_to_kg_conversion*H203, H203)*M203*kg_metrictons_conversion,IF(G203 = 'Lookup Tables and Dropdowns'!$AC$7,F203, IF(G203='Lookup Tables and Dropdowns'!$AC$5, F203*lb_to_kg_conversion, IF(G203 = 'Lookup Tables and Dropdowns'!$AC$6,F203*oz_to_kg_conversion,F203))*kg_metrictons_conversion)))</f>
        <v/>
      </c>
      <c r="P203" s="138" t="str">
        <f t="shared" si="15"/>
        <v/>
      </c>
      <c r="Q203" s="138" t="str">
        <f t="shared" si="16"/>
        <v/>
      </c>
      <c r="R203" s="113" t="str">
        <f t="shared" si="17"/>
        <v/>
      </c>
    </row>
    <row r="204" spans="1:18" x14ac:dyDescent="0.35">
      <c r="A204" s="15">
        <v>184</v>
      </c>
      <c r="B204" s="29" t="s">
        <v>97</v>
      </c>
      <c r="C204" s="28"/>
      <c r="D204" s="28"/>
      <c r="E204" s="40"/>
      <c r="F204" s="63"/>
      <c r="G204" s="63"/>
      <c r="H204" s="61"/>
      <c r="I204" s="77"/>
      <c r="J204" s="83"/>
      <c r="K204" s="83"/>
      <c r="L204" s="80"/>
      <c r="M204" s="87"/>
      <c r="N204" s="87"/>
      <c r="O204" s="145" t="str" cm="1">
        <f t="array" ref="O204">IF(C204="","",IF(F204="",IF(I204='Lookup Tables and Dropdowns'!$AC$9, lb_to_kg_conversion*H204, H204)*M204*kg_metrictons_conversion,IF(G204 = 'Lookup Tables and Dropdowns'!$AC$7,F204, IF(G204='Lookup Tables and Dropdowns'!$AC$5, F204*lb_to_kg_conversion, IF(G204 = 'Lookup Tables and Dropdowns'!$AC$6,F204*oz_to_kg_conversion,F204))*kg_metrictons_conversion)))</f>
        <v/>
      </c>
      <c r="P204" s="138" t="str">
        <f t="shared" si="15"/>
        <v/>
      </c>
      <c r="Q204" s="138" t="str">
        <f t="shared" si="16"/>
        <v/>
      </c>
      <c r="R204" s="113" t="str">
        <f t="shared" si="17"/>
        <v/>
      </c>
    </row>
    <row r="205" spans="1:18" x14ac:dyDescent="0.35">
      <c r="A205" s="15">
        <v>185</v>
      </c>
      <c r="B205" s="29" t="s">
        <v>97</v>
      </c>
      <c r="C205" s="28"/>
      <c r="D205" s="28"/>
      <c r="E205" s="40"/>
      <c r="F205" s="63"/>
      <c r="G205" s="63"/>
      <c r="H205" s="61"/>
      <c r="I205" s="77"/>
      <c r="J205" s="83"/>
      <c r="K205" s="83"/>
      <c r="L205" s="80"/>
      <c r="M205" s="87"/>
      <c r="N205" s="87"/>
      <c r="O205" s="145" t="str" cm="1">
        <f t="array" ref="O205">IF(C205="","",IF(F205="",IF(I205='Lookup Tables and Dropdowns'!$AC$9, lb_to_kg_conversion*H205, H205)*M205*kg_metrictons_conversion,IF(G205 = 'Lookup Tables and Dropdowns'!$AC$7,F205, IF(G205='Lookup Tables and Dropdowns'!$AC$5, F205*lb_to_kg_conversion, IF(G205 = 'Lookup Tables and Dropdowns'!$AC$6,F205*oz_to_kg_conversion,F205))*kg_metrictons_conversion)))</f>
        <v/>
      </c>
      <c r="P205" s="138" t="str">
        <f t="shared" si="15"/>
        <v/>
      </c>
      <c r="Q205" s="138" t="str">
        <f t="shared" si="16"/>
        <v/>
      </c>
      <c r="R205" s="113" t="str">
        <f t="shared" si="17"/>
        <v/>
      </c>
    </row>
    <row r="206" spans="1:18" x14ac:dyDescent="0.35">
      <c r="A206" s="15">
        <v>186</v>
      </c>
      <c r="B206" s="29" t="s">
        <v>97</v>
      </c>
      <c r="C206" s="28"/>
      <c r="D206" s="28"/>
      <c r="E206" s="40"/>
      <c r="F206" s="63"/>
      <c r="G206" s="63"/>
      <c r="H206" s="61"/>
      <c r="I206" s="77"/>
      <c r="J206" s="83"/>
      <c r="K206" s="83"/>
      <c r="L206" s="80"/>
      <c r="M206" s="87"/>
      <c r="N206" s="87"/>
      <c r="O206" s="145" t="str" cm="1">
        <f t="array" ref="O206">IF(C206="","",IF(F206="",IF(I206='Lookup Tables and Dropdowns'!$AC$9, lb_to_kg_conversion*H206, H206)*M206*kg_metrictons_conversion,IF(G206 = 'Lookup Tables and Dropdowns'!$AC$7,F206, IF(G206='Lookup Tables and Dropdowns'!$AC$5, F206*lb_to_kg_conversion, IF(G206 = 'Lookup Tables and Dropdowns'!$AC$6,F206*oz_to_kg_conversion,F206))*kg_metrictons_conversion)))</f>
        <v/>
      </c>
      <c r="P206" s="138" t="str">
        <f t="shared" si="15"/>
        <v/>
      </c>
      <c r="Q206" s="138" t="str">
        <f t="shared" si="16"/>
        <v/>
      </c>
      <c r="R206" s="113" t="str">
        <f t="shared" si="17"/>
        <v/>
      </c>
    </row>
    <row r="207" spans="1:18" x14ac:dyDescent="0.35">
      <c r="A207" s="15">
        <v>187</v>
      </c>
      <c r="B207" s="29" t="s">
        <v>97</v>
      </c>
      <c r="C207" s="28"/>
      <c r="D207" s="28"/>
      <c r="E207" s="40"/>
      <c r="F207" s="63"/>
      <c r="G207" s="63"/>
      <c r="H207" s="61"/>
      <c r="I207" s="77"/>
      <c r="J207" s="83"/>
      <c r="K207" s="83"/>
      <c r="L207" s="80"/>
      <c r="M207" s="87"/>
      <c r="N207" s="87"/>
      <c r="O207" s="145" t="str" cm="1">
        <f t="array" ref="O207">IF(C207="","",IF(F207="",IF(I207='Lookup Tables and Dropdowns'!$AC$9, lb_to_kg_conversion*H207, H207)*M207*kg_metrictons_conversion,IF(G207 = 'Lookup Tables and Dropdowns'!$AC$7,F207, IF(G207='Lookup Tables and Dropdowns'!$AC$5, F207*lb_to_kg_conversion, IF(G207 = 'Lookup Tables and Dropdowns'!$AC$6,F207*oz_to_kg_conversion,F207))*kg_metrictons_conversion)))</f>
        <v/>
      </c>
      <c r="P207" s="138" t="str">
        <f t="shared" si="15"/>
        <v/>
      </c>
      <c r="Q207" s="138" t="str">
        <f t="shared" si="16"/>
        <v/>
      </c>
      <c r="R207" s="113" t="str">
        <f t="shared" si="17"/>
        <v/>
      </c>
    </row>
    <row r="208" spans="1:18" x14ac:dyDescent="0.35">
      <c r="A208" s="15">
        <v>188</v>
      </c>
      <c r="B208" s="29" t="s">
        <v>97</v>
      </c>
      <c r="C208" s="28"/>
      <c r="D208" s="28"/>
      <c r="E208" s="40"/>
      <c r="F208" s="63"/>
      <c r="G208" s="63"/>
      <c r="H208" s="61"/>
      <c r="I208" s="77"/>
      <c r="J208" s="83"/>
      <c r="K208" s="83"/>
      <c r="L208" s="80"/>
      <c r="M208" s="87"/>
      <c r="N208" s="87"/>
      <c r="O208" s="145" t="str" cm="1">
        <f t="array" ref="O208">IF(C208="","",IF(F208="",IF(I208='Lookup Tables and Dropdowns'!$AC$9, lb_to_kg_conversion*H208, H208)*M208*kg_metrictons_conversion,IF(G208 = 'Lookup Tables and Dropdowns'!$AC$7,F208, IF(G208='Lookup Tables and Dropdowns'!$AC$5, F208*lb_to_kg_conversion, IF(G208 = 'Lookup Tables and Dropdowns'!$AC$6,F208*oz_to_kg_conversion,F208))*kg_metrictons_conversion)))</f>
        <v/>
      </c>
      <c r="P208" s="138" t="str">
        <f t="shared" si="15"/>
        <v/>
      </c>
      <c r="Q208" s="138" t="str">
        <f t="shared" si="16"/>
        <v/>
      </c>
      <c r="R208" s="113" t="str">
        <f t="shared" si="17"/>
        <v/>
      </c>
    </row>
    <row r="209" spans="1:18" x14ac:dyDescent="0.35">
      <c r="A209" s="15">
        <v>189</v>
      </c>
      <c r="B209" s="29" t="s">
        <v>97</v>
      </c>
      <c r="C209" s="28"/>
      <c r="D209" s="28"/>
      <c r="E209" s="40"/>
      <c r="F209" s="63"/>
      <c r="G209" s="63"/>
      <c r="H209" s="61"/>
      <c r="I209" s="77"/>
      <c r="J209" s="83"/>
      <c r="K209" s="83"/>
      <c r="L209" s="80"/>
      <c r="M209" s="87"/>
      <c r="N209" s="87"/>
      <c r="O209" s="145" t="str" cm="1">
        <f t="array" ref="O209">IF(C209="","",IF(F209="",IF(I209='Lookup Tables and Dropdowns'!$AC$9, lb_to_kg_conversion*H209, H209)*M209*kg_metrictons_conversion,IF(G209 = 'Lookup Tables and Dropdowns'!$AC$7,F209, IF(G209='Lookup Tables and Dropdowns'!$AC$5, F209*lb_to_kg_conversion, IF(G209 = 'Lookup Tables and Dropdowns'!$AC$6,F209*oz_to_kg_conversion,F209))*kg_metrictons_conversion)))</f>
        <v/>
      </c>
      <c r="P209" s="138" t="str">
        <f t="shared" si="15"/>
        <v/>
      </c>
      <c r="Q209" s="138" t="str">
        <f t="shared" si="16"/>
        <v/>
      </c>
      <c r="R209" s="113" t="str">
        <f t="shared" si="17"/>
        <v/>
      </c>
    </row>
    <row r="210" spans="1:18" x14ac:dyDescent="0.35">
      <c r="A210" s="15">
        <v>190</v>
      </c>
      <c r="B210" s="29" t="s">
        <v>97</v>
      </c>
      <c r="C210" s="28"/>
      <c r="D210" s="28"/>
      <c r="E210" s="40"/>
      <c r="F210" s="63"/>
      <c r="G210" s="63"/>
      <c r="H210" s="61"/>
      <c r="I210" s="77"/>
      <c r="J210" s="83"/>
      <c r="K210" s="83"/>
      <c r="L210" s="80"/>
      <c r="M210" s="87"/>
      <c r="N210" s="87"/>
      <c r="O210" s="145" t="str" cm="1">
        <f t="array" ref="O210">IF(C210="","",IF(F210="",IF(I210='Lookup Tables and Dropdowns'!$AC$9, lb_to_kg_conversion*H210, H210)*M210*kg_metrictons_conversion,IF(G210 = 'Lookup Tables and Dropdowns'!$AC$7,F210, IF(G210='Lookup Tables and Dropdowns'!$AC$5, F210*lb_to_kg_conversion, IF(G210 = 'Lookup Tables and Dropdowns'!$AC$6,F210*oz_to_kg_conversion,F210))*kg_metrictons_conversion)))</f>
        <v/>
      </c>
      <c r="P210" s="138" t="str">
        <f t="shared" si="15"/>
        <v/>
      </c>
      <c r="Q210" s="138" t="str">
        <f t="shared" si="16"/>
        <v/>
      </c>
      <c r="R210" s="113" t="str">
        <f t="shared" si="17"/>
        <v/>
      </c>
    </row>
    <row r="211" spans="1:18" x14ac:dyDescent="0.35">
      <c r="A211" s="15">
        <v>191</v>
      </c>
      <c r="B211" s="29" t="s">
        <v>97</v>
      </c>
      <c r="C211" s="28"/>
      <c r="D211" s="28"/>
      <c r="E211" s="40"/>
      <c r="F211" s="63"/>
      <c r="G211" s="63"/>
      <c r="H211" s="61"/>
      <c r="I211" s="77"/>
      <c r="J211" s="83"/>
      <c r="K211" s="83"/>
      <c r="L211" s="80"/>
      <c r="M211" s="87"/>
      <c r="N211" s="87"/>
      <c r="O211" s="145" t="str" cm="1">
        <f t="array" ref="O211">IF(C211="","",IF(F211="",IF(I211='Lookup Tables and Dropdowns'!$AC$9, lb_to_kg_conversion*H211, H211)*M211*kg_metrictons_conversion,IF(G211 = 'Lookup Tables and Dropdowns'!$AC$7,F211, IF(G211='Lookup Tables and Dropdowns'!$AC$5, F211*lb_to_kg_conversion, IF(G211 = 'Lookup Tables and Dropdowns'!$AC$6,F211*oz_to_kg_conversion,F211))*kg_metrictons_conversion)))</f>
        <v/>
      </c>
      <c r="P211" s="138" t="str">
        <f t="shared" si="15"/>
        <v/>
      </c>
      <c r="Q211" s="138" t="str">
        <f t="shared" si="16"/>
        <v/>
      </c>
      <c r="R211" s="113" t="str">
        <f t="shared" si="17"/>
        <v/>
      </c>
    </row>
    <row r="212" spans="1:18" x14ac:dyDescent="0.35">
      <c r="A212" s="15">
        <v>192</v>
      </c>
      <c r="B212" s="29" t="s">
        <v>97</v>
      </c>
      <c r="C212" s="28"/>
      <c r="D212" s="28"/>
      <c r="E212" s="40"/>
      <c r="F212" s="63"/>
      <c r="G212" s="63"/>
      <c r="H212" s="61"/>
      <c r="I212" s="77"/>
      <c r="J212" s="83"/>
      <c r="K212" s="83"/>
      <c r="L212" s="80"/>
      <c r="M212" s="87"/>
      <c r="N212" s="87"/>
      <c r="O212" s="145" t="str" cm="1">
        <f t="array" ref="O212">IF(C212="","",IF(F212="",IF(I212='Lookup Tables and Dropdowns'!$AC$9, lb_to_kg_conversion*H212, H212)*M212*kg_metrictons_conversion,IF(G212 = 'Lookup Tables and Dropdowns'!$AC$7,F212, IF(G212='Lookup Tables and Dropdowns'!$AC$5, F212*lb_to_kg_conversion, IF(G212 = 'Lookup Tables and Dropdowns'!$AC$6,F212*oz_to_kg_conversion,F212))*kg_metrictons_conversion)))</f>
        <v/>
      </c>
      <c r="P212" s="138" t="str">
        <f t="shared" si="15"/>
        <v/>
      </c>
      <c r="Q212" s="138" t="str">
        <f t="shared" si="16"/>
        <v/>
      </c>
      <c r="R212" s="113" t="str">
        <f t="shared" si="17"/>
        <v/>
      </c>
    </row>
    <row r="213" spans="1:18" x14ac:dyDescent="0.35">
      <c r="A213" s="15">
        <v>193</v>
      </c>
      <c r="B213" s="29" t="s">
        <v>97</v>
      </c>
      <c r="C213" s="28"/>
      <c r="D213" s="28"/>
      <c r="E213" s="40"/>
      <c r="F213" s="63"/>
      <c r="G213" s="63"/>
      <c r="H213" s="61"/>
      <c r="I213" s="77"/>
      <c r="J213" s="83"/>
      <c r="K213" s="83"/>
      <c r="L213" s="80"/>
      <c r="M213" s="87"/>
      <c r="N213" s="87"/>
      <c r="O213" s="145" t="str" cm="1">
        <f t="array" ref="O213">IF(C213="","",IF(F213="",IF(I213='Lookup Tables and Dropdowns'!$AC$9, lb_to_kg_conversion*H213, H213)*M213*kg_metrictons_conversion,IF(G213 = 'Lookup Tables and Dropdowns'!$AC$7,F213, IF(G213='Lookup Tables and Dropdowns'!$AC$5, F213*lb_to_kg_conversion, IF(G213 = 'Lookup Tables and Dropdowns'!$AC$6,F213*oz_to_kg_conversion,F213))*kg_metrictons_conversion)))</f>
        <v/>
      </c>
      <c r="P213" s="138" t="str">
        <f t="shared" ref="P213:P220" si="18">IF($C213="","",$O213*J213)</f>
        <v/>
      </c>
      <c r="Q213" s="138" t="str">
        <f t="shared" ref="Q213:Q220" si="19">IF($C213="","",$O213*K213)</f>
        <v/>
      </c>
      <c r="R213" s="113" t="str">
        <f t="shared" ref="R213:R220" si="20">IF($C213="","",$O213*L213)</f>
        <v/>
      </c>
    </row>
    <row r="214" spans="1:18" x14ac:dyDescent="0.35">
      <c r="A214" s="15">
        <v>194</v>
      </c>
      <c r="B214" s="29" t="s">
        <v>97</v>
      </c>
      <c r="C214" s="28"/>
      <c r="D214" s="28"/>
      <c r="E214" s="40"/>
      <c r="F214" s="63"/>
      <c r="G214" s="63"/>
      <c r="H214" s="61"/>
      <c r="I214" s="77"/>
      <c r="J214" s="83"/>
      <c r="K214" s="83"/>
      <c r="L214" s="80"/>
      <c r="M214" s="87"/>
      <c r="N214" s="87"/>
      <c r="O214" s="145" t="str" cm="1">
        <f t="array" ref="O214">IF(C214="","",IF(F214="",IF(I214='Lookup Tables and Dropdowns'!$AC$9, lb_to_kg_conversion*H214, H214)*M214*kg_metrictons_conversion,IF(G214 = 'Lookup Tables and Dropdowns'!$AC$7,F214, IF(G214='Lookup Tables and Dropdowns'!$AC$5, F214*lb_to_kg_conversion, IF(G214 = 'Lookup Tables and Dropdowns'!$AC$6,F214*oz_to_kg_conversion,F214))*kg_metrictons_conversion)))</f>
        <v/>
      </c>
      <c r="P214" s="138" t="str">
        <f t="shared" si="18"/>
        <v/>
      </c>
      <c r="Q214" s="138" t="str">
        <f t="shared" si="19"/>
        <v/>
      </c>
      <c r="R214" s="113" t="str">
        <f t="shared" si="20"/>
        <v/>
      </c>
    </row>
    <row r="215" spans="1:18" x14ac:dyDescent="0.35">
      <c r="A215" s="15">
        <v>195</v>
      </c>
      <c r="B215" s="29" t="s">
        <v>97</v>
      </c>
      <c r="C215" s="28"/>
      <c r="D215" s="28"/>
      <c r="E215" s="40"/>
      <c r="F215" s="63"/>
      <c r="G215" s="63"/>
      <c r="H215" s="61"/>
      <c r="I215" s="77"/>
      <c r="J215" s="83"/>
      <c r="K215" s="83"/>
      <c r="L215" s="80"/>
      <c r="M215" s="87"/>
      <c r="N215" s="87"/>
      <c r="O215" s="145" t="str" cm="1">
        <f t="array" ref="O215">IF(C215="","",IF(F215="",IF(I215='Lookup Tables and Dropdowns'!$AC$9, lb_to_kg_conversion*H215, H215)*M215*kg_metrictons_conversion,IF(G215 = 'Lookup Tables and Dropdowns'!$AC$7,F215, IF(G215='Lookup Tables and Dropdowns'!$AC$5, F215*lb_to_kg_conversion, IF(G215 = 'Lookup Tables and Dropdowns'!$AC$6,F215*oz_to_kg_conversion,F215))*kg_metrictons_conversion)))</f>
        <v/>
      </c>
      <c r="P215" s="138" t="str">
        <f t="shared" si="18"/>
        <v/>
      </c>
      <c r="Q215" s="138" t="str">
        <f t="shared" si="19"/>
        <v/>
      </c>
      <c r="R215" s="113" t="str">
        <f t="shared" si="20"/>
        <v/>
      </c>
    </row>
    <row r="216" spans="1:18" x14ac:dyDescent="0.35">
      <c r="A216" s="15">
        <v>196</v>
      </c>
      <c r="B216" s="29" t="s">
        <v>97</v>
      </c>
      <c r="C216" s="28"/>
      <c r="D216" s="28"/>
      <c r="E216" s="40"/>
      <c r="F216" s="63"/>
      <c r="G216" s="63"/>
      <c r="H216" s="61"/>
      <c r="I216" s="77"/>
      <c r="J216" s="83"/>
      <c r="K216" s="83"/>
      <c r="L216" s="80"/>
      <c r="M216" s="87"/>
      <c r="N216" s="87"/>
      <c r="O216" s="145" t="str" cm="1">
        <f t="array" ref="O216">IF(C216="","",IF(F216="",IF(I216='Lookup Tables and Dropdowns'!$AC$9, lb_to_kg_conversion*H216, H216)*M216*kg_metrictons_conversion,IF(G216 = 'Lookup Tables and Dropdowns'!$AC$7,F216, IF(G216='Lookup Tables and Dropdowns'!$AC$5, F216*lb_to_kg_conversion, IF(G216 = 'Lookup Tables and Dropdowns'!$AC$6,F216*oz_to_kg_conversion,F216))*kg_metrictons_conversion)))</f>
        <v/>
      </c>
      <c r="P216" s="138" t="str">
        <f t="shared" si="18"/>
        <v/>
      </c>
      <c r="Q216" s="138" t="str">
        <f t="shared" si="19"/>
        <v/>
      </c>
      <c r="R216" s="113" t="str">
        <f t="shared" si="20"/>
        <v/>
      </c>
    </row>
    <row r="217" spans="1:18" x14ac:dyDescent="0.35">
      <c r="A217" s="15">
        <v>197</v>
      </c>
      <c r="B217" s="29" t="s">
        <v>97</v>
      </c>
      <c r="C217" s="28"/>
      <c r="D217" s="28"/>
      <c r="E217" s="40"/>
      <c r="F217" s="63"/>
      <c r="G217" s="63"/>
      <c r="H217" s="61"/>
      <c r="I217" s="77"/>
      <c r="J217" s="83"/>
      <c r="K217" s="83"/>
      <c r="L217" s="80"/>
      <c r="M217" s="87"/>
      <c r="N217" s="87"/>
      <c r="O217" s="145" t="str" cm="1">
        <f t="array" ref="O217">IF(C217="","",IF(F217="",IF(I217='Lookup Tables and Dropdowns'!$AC$9, lb_to_kg_conversion*H217, H217)*M217*kg_metrictons_conversion,IF(G217 = 'Lookup Tables and Dropdowns'!$AC$7,F217, IF(G217='Lookup Tables and Dropdowns'!$AC$5, F217*lb_to_kg_conversion, IF(G217 = 'Lookup Tables and Dropdowns'!$AC$6,F217*oz_to_kg_conversion,F217))*kg_metrictons_conversion)))</f>
        <v/>
      </c>
      <c r="P217" s="138" t="str">
        <f t="shared" si="18"/>
        <v/>
      </c>
      <c r="Q217" s="138" t="str">
        <f t="shared" si="19"/>
        <v/>
      </c>
      <c r="R217" s="113" t="str">
        <f t="shared" si="20"/>
        <v/>
      </c>
    </row>
    <row r="218" spans="1:18" x14ac:dyDescent="0.35">
      <c r="A218" s="15">
        <v>198</v>
      </c>
      <c r="B218" s="29" t="s">
        <v>97</v>
      </c>
      <c r="C218" s="28"/>
      <c r="D218" s="28"/>
      <c r="E218" s="40"/>
      <c r="F218" s="63"/>
      <c r="G218" s="63"/>
      <c r="H218" s="61"/>
      <c r="I218" s="77"/>
      <c r="J218" s="83"/>
      <c r="K218" s="83"/>
      <c r="L218" s="80"/>
      <c r="M218" s="87"/>
      <c r="N218" s="87"/>
      <c r="O218" s="145" t="str" cm="1">
        <f t="array" ref="O218">IF(C218="","",IF(F218="",IF(I218='Lookup Tables and Dropdowns'!$AC$9, lb_to_kg_conversion*H218, H218)*M218*kg_metrictons_conversion,IF(G218 = 'Lookup Tables and Dropdowns'!$AC$7,F218, IF(G218='Lookup Tables and Dropdowns'!$AC$5, F218*lb_to_kg_conversion, IF(G218 = 'Lookup Tables and Dropdowns'!$AC$6,F218*oz_to_kg_conversion,F218))*kg_metrictons_conversion)))</f>
        <v/>
      </c>
      <c r="P218" s="138" t="str">
        <f t="shared" si="18"/>
        <v/>
      </c>
      <c r="Q218" s="138" t="str">
        <f t="shared" si="19"/>
        <v/>
      </c>
      <c r="R218" s="113" t="str">
        <f t="shared" si="20"/>
        <v/>
      </c>
    </row>
    <row r="219" spans="1:18" x14ac:dyDescent="0.35">
      <c r="A219" s="15">
        <v>199</v>
      </c>
      <c r="B219" s="29" t="s">
        <v>97</v>
      </c>
      <c r="C219" s="28"/>
      <c r="D219" s="28"/>
      <c r="E219" s="40"/>
      <c r="F219" s="63"/>
      <c r="G219" s="63"/>
      <c r="H219" s="61"/>
      <c r="I219" s="77"/>
      <c r="J219" s="83"/>
      <c r="K219" s="83"/>
      <c r="L219" s="80"/>
      <c r="M219" s="87"/>
      <c r="N219" s="87"/>
      <c r="O219" s="145" t="str" cm="1">
        <f t="array" ref="O219">IF(C219="","",IF(F219="",IF(I219='Lookup Tables and Dropdowns'!$AC$9, lb_to_kg_conversion*H219, H219)*M219*kg_metrictons_conversion,IF(G219 = 'Lookup Tables and Dropdowns'!$AC$7,F219, IF(G219='Lookup Tables and Dropdowns'!$AC$5, F219*lb_to_kg_conversion, IF(G219 = 'Lookup Tables and Dropdowns'!$AC$6,F219*oz_to_kg_conversion,F219))*kg_metrictons_conversion)))</f>
        <v/>
      </c>
      <c r="P219" s="138" t="str">
        <f t="shared" si="18"/>
        <v/>
      </c>
      <c r="Q219" s="138" t="str">
        <f t="shared" si="19"/>
        <v/>
      </c>
      <c r="R219" s="113" t="str">
        <f t="shared" si="20"/>
        <v/>
      </c>
    </row>
    <row r="220" spans="1:18" s="8" customFormat="1" ht="15" thickBot="1" x14ac:dyDescent="0.4">
      <c r="A220" s="15">
        <v>200</v>
      </c>
      <c r="B220" s="29" t="s">
        <v>97</v>
      </c>
      <c r="C220" s="34"/>
      <c r="D220" s="34"/>
      <c r="E220" s="45"/>
      <c r="F220" s="64"/>
      <c r="G220" s="64"/>
      <c r="H220" s="62"/>
      <c r="I220" s="78"/>
      <c r="J220" s="84"/>
      <c r="K220" s="84"/>
      <c r="L220" s="81"/>
      <c r="M220" s="88"/>
      <c r="N220" s="88"/>
      <c r="O220" s="146" t="str" cm="1">
        <f t="array" ref="O220">IF(C220="","",IF(F220="",IF(I220='Lookup Tables and Dropdowns'!$AC$9, lb_to_kg_conversion*H220, H220)*M220*kg_metrictons_conversion,IF(G220 = 'Lookup Tables and Dropdowns'!$AC$7,F220, IF(G220='Lookup Tables and Dropdowns'!$AC$5, F220*lb_to_kg_conversion, IF(G220 = 'Lookup Tables and Dropdowns'!$AC$6,F220*oz_to_kg_conversion,F220))*kg_metrictons_conversion)))</f>
        <v/>
      </c>
      <c r="P220" s="139" t="str">
        <f t="shared" si="18"/>
        <v/>
      </c>
      <c r="Q220" s="139" t="str">
        <f t="shared" si="19"/>
        <v/>
      </c>
      <c r="R220" s="114" t="str">
        <f t="shared" si="20"/>
        <v/>
      </c>
    </row>
  </sheetData>
  <mergeCells count="25">
    <mergeCell ref="O19:O20"/>
    <mergeCell ref="P19:R19"/>
    <mergeCell ref="B11:H11"/>
    <mergeCell ref="B12:H12"/>
    <mergeCell ref="B7:H7"/>
    <mergeCell ref="B16:H16"/>
    <mergeCell ref="H19:H20"/>
    <mergeCell ref="J19:L19"/>
    <mergeCell ref="B13:H13"/>
    <mergeCell ref="B17:H17"/>
    <mergeCell ref="B19:B20"/>
    <mergeCell ref="C19:C20"/>
    <mergeCell ref="M19:N19"/>
    <mergeCell ref="B14:J14"/>
    <mergeCell ref="E19:E20"/>
    <mergeCell ref="F19:F20"/>
    <mergeCell ref="G19:G20"/>
    <mergeCell ref="F18:I18"/>
    <mergeCell ref="I19:I20"/>
    <mergeCell ref="D19:D20"/>
    <mergeCell ref="B4:H4"/>
    <mergeCell ref="B8:H8"/>
    <mergeCell ref="B9:H9"/>
    <mergeCell ref="B10:H10"/>
    <mergeCell ref="B5:H5"/>
  </mergeCells>
  <conditionalFormatting sqref="F21:G220">
    <cfRule type="expression" dxfId="76" priority="5">
      <formula>$H21&lt;&gt;""</formula>
    </cfRule>
  </conditionalFormatting>
  <conditionalFormatting sqref="H21:I220">
    <cfRule type="expression" dxfId="75" priority="4">
      <formula>$F21&lt;&gt;""</formula>
    </cfRule>
  </conditionalFormatting>
  <conditionalFormatting sqref="M21:N200">
    <cfRule type="expression" dxfId="74" priority="1">
      <formula>$H21=""</formula>
    </cfRule>
  </conditionalFormatting>
  <dataValidations count="7">
    <dataValidation type="list" allowBlank="1" showInputMessage="1" showErrorMessage="1" sqref="C21:C220" xr:uid="{5B272087-DA56-4F69-ACFB-6DEF0CED0142}">
      <formula1>INDIRECT(B21)</formula1>
    </dataValidation>
    <dataValidation type="textLength" operator="equal" allowBlank="1" showInputMessage="1" showErrorMessage="1" sqref="H220 J220:M220" xr:uid="{A5B62269-4F7D-45C5-9445-BF862C8188E1}">
      <formula1>11</formula1>
    </dataValidation>
    <dataValidation allowBlank="1" showInputMessage="1" showErrorMessage="1" prompt="For containers or foam blowing products (e.g., polyols) which contain foam blowing agent, and are intended for use to blow foam." sqref="F19:F20" xr:uid="{DB8F5444-07E2-490D-A321-BF7189DBF39A}"/>
    <dataValidation allowBlank="1" showInputMessage="1" showErrorMessage="1" prompt="For those foams that are considered the product itself (e.g., extruded polystyrene boardstock)." sqref="H19:H20" xr:uid="{DF7BD6C8-95AB-419A-90C8-8AB40BC83FDC}"/>
    <dataValidation allowBlank="1" showErrorMessage="1" prompt="For containers or foam blowing products (e.g., polyols) which contain foam blowing agent, and are intended for use to blow foam." sqref="G19:G20" xr:uid="{2FEFA2D8-6FB5-42E0-82AD-7E513E979A35}"/>
    <dataValidation allowBlank="1" showErrorMessage="1" prompt="For those foams that are considered the product itself (e.g., extruded polystyrene boardstock)." sqref="I19:I20" xr:uid="{CFD4F3E1-A36A-42E4-A8C0-9DD2DE0C29A2}"/>
    <dataValidation operator="equal" allowBlank="1" showInputMessage="1" showErrorMessage="1" sqref="O21:O220" xr:uid="{8CA1337D-164F-4BD7-890A-71D9546A8091}"/>
  </dataValidations>
  <hyperlinks>
    <hyperlink ref="B8:H8" location="'1. Background_and_Certification'!A1" display="Part 1: Background Information and Certification" xr:uid="{A0DF849E-B2AF-4715-A263-CA1EBB712AEC}"/>
    <hyperlink ref="B11" location="'RACHP'!B4" display="RACHP Sector Reporting Form" xr:uid="{24FA8D9B-80FE-45AA-83D0-DAAE09EA2039}"/>
    <hyperlink ref="B13:H13" location="'2c. Aerosols'!A1" display="Part 2c: Aerosols Sector Reporting Form" xr:uid="{3600FA45-747E-4F66-8380-95AD5EE3F1D8}"/>
    <hyperlink ref="B12" location="Foams!B4" display="Foams Sector Reporting Form" xr:uid="{C41F83D2-1559-47DE-9DB0-D218E21C9C26}"/>
    <hyperlink ref="B12:H12" location="'2b. Foam'!A1" display="Part 2b: Foam Sector Reporting Form" xr:uid="{E9A71458-1E9A-4DDE-9BE1-86B80A9717EF}"/>
    <hyperlink ref="B11:H11" location="'2a. RACHP'!A1" display="Part 2a: RACHP Sector Reporting Form" xr:uid="{1C57CCE2-E88B-4FFC-959D-8CAA88BEC0F8}"/>
    <hyperlink ref="B10" location="Background_and_Certification!B37" display="Section 2 - Signed Certification" xr:uid="{25AA8A4E-5860-49CD-87D5-04926C7C52F4}"/>
    <hyperlink ref="B10:H10" location="'1. Background_and_Certification'!B36" display="Signed Certification" xr:uid="{B3D72A14-D5AF-4427-B722-34FD5D722DB8}"/>
    <hyperlink ref="B9:C9" location="Sheet1!B37" display="Section 2 - Required Reporting Information" xr:uid="{29CBF11C-A173-40C7-9392-8F43B8C56BA7}"/>
    <hyperlink ref="B9" location="'Company Idenfification'!B33" display="Section 2 - Corporate Relationships" xr:uid="{E94CB7FE-48F3-4692-9355-F83A059BDBEA}"/>
    <hyperlink ref="B9:H9" location="'1. Background_and_Certification'!B23" display="Identifying Information" xr:uid="{7CC00A5E-1679-49BF-B9CB-88FDCAA720E9}"/>
    <hyperlink ref="B14:J14" location="'3. Custom Blends'!A1" display="Part 3: Custom Blends" xr:uid="{541C7B88-1566-40BF-A838-B895A5538245}"/>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D84A1768-A048-4371-B927-C44E5881994B}">
          <x14:formula1>
            <xm:f>'Lookup Tables and Dropdowns'!$AC$4:$AC$7</xm:f>
          </x14:formula1>
          <xm:sqref>G21:G220</xm:sqref>
        </x14:dataValidation>
        <x14:dataValidation type="list" operator="equal" allowBlank="1" showInputMessage="1" showErrorMessage="1" xr:uid="{967E7CC2-BEE6-4E88-9A39-34BAC56530A4}">
          <x14:formula1>
            <xm:f>'Lookup Tables and Dropdowns'!$AC$8:$AC$9</xm:f>
          </x14:formula1>
          <xm:sqref>I21:I220</xm:sqref>
        </x14:dataValidation>
        <x14:dataValidation type="list" operator="equal" allowBlank="1" showInputMessage="1" showErrorMessage="1" xr:uid="{A21E4128-C574-4DF5-B3AB-EC5879326460}">
          <x14:formula1>
            <xm:f>'Lookup Tables and Dropdowns'!$AC$10</xm:f>
          </x14:formula1>
          <xm:sqref>N21:N220</xm:sqref>
        </x14:dataValidation>
        <x14:dataValidation type="list" operator="equal" allowBlank="1" showInputMessage="1" showErrorMessage="1" xr:uid="{5F1E0192-34C8-4B89-9F43-04371FC3C021}">
          <x14:formula1>
            <xm:f>'Lookup Tables and Dropdowns'!$Q$4:$Q$211</xm:f>
          </x14:formula1>
          <xm:sqref>E21:E220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AF7AE-EF3E-4F31-BE54-C7CD9296D8BE}">
  <sheetPr>
    <tabColor theme="4"/>
  </sheetPr>
  <dimension ref="A1:AA220"/>
  <sheetViews>
    <sheetView showGridLines="0" topLeftCell="B214" zoomScaleNormal="100" workbookViewId="0">
      <selection activeCell="C21" sqref="C21:O26"/>
    </sheetView>
  </sheetViews>
  <sheetFormatPr defaultColWidth="8.90625" defaultRowHeight="14" x14ac:dyDescent="0.35"/>
  <cols>
    <col min="1" max="1" width="4.90625" style="1" customWidth="1"/>
    <col min="2" max="2" width="28.54296875" style="1" customWidth="1"/>
    <col min="3" max="3" width="42.54296875" style="1" customWidth="1"/>
    <col min="4" max="4" width="32.90625" style="1" bestFit="1" customWidth="1"/>
    <col min="5" max="5" width="32.90625" style="1" customWidth="1"/>
    <col min="6" max="6" width="26.90625" style="1" customWidth="1"/>
    <col min="7" max="9" width="26.90625" style="67" customWidth="1"/>
    <col min="10" max="15" width="28.90625" style="1" customWidth="1"/>
    <col min="16" max="16" width="16.08984375" style="1" customWidth="1"/>
    <col min="17" max="17" width="26.08984375" style="1" customWidth="1"/>
    <col min="18" max="18" width="21.08984375" style="1" customWidth="1"/>
    <col min="19" max="19" width="16.08984375" style="1" customWidth="1"/>
    <col min="20" max="20" width="22" style="1" customWidth="1"/>
    <col min="21" max="22" width="8.90625" style="1"/>
    <col min="23" max="23" width="13.54296875" style="1" hidden="1" customWidth="1"/>
    <col min="24" max="27" width="13" style="1" hidden="1" customWidth="1"/>
    <col min="28" max="16384" width="8.90625" style="1"/>
  </cols>
  <sheetData>
    <row r="1" spans="2:23" ht="15.9" customHeight="1" x14ac:dyDescent="0.35">
      <c r="G1" s="52" t="s">
        <v>0</v>
      </c>
      <c r="H1" s="1"/>
      <c r="I1" s="1"/>
      <c r="J1" s="2"/>
      <c r="K1" s="2"/>
      <c r="L1" s="2"/>
      <c r="M1" s="2"/>
      <c r="N1" s="2"/>
      <c r="O1" s="2"/>
      <c r="P1" s="2"/>
    </row>
    <row r="2" spans="2:23" ht="15.9" customHeight="1" x14ac:dyDescent="0.35">
      <c r="G2" s="53" t="s">
        <v>1</v>
      </c>
      <c r="H2" s="1"/>
      <c r="I2" s="1"/>
      <c r="J2" s="3"/>
      <c r="K2" s="3"/>
      <c r="L2" s="3"/>
      <c r="M2" s="3"/>
      <c r="N2" s="3"/>
      <c r="O2" s="3"/>
      <c r="P2" s="3"/>
    </row>
    <row r="3" spans="2:23" ht="15.9" customHeight="1" x14ac:dyDescent="0.35">
      <c r="G3" s="1"/>
      <c r="H3" s="1"/>
      <c r="I3" s="1"/>
      <c r="O3"/>
      <c r="P3"/>
      <c r="Q3"/>
    </row>
    <row r="4" spans="2:23" s="4" customFormat="1" ht="81" customHeight="1" x14ac:dyDescent="0.35">
      <c r="B4" s="185" t="s">
        <v>2</v>
      </c>
      <c r="C4" s="185"/>
      <c r="D4" s="185"/>
      <c r="E4" s="185"/>
      <c r="F4" s="185"/>
      <c r="G4" s="185"/>
      <c r="H4" s="24"/>
      <c r="I4" s="24"/>
      <c r="J4" s="165"/>
      <c r="K4" s="165"/>
      <c r="L4" s="165"/>
      <c r="M4" s="165"/>
      <c r="N4" s="165"/>
      <c r="O4" s="25"/>
      <c r="P4" s="25"/>
      <c r="Q4" s="25"/>
    </row>
    <row r="5" spans="2:23" s="4" customFormat="1" ht="30" customHeight="1" x14ac:dyDescent="0.35">
      <c r="B5" s="224" t="s">
        <v>100</v>
      </c>
      <c r="C5" s="224"/>
      <c r="D5" s="224"/>
      <c r="E5" s="224"/>
      <c r="F5" s="224"/>
      <c r="G5" s="224"/>
      <c r="H5" s="24"/>
      <c r="I5" s="24"/>
      <c r="J5" s="165"/>
      <c r="K5" s="165"/>
      <c r="L5" s="165"/>
      <c r="M5" s="165"/>
      <c r="N5" s="165"/>
      <c r="O5" s="25"/>
      <c r="P5" s="25"/>
      <c r="Q5" s="25"/>
    </row>
    <row r="6" spans="2:23" s="23" customFormat="1" ht="20" x14ac:dyDescent="0.35">
      <c r="B6" s="24"/>
      <c r="C6" s="24"/>
      <c r="D6" s="24"/>
      <c r="E6" s="24"/>
      <c r="F6" s="24"/>
      <c r="G6" s="24"/>
      <c r="H6" s="24"/>
      <c r="I6" s="24"/>
      <c r="J6" s="165"/>
      <c r="K6" s="165"/>
      <c r="L6" s="165"/>
      <c r="M6" s="165"/>
      <c r="N6" s="165"/>
      <c r="O6"/>
      <c r="P6"/>
      <c r="Q6"/>
      <c r="R6" s="1"/>
      <c r="S6" s="1"/>
      <c r="T6" s="1"/>
      <c r="U6" s="1"/>
      <c r="V6" s="1"/>
      <c r="W6" s="1"/>
    </row>
    <row r="7" spans="2:23" ht="15.9" customHeight="1" x14ac:dyDescent="0.35">
      <c r="B7" s="235" t="s">
        <v>10</v>
      </c>
      <c r="C7" s="236"/>
      <c r="D7" s="236"/>
      <c r="E7" s="236"/>
      <c r="F7" s="236"/>
      <c r="G7" s="236"/>
      <c r="H7" s="26"/>
      <c r="I7" s="26"/>
      <c r="J7" s="22"/>
      <c r="K7" s="22"/>
      <c r="L7" s="22"/>
      <c r="M7" s="22"/>
      <c r="N7" s="22"/>
      <c r="O7"/>
      <c r="P7"/>
      <c r="Q7"/>
    </row>
    <row r="8" spans="2:23" ht="15.9" customHeight="1" x14ac:dyDescent="0.35">
      <c r="B8" s="237" t="s">
        <v>11</v>
      </c>
      <c r="C8" s="238"/>
      <c r="D8" s="238"/>
      <c r="E8" s="238"/>
      <c r="F8" s="238"/>
      <c r="G8" s="238"/>
      <c r="H8" s="22"/>
      <c r="I8" s="22"/>
      <c r="O8"/>
      <c r="P8"/>
      <c r="Q8"/>
    </row>
    <row r="9" spans="2:23" ht="15.9" customHeight="1" x14ac:dyDescent="0.35">
      <c r="B9" s="239" t="s">
        <v>12</v>
      </c>
      <c r="C9" s="240"/>
      <c r="D9" s="240"/>
      <c r="E9" s="240"/>
      <c r="F9" s="240"/>
      <c r="G9" s="240"/>
      <c r="H9" s="22"/>
      <c r="I9" s="22"/>
      <c r="O9"/>
      <c r="P9"/>
      <c r="Q9"/>
    </row>
    <row r="10" spans="2:23" ht="15.9" customHeight="1" x14ac:dyDescent="0.35">
      <c r="B10" s="233" t="s">
        <v>13</v>
      </c>
      <c r="C10" s="234"/>
      <c r="D10" s="234"/>
      <c r="E10" s="234"/>
      <c r="F10" s="234"/>
      <c r="G10" s="234"/>
      <c r="H10" s="22"/>
      <c r="I10" s="22"/>
      <c r="O10"/>
      <c r="P10"/>
      <c r="Q10"/>
    </row>
    <row r="11" spans="2:23" ht="15.9" customHeight="1" x14ac:dyDescent="0.35">
      <c r="B11" s="177" t="s">
        <v>14</v>
      </c>
      <c r="C11" s="178"/>
      <c r="D11" s="178"/>
      <c r="E11" s="178"/>
      <c r="F11" s="178"/>
      <c r="G11" s="178"/>
      <c r="H11" s="22"/>
      <c r="I11" s="22"/>
      <c r="O11"/>
      <c r="P11"/>
      <c r="Q11"/>
    </row>
    <row r="12" spans="2:23" ht="15.9" customHeight="1" x14ac:dyDescent="0.35">
      <c r="B12" s="177" t="s">
        <v>15</v>
      </c>
      <c r="C12" s="178"/>
      <c r="D12" s="178"/>
      <c r="E12" s="178"/>
      <c r="F12" s="178"/>
      <c r="G12" s="178"/>
      <c r="H12" s="22"/>
      <c r="I12" s="22"/>
      <c r="O12"/>
      <c r="P12"/>
      <c r="Q12"/>
    </row>
    <row r="13" spans="2:23" ht="15.9" customHeight="1" x14ac:dyDescent="0.35">
      <c r="B13" s="177" t="s">
        <v>16</v>
      </c>
      <c r="C13" s="178"/>
      <c r="D13" s="178"/>
      <c r="E13" s="178"/>
      <c r="F13" s="178"/>
      <c r="G13" s="178"/>
      <c r="H13" s="4"/>
      <c r="I13" s="4"/>
      <c r="O13"/>
      <c r="P13"/>
      <c r="Q13"/>
    </row>
    <row r="14" spans="2:23" ht="15.9" customHeight="1" thickBot="1" x14ac:dyDescent="0.4">
      <c r="B14" s="131" t="s">
        <v>17</v>
      </c>
      <c r="C14" s="132"/>
      <c r="D14" s="132"/>
      <c r="E14" s="132"/>
      <c r="F14" s="132"/>
      <c r="G14" s="132"/>
      <c r="H14" s="132"/>
      <c r="I14" s="132"/>
      <c r="J14" s="133"/>
      <c r="K14" s="4"/>
      <c r="T14"/>
      <c r="U14"/>
      <c r="V14"/>
      <c r="W14"/>
    </row>
    <row r="15" spans="2:23" ht="15.9" customHeight="1" x14ac:dyDescent="0.35">
      <c r="C15" s="18"/>
      <c r="F15" s="8"/>
      <c r="G15" s="8"/>
      <c r="H15" s="8"/>
      <c r="I15" s="8"/>
      <c r="S15" s="9"/>
      <c r="U15" s="9"/>
    </row>
    <row r="16" spans="2:23" ht="15.9" customHeight="1" x14ac:dyDescent="0.35">
      <c r="B16" s="211" t="s">
        <v>101</v>
      </c>
      <c r="C16" s="211"/>
      <c r="D16" s="211"/>
      <c r="E16" s="211"/>
      <c r="F16" s="211"/>
      <c r="G16" s="6"/>
      <c r="H16" s="6"/>
      <c r="I16" s="6"/>
    </row>
    <row r="17" spans="1:16" ht="57" customHeight="1" x14ac:dyDescent="0.35">
      <c r="B17" s="217" t="s">
        <v>102</v>
      </c>
      <c r="C17" s="217"/>
      <c r="D17" s="217"/>
      <c r="E17" s="217"/>
      <c r="F17" s="217"/>
      <c r="G17" s="37"/>
      <c r="H17" s="37"/>
      <c r="I17" s="37"/>
      <c r="J17" s="174"/>
      <c r="K17" s="174"/>
      <c r="L17" s="174"/>
      <c r="M17" s="174"/>
      <c r="N17" s="174"/>
      <c r="O17" s="174"/>
      <c r="P17" s="174"/>
    </row>
    <row r="18" spans="1:16" s="35" customFormat="1" ht="29.15" customHeight="1" thickBot="1" x14ac:dyDescent="0.4">
      <c r="B18" s="171" t="s">
        <v>38</v>
      </c>
      <c r="C18" s="171" t="s">
        <v>38</v>
      </c>
      <c r="D18" s="171" t="s">
        <v>38</v>
      </c>
      <c r="E18" s="171" t="s">
        <v>40</v>
      </c>
      <c r="F18" s="171" t="s">
        <v>38</v>
      </c>
      <c r="G18" s="171" t="s">
        <v>40</v>
      </c>
      <c r="H18" s="171" t="s">
        <v>38</v>
      </c>
      <c r="I18" s="171" t="s">
        <v>42</v>
      </c>
      <c r="J18" s="171" t="s">
        <v>40</v>
      </c>
      <c r="K18" s="171" t="s">
        <v>40</v>
      </c>
      <c r="L18" s="171" t="s">
        <v>40</v>
      </c>
      <c r="M18" s="171" t="s">
        <v>42</v>
      </c>
      <c r="N18" s="171" t="s">
        <v>42</v>
      </c>
      <c r="O18" s="171" t="s">
        <v>42</v>
      </c>
      <c r="P18" s="36"/>
    </row>
    <row r="19" spans="1:16" ht="28.4" customHeight="1" thickBot="1" x14ac:dyDescent="0.4">
      <c r="B19" s="218" t="s">
        <v>45</v>
      </c>
      <c r="C19" s="212" t="s">
        <v>47</v>
      </c>
      <c r="D19" s="212" t="s">
        <v>48</v>
      </c>
      <c r="E19" s="212" t="s">
        <v>88</v>
      </c>
      <c r="F19" s="218" t="s">
        <v>89</v>
      </c>
      <c r="G19" s="212" t="s">
        <v>55</v>
      </c>
      <c r="H19" s="212" t="s">
        <v>56</v>
      </c>
      <c r="I19" s="212" t="s">
        <v>57</v>
      </c>
      <c r="J19" s="209" t="s">
        <v>93</v>
      </c>
      <c r="K19" s="209"/>
      <c r="L19" s="210"/>
      <c r="M19" s="208" t="s">
        <v>96</v>
      </c>
      <c r="N19" s="209"/>
      <c r="O19" s="210"/>
    </row>
    <row r="20" spans="1:16" ht="27" customHeight="1" thickBot="1" x14ac:dyDescent="0.4">
      <c r="B20" s="220"/>
      <c r="C20" s="213"/>
      <c r="D20" s="213"/>
      <c r="E20" s="213"/>
      <c r="F20" s="220"/>
      <c r="G20" s="213"/>
      <c r="H20" s="213"/>
      <c r="I20" s="213"/>
      <c r="J20" s="168" t="s">
        <v>68</v>
      </c>
      <c r="K20" s="42" t="s">
        <v>69</v>
      </c>
      <c r="L20" s="42" t="s">
        <v>70</v>
      </c>
      <c r="M20" s="42" t="s">
        <v>74</v>
      </c>
      <c r="N20" s="42" t="s">
        <v>69</v>
      </c>
      <c r="O20" s="42" t="s">
        <v>70</v>
      </c>
    </row>
    <row r="21" spans="1:16" x14ac:dyDescent="0.35">
      <c r="A21" s="15">
        <v>1</v>
      </c>
      <c r="B21" s="46" t="s">
        <v>103</v>
      </c>
      <c r="C21" s="43"/>
      <c r="D21" s="29"/>
      <c r="E21" s="43"/>
      <c r="F21" s="44"/>
      <c r="G21" s="57"/>
      <c r="H21" s="57"/>
      <c r="I21" s="143"/>
      <c r="J21" s="44"/>
      <c r="K21" s="44"/>
      <c r="L21" s="109"/>
      <c r="M21" s="137"/>
      <c r="N21" s="137"/>
      <c r="O21" s="112"/>
    </row>
    <row r="22" spans="1:16" x14ac:dyDescent="0.35">
      <c r="A22" s="15">
        <v>2</v>
      </c>
      <c r="B22" s="47" t="s">
        <v>103</v>
      </c>
      <c r="C22" s="28"/>
      <c r="D22" s="28"/>
      <c r="E22" s="28"/>
      <c r="F22" s="40"/>
      <c r="G22" s="65"/>
      <c r="H22" s="65"/>
      <c r="I22" s="143"/>
      <c r="J22" s="40"/>
      <c r="K22" s="40"/>
      <c r="L22" s="90"/>
      <c r="M22" s="138"/>
      <c r="N22" s="138"/>
      <c r="O22" s="113"/>
    </row>
    <row r="23" spans="1:16" x14ac:dyDescent="0.35">
      <c r="A23" s="15">
        <v>3</v>
      </c>
      <c r="B23" s="47" t="s">
        <v>103</v>
      </c>
      <c r="C23" s="28"/>
      <c r="D23" s="28"/>
      <c r="E23" s="28"/>
      <c r="F23" s="40"/>
      <c r="G23" s="65"/>
      <c r="H23" s="65"/>
      <c r="I23" s="143"/>
      <c r="J23" s="40"/>
      <c r="K23" s="40"/>
      <c r="L23" s="90"/>
      <c r="M23" s="138"/>
      <c r="N23" s="138"/>
      <c r="O23" s="113"/>
    </row>
    <row r="24" spans="1:16" x14ac:dyDescent="0.35">
      <c r="A24" s="15">
        <v>4</v>
      </c>
      <c r="B24" s="47" t="s">
        <v>103</v>
      </c>
      <c r="C24" s="28"/>
      <c r="D24" s="28"/>
      <c r="E24" s="28"/>
      <c r="F24" s="40"/>
      <c r="G24" s="65"/>
      <c r="H24" s="65"/>
      <c r="I24" s="143"/>
      <c r="J24" s="40"/>
      <c r="K24" s="40"/>
      <c r="L24" s="90"/>
      <c r="M24" s="138"/>
      <c r="N24" s="138"/>
      <c r="O24" s="113"/>
    </row>
    <row r="25" spans="1:16" x14ac:dyDescent="0.35">
      <c r="A25" s="15">
        <v>5</v>
      </c>
      <c r="B25" s="47" t="s">
        <v>103</v>
      </c>
      <c r="C25" s="28"/>
      <c r="D25" s="28"/>
      <c r="E25" s="28"/>
      <c r="F25" s="40"/>
      <c r="G25" s="65"/>
      <c r="H25" s="65"/>
      <c r="I25" s="143"/>
      <c r="J25" s="40"/>
      <c r="K25" s="40"/>
      <c r="L25" s="90"/>
      <c r="M25" s="138"/>
      <c r="N25" s="138"/>
      <c r="O25" s="113"/>
    </row>
    <row r="26" spans="1:16" x14ac:dyDescent="0.35">
      <c r="A26" s="15">
        <v>6</v>
      </c>
      <c r="B26" s="47" t="s">
        <v>103</v>
      </c>
      <c r="C26" s="28"/>
      <c r="D26" s="28"/>
      <c r="E26" s="28"/>
      <c r="F26" s="40"/>
      <c r="G26" s="65"/>
      <c r="H26" s="65"/>
      <c r="I26" s="143"/>
      <c r="J26" s="40"/>
      <c r="K26" s="40"/>
      <c r="L26" s="90"/>
      <c r="M26" s="138"/>
      <c r="N26" s="138"/>
      <c r="O26" s="113"/>
    </row>
    <row r="27" spans="1:16" x14ac:dyDescent="0.35">
      <c r="A27" s="15">
        <v>7</v>
      </c>
      <c r="B27" s="47" t="s">
        <v>103</v>
      </c>
      <c r="C27" s="28"/>
      <c r="D27" s="28"/>
      <c r="E27" s="28"/>
      <c r="F27" s="40"/>
      <c r="G27" s="65"/>
      <c r="H27" s="65"/>
      <c r="I27" s="143" t="str" cm="1">
        <f t="array" ref="I27">IF($G27="","",IF(H27='Lookup Tables and Dropdowns'!$AC$7, G27,IF(H27='Lookup Tables and Dropdowns'!$AC$5, $G27*lb_to_kg_conversion,IF(H27='Lookup Tables and Dropdowns'!$AC$6, $G27*oz_to_kg_conversion, $G27))*kg_metrictons_conversion))</f>
        <v/>
      </c>
      <c r="J27" s="40"/>
      <c r="K27" s="40"/>
      <c r="L27" s="90"/>
      <c r="M27" s="138" t="str">
        <f t="shared" ref="M27:M86" si="0">IF($G27="","",$I27*J27)</f>
        <v/>
      </c>
      <c r="N27" s="138" t="str">
        <f t="shared" ref="N27:N87" si="1">IF($G27="","",$I27*K27)</f>
        <v/>
      </c>
      <c r="O27" s="113" t="str">
        <f t="shared" ref="O27:O87" si="2">IF($G27="","",$I27*L27)</f>
        <v/>
      </c>
    </row>
    <row r="28" spans="1:16" x14ac:dyDescent="0.35">
      <c r="A28" s="15">
        <v>8</v>
      </c>
      <c r="B28" s="47" t="s">
        <v>103</v>
      </c>
      <c r="C28" s="28"/>
      <c r="D28" s="28"/>
      <c r="E28" s="28"/>
      <c r="F28" s="40"/>
      <c r="G28" s="65"/>
      <c r="H28" s="65"/>
      <c r="I28" s="143" t="str" cm="1">
        <f t="array" ref="I28">IF($G28="","",IF(H28='Lookup Tables and Dropdowns'!$AC$7, G28,IF(H28='Lookup Tables and Dropdowns'!$AC$5, $G28*lb_to_kg_conversion,IF(H28='Lookup Tables and Dropdowns'!$AC$6, $G28*oz_to_kg_conversion, $G28))*kg_metrictons_conversion))</f>
        <v/>
      </c>
      <c r="J28" s="40"/>
      <c r="K28" s="40"/>
      <c r="L28" s="90"/>
      <c r="M28" s="138" t="str">
        <f t="shared" si="0"/>
        <v/>
      </c>
      <c r="N28" s="138" t="str">
        <f t="shared" si="1"/>
        <v/>
      </c>
      <c r="O28" s="113" t="str">
        <f t="shared" si="2"/>
        <v/>
      </c>
    </row>
    <row r="29" spans="1:16" x14ac:dyDescent="0.35">
      <c r="A29" s="15">
        <v>9</v>
      </c>
      <c r="B29" s="47" t="s">
        <v>103</v>
      </c>
      <c r="C29" s="28"/>
      <c r="D29" s="28"/>
      <c r="E29" s="28"/>
      <c r="F29" s="40"/>
      <c r="G29" s="65"/>
      <c r="H29" s="65"/>
      <c r="I29" s="143" t="str" cm="1">
        <f t="array" ref="I29">IF($G29="","",IF(H29='Lookup Tables and Dropdowns'!$AC$7, G29,IF(H29='Lookup Tables and Dropdowns'!$AC$5, $G29*lb_to_kg_conversion,IF(H29='Lookup Tables and Dropdowns'!$AC$6, $G29*oz_to_kg_conversion, $G29))*kg_metrictons_conversion))</f>
        <v/>
      </c>
      <c r="J29" s="40"/>
      <c r="K29" s="40"/>
      <c r="L29" s="90"/>
      <c r="M29" s="138" t="str">
        <f t="shared" si="0"/>
        <v/>
      </c>
      <c r="N29" s="138" t="str">
        <f t="shared" si="1"/>
        <v/>
      </c>
      <c r="O29" s="113" t="str">
        <f t="shared" si="2"/>
        <v/>
      </c>
    </row>
    <row r="30" spans="1:16" x14ac:dyDescent="0.35">
      <c r="A30" s="15">
        <v>10</v>
      </c>
      <c r="B30" s="47" t="s">
        <v>103</v>
      </c>
      <c r="C30" s="28"/>
      <c r="D30" s="28"/>
      <c r="E30" s="28"/>
      <c r="F30" s="40"/>
      <c r="G30" s="65"/>
      <c r="H30" s="65"/>
      <c r="I30" s="143" t="str" cm="1">
        <f t="array" ref="I30">IF($G30="","",IF(H30='Lookup Tables and Dropdowns'!$AC$7, G30,IF(H30='Lookup Tables and Dropdowns'!$AC$5, $G30*lb_to_kg_conversion,IF(H30='Lookup Tables and Dropdowns'!$AC$6, $G30*oz_to_kg_conversion, $G30))*kg_metrictons_conversion))</f>
        <v/>
      </c>
      <c r="J30" s="40"/>
      <c r="K30" s="40"/>
      <c r="L30" s="90"/>
      <c r="M30" s="138" t="str">
        <f t="shared" si="0"/>
        <v/>
      </c>
      <c r="N30" s="138" t="str">
        <f t="shared" si="1"/>
        <v/>
      </c>
      <c r="O30" s="113" t="str">
        <f t="shared" si="2"/>
        <v/>
      </c>
    </row>
    <row r="31" spans="1:16" x14ac:dyDescent="0.35">
      <c r="A31" s="15">
        <v>11</v>
      </c>
      <c r="B31" s="47" t="s">
        <v>103</v>
      </c>
      <c r="C31" s="28"/>
      <c r="D31" s="28"/>
      <c r="E31" s="28"/>
      <c r="F31" s="40"/>
      <c r="G31" s="65"/>
      <c r="H31" s="65"/>
      <c r="I31" s="143" t="str" cm="1">
        <f t="array" ref="I31">IF($G31="","",IF(H31='Lookup Tables and Dropdowns'!$AC$7, G31,IF(H31='Lookup Tables and Dropdowns'!$AC$5, $G31*lb_to_kg_conversion,IF(H31='Lookup Tables and Dropdowns'!$AC$6, $G31*oz_to_kg_conversion, $G31))*kg_metrictons_conversion))</f>
        <v/>
      </c>
      <c r="J31" s="40"/>
      <c r="K31" s="40"/>
      <c r="L31" s="90"/>
      <c r="M31" s="138" t="str">
        <f t="shared" si="0"/>
        <v/>
      </c>
      <c r="N31" s="138" t="str">
        <f t="shared" si="1"/>
        <v/>
      </c>
      <c r="O31" s="113" t="str">
        <f t="shared" si="2"/>
        <v/>
      </c>
    </row>
    <row r="32" spans="1:16" x14ac:dyDescent="0.35">
      <c r="A32" s="15">
        <v>12</v>
      </c>
      <c r="B32" s="47" t="s">
        <v>103</v>
      </c>
      <c r="C32" s="28"/>
      <c r="D32" s="28"/>
      <c r="E32" s="28"/>
      <c r="F32" s="40"/>
      <c r="G32" s="65"/>
      <c r="H32" s="65"/>
      <c r="I32" s="143" t="str" cm="1">
        <f t="array" ref="I32">IF($G32="","",IF(H32='Lookup Tables and Dropdowns'!$AC$7, G32,IF(H32='Lookup Tables and Dropdowns'!$AC$5, $G32*lb_to_kg_conversion,IF(H32='Lookup Tables and Dropdowns'!$AC$6, $G32*oz_to_kg_conversion, $G32))*kg_metrictons_conversion))</f>
        <v/>
      </c>
      <c r="J32" s="40"/>
      <c r="K32" s="40"/>
      <c r="L32" s="90"/>
      <c r="M32" s="138" t="str">
        <f t="shared" si="0"/>
        <v/>
      </c>
      <c r="N32" s="138" t="str">
        <f t="shared" si="1"/>
        <v/>
      </c>
      <c r="O32" s="113" t="str">
        <f t="shared" si="2"/>
        <v/>
      </c>
    </row>
    <row r="33" spans="1:15" x14ac:dyDescent="0.35">
      <c r="A33" s="15">
        <v>13</v>
      </c>
      <c r="B33" s="47" t="s">
        <v>103</v>
      </c>
      <c r="C33" s="28"/>
      <c r="D33" s="28"/>
      <c r="E33" s="28"/>
      <c r="F33" s="40"/>
      <c r="G33" s="65"/>
      <c r="H33" s="65"/>
      <c r="I33" s="143" t="str" cm="1">
        <f t="array" ref="I33">IF($G33="","",IF(H33='Lookup Tables and Dropdowns'!$AC$7, G33,IF(H33='Lookup Tables and Dropdowns'!$AC$5, $G33*lb_to_kg_conversion,IF(H33='Lookup Tables and Dropdowns'!$AC$6, $G33*oz_to_kg_conversion, $G33))*kg_metrictons_conversion))</f>
        <v/>
      </c>
      <c r="J33" s="40"/>
      <c r="K33" s="40"/>
      <c r="L33" s="90"/>
      <c r="M33" s="138" t="str">
        <f t="shared" si="0"/>
        <v/>
      </c>
      <c r="N33" s="138" t="str">
        <f t="shared" si="1"/>
        <v/>
      </c>
      <c r="O33" s="113" t="str">
        <f t="shared" si="2"/>
        <v/>
      </c>
    </row>
    <row r="34" spans="1:15" x14ac:dyDescent="0.35">
      <c r="A34" s="15">
        <v>14</v>
      </c>
      <c r="B34" s="47" t="s">
        <v>103</v>
      </c>
      <c r="C34" s="28"/>
      <c r="D34" s="28"/>
      <c r="E34" s="28"/>
      <c r="F34" s="40"/>
      <c r="G34" s="65"/>
      <c r="H34" s="65"/>
      <c r="I34" s="143" t="str" cm="1">
        <f t="array" ref="I34">IF($G34="","",IF(H34='Lookup Tables and Dropdowns'!$AC$7, G34,IF(H34='Lookup Tables and Dropdowns'!$AC$5, $G34*lb_to_kg_conversion,IF(H34='Lookup Tables and Dropdowns'!$AC$6, $G34*oz_to_kg_conversion, $G34))*kg_metrictons_conversion))</f>
        <v/>
      </c>
      <c r="J34" s="40"/>
      <c r="K34" s="40"/>
      <c r="L34" s="90"/>
      <c r="M34" s="138" t="str">
        <f t="shared" si="0"/>
        <v/>
      </c>
      <c r="N34" s="138" t="str">
        <f t="shared" si="1"/>
        <v/>
      </c>
      <c r="O34" s="113" t="str">
        <f t="shared" si="2"/>
        <v/>
      </c>
    </row>
    <row r="35" spans="1:15" x14ac:dyDescent="0.35">
      <c r="A35" s="15">
        <v>15</v>
      </c>
      <c r="B35" s="47" t="s">
        <v>103</v>
      </c>
      <c r="C35" s="28"/>
      <c r="D35" s="28"/>
      <c r="E35" s="28"/>
      <c r="F35" s="40"/>
      <c r="G35" s="65"/>
      <c r="H35" s="65"/>
      <c r="I35" s="143" t="str" cm="1">
        <f t="array" ref="I35">IF($G35="","",IF(H35='Lookup Tables and Dropdowns'!$AC$7, G35,IF(H35='Lookup Tables and Dropdowns'!$AC$5, $G35*lb_to_kg_conversion,IF(H35='Lookup Tables and Dropdowns'!$AC$6, $G35*oz_to_kg_conversion, $G35))*kg_metrictons_conversion))</f>
        <v/>
      </c>
      <c r="J35" s="40"/>
      <c r="K35" s="40"/>
      <c r="L35" s="90"/>
      <c r="M35" s="138" t="str">
        <f t="shared" si="0"/>
        <v/>
      </c>
      <c r="N35" s="138" t="str">
        <f t="shared" si="1"/>
        <v/>
      </c>
      <c r="O35" s="113" t="str">
        <f t="shared" si="2"/>
        <v/>
      </c>
    </row>
    <row r="36" spans="1:15" x14ac:dyDescent="0.35">
      <c r="A36" s="15">
        <v>16</v>
      </c>
      <c r="B36" s="47" t="s">
        <v>103</v>
      </c>
      <c r="C36" s="28"/>
      <c r="D36" s="28"/>
      <c r="E36" s="28"/>
      <c r="F36" s="40"/>
      <c r="G36" s="65"/>
      <c r="H36" s="65"/>
      <c r="I36" s="143" t="str" cm="1">
        <f t="array" ref="I36">IF($G36="","",IF(H36='Lookup Tables and Dropdowns'!$AC$7, G36,IF(H36='Lookup Tables and Dropdowns'!$AC$5, $G36*lb_to_kg_conversion,IF(H36='Lookup Tables and Dropdowns'!$AC$6, $G36*oz_to_kg_conversion, $G36))*kg_metrictons_conversion))</f>
        <v/>
      </c>
      <c r="J36" s="40"/>
      <c r="K36" s="40"/>
      <c r="L36" s="90"/>
      <c r="M36" s="138" t="str">
        <f t="shared" si="0"/>
        <v/>
      </c>
      <c r="N36" s="138" t="str">
        <f t="shared" si="1"/>
        <v/>
      </c>
      <c r="O36" s="113" t="str">
        <f t="shared" si="2"/>
        <v/>
      </c>
    </row>
    <row r="37" spans="1:15" x14ac:dyDescent="0.35">
      <c r="A37" s="15">
        <v>17</v>
      </c>
      <c r="B37" s="47" t="s">
        <v>103</v>
      </c>
      <c r="C37" s="28"/>
      <c r="D37" s="28"/>
      <c r="E37" s="28"/>
      <c r="F37" s="40"/>
      <c r="G37" s="65"/>
      <c r="H37" s="65"/>
      <c r="I37" s="143" t="str" cm="1">
        <f t="array" ref="I37">IF($G37="","",IF(H37='Lookup Tables and Dropdowns'!$AC$7, G37,IF(H37='Lookup Tables and Dropdowns'!$AC$5, $G37*lb_to_kg_conversion,IF(H37='Lookup Tables and Dropdowns'!$AC$6, $G37*oz_to_kg_conversion, $G37))*kg_metrictons_conversion))</f>
        <v/>
      </c>
      <c r="J37" s="40"/>
      <c r="K37" s="40"/>
      <c r="L37" s="90"/>
      <c r="M37" s="138" t="str">
        <f t="shared" si="0"/>
        <v/>
      </c>
      <c r="N37" s="138" t="str">
        <f t="shared" si="1"/>
        <v/>
      </c>
      <c r="O37" s="113" t="str">
        <f t="shared" si="2"/>
        <v/>
      </c>
    </row>
    <row r="38" spans="1:15" x14ac:dyDescent="0.35">
      <c r="A38" s="15">
        <v>18</v>
      </c>
      <c r="B38" s="47" t="s">
        <v>103</v>
      </c>
      <c r="C38" s="28"/>
      <c r="D38" s="28"/>
      <c r="E38" s="28"/>
      <c r="F38" s="40"/>
      <c r="G38" s="65"/>
      <c r="H38" s="65"/>
      <c r="I38" s="143" t="str" cm="1">
        <f t="array" ref="I38">IF($G38="","",IF(H38='Lookup Tables and Dropdowns'!$AC$7, G38,IF(H38='Lookup Tables and Dropdowns'!$AC$5, $G38*lb_to_kg_conversion,IF(H38='Lookup Tables and Dropdowns'!$AC$6, $G38*oz_to_kg_conversion, $G38))*kg_metrictons_conversion))</f>
        <v/>
      </c>
      <c r="J38" s="40"/>
      <c r="K38" s="40"/>
      <c r="L38" s="90"/>
      <c r="M38" s="138" t="str">
        <f t="shared" si="0"/>
        <v/>
      </c>
      <c r="N38" s="138" t="str">
        <f t="shared" si="1"/>
        <v/>
      </c>
      <c r="O38" s="113" t="str">
        <f t="shared" si="2"/>
        <v/>
      </c>
    </row>
    <row r="39" spans="1:15" x14ac:dyDescent="0.35">
      <c r="A39" s="15">
        <v>19</v>
      </c>
      <c r="B39" s="47" t="s">
        <v>103</v>
      </c>
      <c r="C39" s="28"/>
      <c r="D39" s="28"/>
      <c r="E39" s="28"/>
      <c r="F39" s="40"/>
      <c r="G39" s="65"/>
      <c r="H39" s="65"/>
      <c r="I39" s="143" t="str" cm="1">
        <f t="array" ref="I39">IF($G39="","",IF(H39='Lookup Tables and Dropdowns'!$AC$7, G39,IF(H39='Lookup Tables and Dropdowns'!$AC$5, $G39*lb_to_kg_conversion,IF(H39='Lookup Tables and Dropdowns'!$AC$6, $G39*oz_to_kg_conversion, $G39))*kg_metrictons_conversion))</f>
        <v/>
      </c>
      <c r="J39" s="40"/>
      <c r="K39" s="40"/>
      <c r="L39" s="90"/>
      <c r="M39" s="138" t="str">
        <f t="shared" si="0"/>
        <v/>
      </c>
      <c r="N39" s="138" t="str">
        <f t="shared" si="1"/>
        <v/>
      </c>
      <c r="O39" s="113" t="str">
        <f t="shared" si="2"/>
        <v/>
      </c>
    </row>
    <row r="40" spans="1:15" x14ac:dyDescent="0.35">
      <c r="A40" s="15">
        <v>20</v>
      </c>
      <c r="B40" s="47" t="s">
        <v>103</v>
      </c>
      <c r="C40" s="28"/>
      <c r="D40" s="28"/>
      <c r="E40" s="28"/>
      <c r="F40" s="40"/>
      <c r="G40" s="65"/>
      <c r="H40" s="65"/>
      <c r="I40" s="143" t="str" cm="1">
        <f t="array" ref="I40">IF($G40="","",IF(H40='Lookup Tables and Dropdowns'!$AC$7, G40,IF(H40='Lookup Tables and Dropdowns'!$AC$5, $G40*lb_to_kg_conversion,IF(H40='Lookup Tables and Dropdowns'!$AC$6, $G40*oz_to_kg_conversion, $G40))*kg_metrictons_conversion))</f>
        <v/>
      </c>
      <c r="J40" s="40"/>
      <c r="K40" s="40"/>
      <c r="L40" s="90"/>
      <c r="M40" s="138" t="str">
        <f t="shared" si="0"/>
        <v/>
      </c>
      <c r="N40" s="138" t="str">
        <f t="shared" si="1"/>
        <v/>
      </c>
      <c r="O40" s="113" t="str">
        <f t="shared" si="2"/>
        <v/>
      </c>
    </row>
    <row r="41" spans="1:15" x14ac:dyDescent="0.35">
      <c r="A41" s="15">
        <v>21</v>
      </c>
      <c r="B41" s="47" t="s">
        <v>103</v>
      </c>
      <c r="C41" s="28"/>
      <c r="D41" s="28"/>
      <c r="E41" s="28"/>
      <c r="F41" s="40"/>
      <c r="G41" s="65"/>
      <c r="H41" s="65"/>
      <c r="I41" s="143" t="str" cm="1">
        <f t="array" ref="I41">IF($G41="","",IF(H41='Lookup Tables and Dropdowns'!$AC$7, G41,IF(H41='Lookup Tables and Dropdowns'!$AC$5, $G41*lb_to_kg_conversion,IF(H41='Lookup Tables and Dropdowns'!$AC$6, $G41*oz_to_kg_conversion, $G41))*kg_metrictons_conversion))</f>
        <v/>
      </c>
      <c r="J41" s="40"/>
      <c r="K41" s="40"/>
      <c r="L41" s="90"/>
      <c r="M41" s="138" t="str">
        <f t="shared" si="0"/>
        <v/>
      </c>
      <c r="N41" s="138" t="str">
        <f t="shared" si="1"/>
        <v/>
      </c>
      <c r="O41" s="113" t="str">
        <f t="shared" si="2"/>
        <v/>
      </c>
    </row>
    <row r="42" spans="1:15" x14ac:dyDescent="0.35">
      <c r="A42" s="15">
        <v>22</v>
      </c>
      <c r="B42" s="47" t="s">
        <v>103</v>
      </c>
      <c r="C42" s="28"/>
      <c r="D42" s="28"/>
      <c r="E42" s="28"/>
      <c r="F42" s="40"/>
      <c r="G42" s="65"/>
      <c r="H42" s="65"/>
      <c r="I42" s="143" t="str" cm="1">
        <f t="array" ref="I42">IF($G42="","",IF(H42='Lookup Tables and Dropdowns'!$AC$7, G42,IF(H42='Lookup Tables and Dropdowns'!$AC$5, $G42*lb_to_kg_conversion,IF(H42='Lookup Tables and Dropdowns'!$AC$6, $G42*oz_to_kg_conversion, $G42))*kg_metrictons_conversion))</f>
        <v/>
      </c>
      <c r="J42" s="40"/>
      <c r="K42" s="40"/>
      <c r="L42" s="90"/>
      <c r="M42" s="138" t="str">
        <f t="shared" si="0"/>
        <v/>
      </c>
      <c r="N42" s="138" t="str">
        <f t="shared" si="1"/>
        <v/>
      </c>
      <c r="O42" s="113" t="str">
        <f t="shared" si="2"/>
        <v/>
      </c>
    </row>
    <row r="43" spans="1:15" x14ac:dyDescent="0.35">
      <c r="A43" s="15">
        <v>23</v>
      </c>
      <c r="B43" s="47" t="s">
        <v>103</v>
      </c>
      <c r="C43" s="28"/>
      <c r="D43" s="28"/>
      <c r="E43" s="28"/>
      <c r="F43" s="40"/>
      <c r="G43" s="65"/>
      <c r="H43" s="65"/>
      <c r="I43" s="143" t="str" cm="1">
        <f t="array" ref="I43">IF($G43="","",IF(H43='Lookup Tables and Dropdowns'!$AC$7, G43,IF(H43='Lookup Tables and Dropdowns'!$AC$5, $G43*lb_to_kg_conversion,IF(H43='Lookup Tables and Dropdowns'!$AC$6, $G43*oz_to_kg_conversion, $G43))*kg_metrictons_conversion))</f>
        <v/>
      </c>
      <c r="J43" s="40"/>
      <c r="K43" s="40"/>
      <c r="L43" s="90"/>
      <c r="M43" s="138" t="str">
        <f t="shared" si="0"/>
        <v/>
      </c>
      <c r="N43" s="138" t="str">
        <f t="shared" si="1"/>
        <v/>
      </c>
      <c r="O43" s="113" t="str">
        <f t="shared" si="2"/>
        <v/>
      </c>
    </row>
    <row r="44" spans="1:15" x14ac:dyDescent="0.35">
      <c r="A44" s="15">
        <v>24</v>
      </c>
      <c r="B44" s="47" t="s">
        <v>103</v>
      </c>
      <c r="C44" s="28"/>
      <c r="D44" s="28"/>
      <c r="E44" s="28"/>
      <c r="F44" s="40"/>
      <c r="G44" s="65"/>
      <c r="H44" s="65"/>
      <c r="I44" s="143" t="str" cm="1">
        <f t="array" ref="I44">IF($G44="","",IF(H44='Lookup Tables and Dropdowns'!$AC$7, G44,IF(H44='Lookup Tables and Dropdowns'!$AC$5, $G44*lb_to_kg_conversion,IF(H44='Lookup Tables and Dropdowns'!$AC$6, $G44*oz_to_kg_conversion, $G44))*kg_metrictons_conversion))</f>
        <v/>
      </c>
      <c r="J44" s="40"/>
      <c r="K44" s="40"/>
      <c r="L44" s="90"/>
      <c r="M44" s="138" t="str">
        <f t="shared" si="0"/>
        <v/>
      </c>
      <c r="N44" s="138" t="str">
        <f t="shared" si="1"/>
        <v/>
      </c>
      <c r="O44" s="113" t="str">
        <f t="shared" si="2"/>
        <v/>
      </c>
    </row>
    <row r="45" spans="1:15" x14ac:dyDescent="0.35">
      <c r="A45" s="15">
        <v>25</v>
      </c>
      <c r="B45" s="47" t="s">
        <v>103</v>
      </c>
      <c r="C45" s="28"/>
      <c r="D45" s="28"/>
      <c r="E45" s="28"/>
      <c r="F45" s="40"/>
      <c r="G45" s="65"/>
      <c r="H45" s="65"/>
      <c r="I45" s="143" t="str" cm="1">
        <f t="array" ref="I45">IF($G45="","",IF(H45='Lookup Tables and Dropdowns'!$AC$7, G45,IF(H45='Lookup Tables and Dropdowns'!$AC$5, $G45*lb_to_kg_conversion,IF(H45='Lookup Tables and Dropdowns'!$AC$6, $G45*oz_to_kg_conversion, $G45))*kg_metrictons_conversion))</f>
        <v/>
      </c>
      <c r="J45" s="40"/>
      <c r="K45" s="40"/>
      <c r="L45" s="90"/>
      <c r="M45" s="138" t="str">
        <f t="shared" si="0"/>
        <v/>
      </c>
      <c r="N45" s="138" t="str">
        <f t="shared" si="1"/>
        <v/>
      </c>
      <c r="O45" s="113" t="str">
        <f t="shared" si="2"/>
        <v/>
      </c>
    </row>
    <row r="46" spans="1:15" x14ac:dyDescent="0.35">
      <c r="A46" s="15">
        <v>26</v>
      </c>
      <c r="B46" s="47" t="s">
        <v>103</v>
      </c>
      <c r="C46" s="28"/>
      <c r="D46" s="28"/>
      <c r="E46" s="28"/>
      <c r="F46" s="40"/>
      <c r="G46" s="65"/>
      <c r="H46" s="65"/>
      <c r="I46" s="143" t="str" cm="1">
        <f t="array" ref="I46">IF($G46="","",IF(H46='Lookup Tables and Dropdowns'!$AC$7, G46,IF(H46='Lookup Tables and Dropdowns'!$AC$5, $G46*lb_to_kg_conversion,IF(H46='Lookup Tables and Dropdowns'!$AC$6, $G46*oz_to_kg_conversion, $G46))*kg_metrictons_conversion))</f>
        <v/>
      </c>
      <c r="J46" s="40"/>
      <c r="K46" s="40"/>
      <c r="L46" s="90"/>
      <c r="M46" s="138" t="str">
        <f t="shared" si="0"/>
        <v/>
      </c>
      <c r="N46" s="138" t="str">
        <f t="shared" si="1"/>
        <v/>
      </c>
      <c r="O46" s="113" t="str">
        <f t="shared" si="2"/>
        <v/>
      </c>
    </row>
    <row r="47" spans="1:15" x14ac:dyDescent="0.35">
      <c r="A47" s="15">
        <v>27</v>
      </c>
      <c r="B47" s="47" t="s">
        <v>103</v>
      </c>
      <c r="C47" s="28"/>
      <c r="D47" s="28"/>
      <c r="E47" s="28"/>
      <c r="F47" s="40"/>
      <c r="G47" s="65"/>
      <c r="H47" s="65"/>
      <c r="I47" s="143" t="str" cm="1">
        <f t="array" ref="I47">IF($G47="","",IF(H47='Lookup Tables and Dropdowns'!$AC$7, G47,IF(H47='Lookup Tables and Dropdowns'!$AC$5, $G47*lb_to_kg_conversion,IF(H47='Lookup Tables and Dropdowns'!$AC$6, $G47*oz_to_kg_conversion, $G47))*kg_metrictons_conversion))</f>
        <v/>
      </c>
      <c r="J47" s="40"/>
      <c r="K47" s="40"/>
      <c r="L47" s="90"/>
      <c r="M47" s="138" t="str">
        <f t="shared" si="0"/>
        <v/>
      </c>
      <c r="N47" s="138" t="str">
        <f t="shared" si="1"/>
        <v/>
      </c>
      <c r="O47" s="113" t="str">
        <f t="shared" si="2"/>
        <v/>
      </c>
    </row>
    <row r="48" spans="1:15" x14ac:dyDescent="0.35">
      <c r="A48" s="15">
        <v>28</v>
      </c>
      <c r="B48" s="47" t="s">
        <v>103</v>
      </c>
      <c r="C48" s="28"/>
      <c r="D48" s="28"/>
      <c r="E48" s="28"/>
      <c r="F48" s="40"/>
      <c r="G48" s="65"/>
      <c r="H48" s="65"/>
      <c r="I48" s="143" t="str" cm="1">
        <f t="array" ref="I48">IF($G48="","",IF(H48='Lookup Tables and Dropdowns'!$AC$7, G48,IF(H48='Lookup Tables and Dropdowns'!$AC$5, $G48*lb_to_kg_conversion,IF(H48='Lookup Tables and Dropdowns'!$AC$6, $G48*oz_to_kg_conversion, $G48))*kg_metrictons_conversion))</f>
        <v/>
      </c>
      <c r="J48" s="40"/>
      <c r="K48" s="40"/>
      <c r="L48" s="90"/>
      <c r="M48" s="138" t="str">
        <f t="shared" si="0"/>
        <v/>
      </c>
      <c r="N48" s="138" t="str">
        <f t="shared" si="1"/>
        <v/>
      </c>
      <c r="O48" s="113" t="str">
        <f t="shared" si="2"/>
        <v/>
      </c>
    </row>
    <row r="49" spans="1:15" x14ac:dyDescent="0.35">
      <c r="A49" s="15">
        <v>29</v>
      </c>
      <c r="B49" s="47" t="s">
        <v>103</v>
      </c>
      <c r="C49" s="28"/>
      <c r="D49" s="28"/>
      <c r="E49" s="28"/>
      <c r="F49" s="40"/>
      <c r="G49" s="65"/>
      <c r="H49" s="65"/>
      <c r="I49" s="143" t="str" cm="1">
        <f t="array" ref="I49">IF($G49="","",IF(H49='Lookup Tables and Dropdowns'!$AC$7, G49,IF(H49='Lookup Tables and Dropdowns'!$AC$5, $G49*lb_to_kg_conversion,IF(H49='Lookup Tables and Dropdowns'!$AC$6, $G49*oz_to_kg_conversion, $G49))*kg_metrictons_conversion))</f>
        <v/>
      </c>
      <c r="J49" s="40"/>
      <c r="K49" s="40"/>
      <c r="L49" s="90"/>
      <c r="M49" s="138" t="str">
        <f t="shared" si="0"/>
        <v/>
      </c>
      <c r="N49" s="138" t="str">
        <f t="shared" si="1"/>
        <v/>
      </c>
      <c r="O49" s="113" t="str">
        <f t="shared" si="2"/>
        <v/>
      </c>
    </row>
    <row r="50" spans="1:15" x14ac:dyDescent="0.35">
      <c r="A50" s="15">
        <v>30</v>
      </c>
      <c r="B50" s="47" t="s">
        <v>103</v>
      </c>
      <c r="C50" s="28"/>
      <c r="D50" s="28"/>
      <c r="E50" s="28"/>
      <c r="F50" s="40"/>
      <c r="G50" s="65"/>
      <c r="H50" s="65"/>
      <c r="I50" s="143" t="str" cm="1">
        <f t="array" ref="I50">IF($G50="","",IF(H50='Lookup Tables and Dropdowns'!$AC$7, G50,IF(H50='Lookup Tables and Dropdowns'!$AC$5, $G50*lb_to_kg_conversion,IF(H50='Lookup Tables and Dropdowns'!$AC$6, $G50*oz_to_kg_conversion, $G50))*kg_metrictons_conversion))</f>
        <v/>
      </c>
      <c r="J50" s="40"/>
      <c r="K50" s="40"/>
      <c r="L50" s="90"/>
      <c r="M50" s="138" t="str">
        <f t="shared" si="0"/>
        <v/>
      </c>
      <c r="N50" s="138" t="str">
        <f t="shared" si="1"/>
        <v/>
      </c>
      <c r="O50" s="113" t="str">
        <f t="shared" si="2"/>
        <v/>
      </c>
    </row>
    <row r="51" spans="1:15" x14ac:dyDescent="0.35">
      <c r="A51" s="15">
        <v>31</v>
      </c>
      <c r="B51" s="47" t="s">
        <v>103</v>
      </c>
      <c r="C51" s="28"/>
      <c r="D51" s="28"/>
      <c r="E51" s="28"/>
      <c r="F51" s="40"/>
      <c r="G51" s="65"/>
      <c r="H51" s="65"/>
      <c r="I51" s="143" t="str" cm="1">
        <f t="array" ref="I51">IF($G51="","",IF(H51='Lookup Tables and Dropdowns'!$AC$7, G51,IF(H51='Lookup Tables and Dropdowns'!$AC$5, $G51*lb_to_kg_conversion,IF(H51='Lookup Tables and Dropdowns'!$AC$6, $G51*oz_to_kg_conversion, $G51))*kg_metrictons_conversion))</f>
        <v/>
      </c>
      <c r="J51" s="40"/>
      <c r="K51" s="40"/>
      <c r="L51" s="90"/>
      <c r="M51" s="138" t="str">
        <f t="shared" si="0"/>
        <v/>
      </c>
      <c r="N51" s="138" t="str">
        <f t="shared" si="1"/>
        <v/>
      </c>
      <c r="O51" s="113" t="str">
        <f t="shared" si="2"/>
        <v/>
      </c>
    </row>
    <row r="52" spans="1:15" x14ac:dyDescent="0.35">
      <c r="A52" s="15">
        <v>32</v>
      </c>
      <c r="B52" s="47" t="s">
        <v>103</v>
      </c>
      <c r="C52" s="28"/>
      <c r="D52" s="28"/>
      <c r="E52" s="28"/>
      <c r="F52" s="40"/>
      <c r="G52" s="65"/>
      <c r="H52" s="65"/>
      <c r="I52" s="143" t="str" cm="1">
        <f t="array" ref="I52">IF($G52="","",IF(H52='Lookup Tables and Dropdowns'!$AC$7, G52,IF(H52='Lookup Tables and Dropdowns'!$AC$5, $G52*lb_to_kg_conversion,IF(H52='Lookup Tables and Dropdowns'!$AC$6, $G52*oz_to_kg_conversion, $G52))*kg_metrictons_conversion))</f>
        <v/>
      </c>
      <c r="J52" s="40"/>
      <c r="K52" s="40"/>
      <c r="L52" s="90"/>
      <c r="M52" s="138" t="str">
        <f t="shared" si="0"/>
        <v/>
      </c>
      <c r="N52" s="138" t="str">
        <f t="shared" si="1"/>
        <v/>
      </c>
      <c r="O52" s="113" t="str">
        <f t="shared" si="2"/>
        <v/>
      </c>
    </row>
    <row r="53" spans="1:15" x14ac:dyDescent="0.35">
      <c r="A53" s="15">
        <v>33</v>
      </c>
      <c r="B53" s="47" t="s">
        <v>103</v>
      </c>
      <c r="C53" s="28"/>
      <c r="D53" s="28"/>
      <c r="E53" s="28"/>
      <c r="F53" s="40"/>
      <c r="G53" s="65"/>
      <c r="H53" s="65"/>
      <c r="I53" s="143" t="str" cm="1">
        <f t="array" ref="I53">IF($G53="","",IF(H53='Lookup Tables and Dropdowns'!$AC$7, G53,IF(H53='Lookup Tables and Dropdowns'!$AC$5, $G53*lb_to_kg_conversion,IF(H53='Lookup Tables and Dropdowns'!$AC$6, $G53*oz_to_kg_conversion, $G53))*kg_metrictons_conversion))</f>
        <v/>
      </c>
      <c r="J53" s="40"/>
      <c r="K53" s="40"/>
      <c r="L53" s="90"/>
      <c r="M53" s="138" t="str">
        <f t="shared" si="0"/>
        <v/>
      </c>
      <c r="N53" s="138" t="str">
        <f t="shared" si="1"/>
        <v/>
      </c>
      <c r="O53" s="113" t="str">
        <f t="shared" si="2"/>
        <v/>
      </c>
    </row>
    <row r="54" spans="1:15" x14ac:dyDescent="0.35">
      <c r="A54" s="15">
        <v>34</v>
      </c>
      <c r="B54" s="47" t="s">
        <v>103</v>
      </c>
      <c r="C54" s="28"/>
      <c r="D54" s="28"/>
      <c r="E54" s="28"/>
      <c r="F54" s="40"/>
      <c r="G54" s="65"/>
      <c r="H54" s="65"/>
      <c r="I54" s="143" t="str" cm="1">
        <f t="array" ref="I54">IF($G54="","",IF(H54='Lookup Tables and Dropdowns'!$AC$7, G54,IF(H54='Lookup Tables and Dropdowns'!$AC$5, $G54*lb_to_kg_conversion,IF(H54='Lookup Tables and Dropdowns'!$AC$6, $G54*oz_to_kg_conversion, $G54))*kg_metrictons_conversion))</f>
        <v/>
      </c>
      <c r="J54" s="40"/>
      <c r="K54" s="40"/>
      <c r="L54" s="90"/>
      <c r="M54" s="138" t="str">
        <f t="shared" si="0"/>
        <v/>
      </c>
      <c r="N54" s="138" t="str">
        <f t="shared" si="1"/>
        <v/>
      </c>
      <c r="O54" s="113" t="str">
        <f t="shared" si="2"/>
        <v/>
      </c>
    </row>
    <row r="55" spans="1:15" x14ac:dyDescent="0.35">
      <c r="A55" s="15">
        <v>35</v>
      </c>
      <c r="B55" s="47" t="s">
        <v>103</v>
      </c>
      <c r="C55" s="28"/>
      <c r="D55" s="28"/>
      <c r="E55" s="28"/>
      <c r="F55" s="40"/>
      <c r="G55" s="65"/>
      <c r="H55" s="65"/>
      <c r="I55" s="143" t="str" cm="1">
        <f t="array" ref="I55">IF($G55="","",IF(H55='Lookup Tables and Dropdowns'!$AC$7, G55,IF(H55='Lookup Tables and Dropdowns'!$AC$5, $G55*lb_to_kg_conversion,IF(H55='Lookup Tables and Dropdowns'!$AC$6, $G55*oz_to_kg_conversion, $G55))*kg_metrictons_conversion))</f>
        <v/>
      </c>
      <c r="J55" s="40"/>
      <c r="K55" s="40"/>
      <c r="L55" s="90"/>
      <c r="M55" s="138" t="str">
        <f t="shared" si="0"/>
        <v/>
      </c>
      <c r="N55" s="138" t="str">
        <f t="shared" si="1"/>
        <v/>
      </c>
      <c r="O55" s="113" t="str">
        <f t="shared" si="2"/>
        <v/>
      </c>
    </row>
    <row r="56" spans="1:15" x14ac:dyDescent="0.35">
      <c r="A56" s="15">
        <v>36</v>
      </c>
      <c r="B56" s="47" t="s">
        <v>103</v>
      </c>
      <c r="C56" s="28"/>
      <c r="D56" s="28"/>
      <c r="E56" s="28"/>
      <c r="F56" s="40"/>
      <c r="G56" s="65"/>
      <c r="H56" s="65"/>
      <c r="I56" s="143" t="str" cm="1">
        <f t="array" ref="I56">IF($G56="","",IF(H56='Lookup Tables and Dropdowns'!$AC$7, G56,IF(H56='Lookup Tables and Dropdowns'!$AC$5, $G56*lb_to_kg_conversion,IF(H56='Lookup Tables and Dropdowns'!$AC$6, $G56*oz_to_kg_conversion, $G56))*kg_metrictons_conversion))</f>
        <v/>
      </c>
      <c r="J56" s="40"/>
      <c r="K56" s="40"/>
      <c r="L56" s="90"/>
      <c r="M56" s="138" t="str">
        <f t="shared" si="0"/>
        <v/>
      </c>
      <c r="N56" s="138" t="str">
        <f t="shared" si="1"/>
        <v/>
      </c>
      <c r="O56" s="113" t="str">
        <f t="shared" si="2"/>
        <v/>
      </c>
    </row>
    <row r="57" spans="1:15" x14ac:dyDescent="0.35">
      <c r="A57" s="15">
        <v>37</v>
      </c>
      <c r="B57" s="47" t="s">
        <v>103</v>
      </c>
      <c r="C57" s="28"/>
      <c r="D57" s="28"/>
      <c r="E57" s="28"/>
      <c r="F57" s="40"/>
      <c r="G57" s="65"/>
      <c r="H57" s="65"/>
      <c r="I57" s="143" t="str" cm="1">
        <f t="array" ref="I57">IF($G57="","",IF(H57='Lookup Tables and Dropdowns'!$AC$7, G57,IF(H57='Lookup Tables and Dropdowns'!$AC$5, $G57*lb_to_kg_conversion,IF(H57='Lookup Tables and Dropdowns'!$AC$6, $G57*oz_to_kg_conversion, $G57))*kg_metrictons_conversion))</f>
        <v/>
      </c>
      <c r="J57" s="40"/>
      <c r="K57" s="40"/>
      <c r="L57" s="90"/>
      <c r="M57" s="138" t="str">
        <f t="shared" si="0"/>
        <v/>
      </c>
      <c r="N57" s="138" t="str">
        <f t="shared" si="1"/>
        <v/>
      </c>
      <c r="O57" s="113" t="str">
        <f t="shared" si="2"/>
        <v/>
      </c>
    </row>
    <row r="58" spans="1:15" x14ac:dyDescent="0.35">
      <c r="A58" s="15">
        <v>38</v>
      </c>
      <c r="B58" s="47" t="s">
        <v>103</v>
      </c>
      <c r="C58" s="28"/>
      <c r="D58" s="28"/>
      <c r="E58" s="28"/>
      <c r="F58" s="40"/>
      <c r="G58" s="65"/>
      <c r="H58" s="65"/>
      <c r="I58" s="143" t="str" cm="1">
        <f t="array" ref="I58">IF($G58="","",IF(H58='Lookup Tables and Dropdowns'!$AC$7, G58,IF(H58='Lookup Tables and Dropdowns'!$AC$5, $G58*lb_to_kg_conversion,IF(H58='Lookup Tables and Dropdowns'!$AC$6, $G58*oz_to_kg_conversion, $G58))*kg_metrictons_conversion))</f>
        <v/>
      </c>
      <c r="J58" s="40"/>
      <c r="K58" s="40"/>
      <c r="L58" s="90"/>
      <c r="M58" s="138" t="str">
        <f t="shared" si="0"/>
        <v/>
      </c>
      <c r="N58" s="138" t="str">
        <f t="shared" si="1"/>
        <v/>
      </c>
      <c r="O58" s="113" t="str">
        <f t="shared" si="2"/>
        <v/>
      </c>
    </row>
    <row r="59" spans="1:15" x14ac:dyDescent="0.35">
      <c r="A59" s="15">
        <v>39</v>
      </c>
      <c r="B59" s="47" t="s">
        <v>103</v>
      </c>
      <c r="C59" s="28"/>
      <c r="D59" s="28"/>
      <c r="E59" s="28"/>
      <c r="F59" s="40"/>
      <c r="G59" s="65"/>
      <c r="H59" s="65"/>
      <c r="I59" s="143" t="str" cm="1">
        <f t="array" ref="I59">IF($G59="","",IF(H59='Lookup Tables and Dropdowns'!$AC$7, G59,IF(H59='Lookup Tables and Dropdowns'!$AC$5, $G59*lb_to_kg_conversion,IF(H59='Lookup Tables and Dropdowns'!$AC$6, $G59*oz_to_kg_conversion, $G59))*kg_metrictons_conversion))</f>
        <v/>
      </c>
      <c r="J59" s="40"/>
      <c r="K59" s="40"/>
      <c r="L59" s="90"/>
      <c r="M59" s="138" t="str">
        <f t="shared" si="0"/>
        <v/>
      </c>
      <c r="N59" s="138" t="str">
        <f t="shared" si="1"/>
        <v/>
      </c>
      <c r="O59" s="113" t="str">
        <f t="shared" si="2"/>
        <v/>
      </c>
    </row>
    <row r="60" spans="1:15" x14ac:dyDescent="0.35">
      <c r="A60" s="15">
        <v>40</v>
      </c>
      <c r="B60" s="47" t="s">
        <v>103</v>
      </c>
      <c r="C60" s="28"/>
      <c r="D60" s="28"/>
      <c r="E60" s="28"/>
      <c r="F60" s="40"/>
      <c r="G60" s="65"/>
      <c r="H60" s="65"/>
      <c r="I60" s="143" t="str" cm="1">
        <f t="array" ref="I60">IF($G60="","",IF(H60='Lookup Tables and Dropdowns'!$AC$7, G60,IF(H60='Lookup Tables and Dropdowns'!$AC$5, $G60*lb_to_kg_conversion,IF(H60='Lookup Tables and Dropdowns'!$AC$6, $G60*oz_to_kg_conversion, $G60))*kg_metrictons_conversion))</f>
        <v/>
      </c>
      <c r="J60" s="40"/>
      <c r="K60" s="40"/>
      <c r="L60" s="90"/>
      <c r="M60" s="138" t="str">
        <f t="shared" si="0"/>
        <v/>
      </c>
      <c r="N60" s="138" t="str">
        <f t="shared" si="1"/>
        <v/>
      </c>
      <c r="O60" s="113" t="str">
        <f t="shared" si="2"/>
        <v/>
      </c>
    </row>
    <row r="61" spans="1:15" x14ac:dyDescent="0.35">
      <c r="A61" s="15">
        <v>41</v>
      </c>
      <c r="B61" s="47" t="s">
        <v>103</v>
      </c>
      <c r="C61" s="28"/>
      <c r="D61" s="28"/>
      <c r="E61" s="28"/>
      <c r="F61" s="40"/>
      <c r="G61" s="65"/>
      <c r="H61" s="65"/>
      <c r="I61" s="143" t="str" cm="1">
        <f t="array" ref="I61">IF($G61="","",IF(H61='Lookup Tables and Dropdowns'!$AC$7, G61,IF(H61='Lookup Tables and Dropdowns'!$AC$5, $G61*lb_to_kg_conversion,IF(H61='Lookup Tables and Dropdowns'!$AC$6, $G61*oz_to_kg_conversion, $G61))*kg_metrictons_conversion))</f>
        <v/>
      </c>
      <c r="J61" s="40"/>
      <c r="K61" s="40"/>
      <c r="L61" s="90"/>
      <c r="M61" s="138" t="str">
        <f t="shared" si="0"/>
        <v/>
      </c>
      <c r="N61" s="138" t="str">
        <f t="shared" si="1"/>
        <v/>
      </c>
      <c r="O61" s="113" t="str">
        <f t="shared" si="2"/>
        <v/>
      </c>
    </row>
    <row r="62" spans="1:15" x14ac:dyDescent="0.35">
      <c r="A62" s="15">
        <v>42</v>
      </c>
      <c r="B62" s="47" t="s">
        <v>103</v>
      </c>
      <c r="C62" s="28"/>
      <c r="D62" s="28"/>
      <c r="E62" s="28"/>
      <c r="F62" s="40"/>
      <c r="G62" s="65"/>
      <c r="H62" s="65"/>
      <c r="I62" s="143" t="str" cm="1">
        <f t="array" ref="I62">IF($G62="","",IF(H62='Lookup Tables and Dropdowns'!$AC$7, G62,IF(H62='Lookup Tables and Dropdowns'!$AC$5, $G62*lb_to_kg_conversion,IF(H62='Lookup Tables and Dropdowns'!$AC$6, $G62*oz_to_kg_conversion, $G62))*kg_metrictons_conversion))</f>
        <v/>
      </c>
      <c r="J62" s="40"/>
      <c r="K62" s="40"/>
      <c r="L62" s="90"/>
      <c r="M62" s="138" t="str">
        <f t="shared" si="0"/>
        <v/>
      </c>
      <c r="N62" s="138" t="str">
        <f t="shared" si="1"/>
        <v/>
      </c>
      <c r="O62" s="113" t="str">
        <f t="shared" si="2"/>
        <v/>
      </c>
    </row>
    <row r="63" spans="1:15" x14ac:dyDescent="0.35">
      <c r="A63" s="15">
        <v>43</v>
      </c>
      <c r="B63" s="47" t="s">
        <v>103</v>
      </c>
      <c r="C63" s="28"/>
      <c r="D63" s="28"/>
      <c r="E63" s="28"/>
      <c r="F63" s="40"/>
      <c r="G63" s="65"/>
      <c r="H63" s="65"/>
      <c r="I63" s="143" t="str" cm="1">
        <f t="array" ref="I63">IF($G63="","",IF(H63='Lookup Tables and Dropdowns'!$AC$7, G63,IF(H63='Lookup Tables and Dropdowns'!$AC$5, $G63*lb_to_kg_conversion,IF(H63='Lookup Tables and Dropdowns'!$AC$6, $G63*oz_to_kg_conversion, $G63))*kg_metrictons_conversion))</f>
        <v/>
      </c>
      <c r="J63" s="40"/>
      <c r="K63" s="40"/>
      <c r="L63" s="90"/>
      <c r="M63" s="138" t="str">
        <f t="shared" si="0"/>
        <v/>
      </c>
      <c r="N63" s="138" t="str">
        <f t="shared" si="1"/>
        <v/>
      </c>
      <c r="O63" s="113" t="str">
        <f t="shared" si="2"/>
        <v/>
      </c>
    </row>
    <row r="64" spans="1:15" x14ac:dyDescent="0.35">
      <c r="A64" s="15">
        <v>44</v>
      </c>
      <c r="B64" s="47" t="s">
        <v>103</v>
      </c>
      <c r="C64" s="28"/>
      <c r="D64" s="28"/>
      <c r="E64" s="28"/>
      <c r="F64" s="40"/>
      <c r="G64" s="65"/>
      <c r="H64" s="65"/>
      <c r="I64" s="143" t="str" cm="1">
        <f t="array" ref="I64">IF($G64="","",IF(H64='Lookup Tables and Dropdowns'!$AC$7, G64,IF(H64='Lookup Tables and Dropdowns'!$AC$5, $G64*lb_to_kg_conversion,IF(H64='Lookup Tables and Dropdowns'!$AC$6, $G64*oz_to_kg_conversion, $G64))*kg_metrictons_conversion))</f>
        <v/>
      </c>
      <c r="J64" s="40"/>
      <c r="K64" s="40"/>
      <c r="L64" s="90"/>
      <c r="M64" s="138" t="str">
        <f t="shared" si="0"/>
        <v/>
      </c>
      <c r="N64" s="138" t="str">
        <f t="shared" si="1"/>
        <v/>
      </c>
      <c r="O64" s="113" t="str">
        <f t="shared" si="2"/>
        <v/>
      </c>
    </row>
    <row r="65" spans="1:15" x14ac:dyDescent="0.35">
      <c r="A65" s="15">
        <v>45</v>
      </c>
      <c r="B65" s="47" t="s">
        <v>103</v>
      </c>
      <c r="C65" s="28"/>
      <c r="D65" s="28"/>
      <c r="E65" s="28"/>
      <c r="F65" s="40"/>
      <c r="G65" s="65"/>
      <c r="H65" s="65"/>
      <c r="I65" s="143" t="str" cm="1">
        <f t="array" ref="I65">IF($G65="","",IF(H65='Lookup Tables and Dropdowns'!$AC$7, G65,IF(H65='Lookup Tables and Dropdowns'!$AC$5, $G65*lb_to_kg_conversion,IF(H65='Lookup Tables and Dropdowns'!$AC$6, $G65*oz_to_kg_conversion, $G65))*kg_metrictons_conversion))</f>
        <v/>
      </c>
      <c r="J65" s="40"/>
      <c r="K65" s="40"/>
      <c r="L65" s="90"/>
      <c r="M65" s="138" t="str">
        <f t="shared" si="0"/>
        <v/>
      </c>
      <c r="N65" s="138" t="str">
        <f t="shared" si="1"/>
        <v/>
      </c>
      <c r="O65" s="113" t="str">
        <f t="shared" si="2"/>
        <v/>
      </c>
    </row>
    <row r="66" spans="1:15" x14ac:dyDescent="0.35">
      <c r="A66" s="15">
        <v>46</v>
      </c>
      <c r="B66" s="47" t="s">
        <v>103</v>
      </c>
      <c r="C66" s="28"/>
      <c r="D66" s="28"/>
      <c r="E66" s="28"/>
      <c r="F66" s="40"/>
      <c r="G66" s="65"/>
      <c r="H66" s="65"/>
      <c r="I66" s="143" t="str" cm="1">
        <f t="array" ref="I66">IF($G66="","",IF(H66='Lookup Tables and Dropdowns'!$AC$7, G66,IF(H66='Lookup Tables and Dropdowns'!$AC$5, $G66*lb_to_kg_conversion,IF(H66='Lookup Tables and Dropdowns'!$AC$6, $G66*oz_to_kg_conversion, $G66))*kg_metrictons_conversion))</f>
        <v/>
      </c>
      <c r="J66" s="40"/>
      <c r="K66" s="40"/>
      <c r="L66" s="90"/>
      <c r="M66" s="138" t="str">
        <f t="shared" si="0"/>
        <v/>
      </c>
      <c r="N66" s="138" t="str">
        <f t="shared" si="1"/>
        <v/>
      </c>
      <c r="O66" s="113" t="str">
        <f t="shared" si="2"/>
        <v/>
      </c>
    </row>
    <row r="67" spans="1:15" x14ac:dyDescent="0.35">
      <c r="A67" s="15">
        <v>47</v>
      </c>
      <c r="B67" s="47" t="s">
        <v>103</v>
      </c>
      <c r="C67" s="28"/>
      <c r="D67" s="28"/>
      <c r="E67" s="28"/>
      <c r="F67" s="40"/>
      <c r="G67" s="65"/>
      <c r="H67" s="65"/>
      <c r="I67" s="143" t="str" cm="1">
        <f t="array" ref="I67">IF($G67="","",IF(H67='Lookup Tables and Dropdowns'!$AC$7, G67,IF(H67='Lookup Tables and Dropdowns'!$AC$5, $G67*lb_to_kg_conversion,IF(H67='Lookup Tables and Dropdowns'!$AC$6, $G67*oz_to_kg_conversion, $G67))*kg_metrictons_conversion))</f>
        <v/>
      </c>
      <c r="J67" s="40"/>
      <c r="K67" s="40"/>
      <c r="L67" s="90"/>
      <c r="M67" s="138" t="str">
        <f t="shared" si="0"/>
        <v/>
      </c>
      <c r="N67" s="138" t="str">
        <f t="shared" si="1"/>
        <v/>
      </c>
      <c r="O67" s="113" t="str">
        <f t="shared" si="2"/>
        <v/>
      </c>
    </row>
    <row r="68" spans="1:15" x14ac:dyDescent="0.35">
      <c r="A68" s="15">
        <v>48</v>
      </c>
      <c r="B68" s="47" t="s">
        <v>103</v>
      </c>
      <c r="C68" s="28"/>
      <c r="D68" s="28"/>
      <c r="E68" s="28"/>
      <c r="F68" s="40"/>
      <c r="G68" s="65"/>
      <c r="H68" s="65"/>
      <c r="I68" s="143" t="str" cm="1">
        <f t="array" ref="I68">IF($G68="","",IF(H68='Lookup Tables and Dropdowns'!$AC$7, G68,IF(H68='Lookup Tables and Dropdowns'!$AC$5, $G68*lb_to_kg_conversion,IF(H68='Lookup Tables and Dropdowns'!$AC$6, $G68*oz_to_kg_conversion, $G68))*kg_metrictons_conversion))</f>
        <v/>
      </c>
      <c r="J68" s="40"/>
      <c r="K68" s="40"/>
      <c r="L68" s="90"/>
      <c r="M68" s="138" t="str">
        <f t="shared" si="0"/>
        <v/>
      </c>
      <c r="N68" s="138" t="str">
        <f t="shared" si="1"/>
        <v/>
      </c>
      <c r="O68" s="113" t="str">
        <f t="shared" si="2"/>
        <v/>
      </c>
    </row>
    <row r="69" spans="1:15" x14ac:dyDescent="0.35">
      <c r="A69" s="15">
        <v>49</v>
      </c>
      <c r="B69" s="47" t="s">
        <v>103</v>
      </c>
      <c r="C69" s="28"/>
      <c r="D69" s="28"/>
      <c r="E69" s="28"/>
      <c r="F69" s="40"/>
      <c r="G69" s="65"/>
      <c r="H69" s="65"/>
      <c r="I69" s="143" t="str" cm="1">
        <f t="array" ref="I69">IF($G69="","",IF(H69='Lookup Tables and Dropdowns'!$AC$7, G69,IF(H69='Lookup Tables and Dropdowns'!$AC$5, $G69*lb_to_kg_conversion,IF(H69='Lookup Tables and Dropdowns'!$AC$6, $G69*oz_to_kg_conversion, $G69))*kg_metrictons_conversion))</f>
        <v/>
      </c>
      <c r="J69" s="40"/>
      <c r="K69" s="40"/>
      <c r="L69" s="90"/>
      <c r="M69" s="138" t="str">
        <f t="shared" si="0"/>
        <v/>
      </c>
      <c r="N69" s="138" t="str">
        <f t="shared" si="1"/>
        <v/>
      </c>
      <c r="O69" s="113" t="str">
        <f t="shared" si="2"/>
        <v/>
      </c>
    </row>
    <row r="70" spans="1:15" x14ac:dyDescent="0.35">
      <c r="A70" s="15">
        <v>50</v>
      </c>
      <c r="B70" s="47" t="s">
        <v>103</v>
      </c>
      <c r="C70" s="28"/>
      <c r="D70" s="28"/>
      <c r="E70" s="28"/>
      <c r="F70" s="40"/>
      <c r="G70" s="65"/>
      <c r="H70" s="65"/>
      <c r="I70" s="143" t="str" cm="1">
        <f t="array" ref="I70">IF($G70="","",IF(H70='Lookup Tables and Dropdowns'!$AC$7, G70,IF(H70='Lookup Tables and Dropdowns'!$AC$5, $G70*lb_to_kg_conversion,IF(H70='Lookup Tables and Dropdowns'!$AC$6, $G70*oz_to_kg_conversion, $G70))*kg_metrictons_conversion))</f>
        <v/>
      </c>
      <c r="J70" s="40"/>
      <c r="K70" s="40"/>
      <c r="L70" s="90"/>
      <c r="M70" s="138" t="str">
        <f t="shared" si="0"/>
        <v/>
      </c>
      <c r="N70" s="138" t="str">
        <f t="shared" si="1"/>
        <v/>
      </c>
      <c r="O70" s="113" t="str">
        <f t="shared" si="2"/>
        <v/>
      </c>
    </row>
    <row r="71" spans="1:15" x14ac:dyDescent="0.35">
      <c r="A71" s="15">
        <v>51</v>
      </c>
      <c r="B71" s="47" t="s">
        <v>103</v>
      </c>
      <c r="C71" s="28"/>
      <c r="D71" s="28"/>
      <c r="E71" s="28"/>
      <c r="F71" s="40"/>
      <c r="G71" s="65"/>
      <c r="H71" s="65"/>
      <c r="I71" s="143" t="str" cm="1">
        <f t="array" ref="I71">IF($G71="","",IF(H71='Lookup Tables and Dropdowns'!$AC$7, G71,IF(H71='Lookup Tables and Dropdowns'!$AC$5, $G71*lb_to_kg_conversion,IF(H71='Lookup Tables and Dropdowns'!$AC$6, $G71*oz_to_kg_conversion, $G71))*kg_metrictons_conversion))</f>
        <v/>
      </c>
      <c r="J71" s="40"/>
      <c r="K71" s="40"/>
      <c r="L71" s="90"/>
      <c r="M71" s="138" t="str">
        <f t="shared" si="0"/>
        <v/>
      </c>
      <c r="N71" s="138" t="str">
        <f t="shared" si="1"/>
        <v/>
      </c>
      <c r="O71" s="113" t="str">
        <f t="shared" si="2"/>
        <v/>
      </c>
    </row>
    <row r="72" spans="1:15" x14ac:dyDescent="0.35">
      <c r="A72" s="15">
        <v>52</v>
      </c>
      <c r="B72" s="47" t="s">
        <v>103</v>
      </c>
      <c r="C72" s="28"/>
      <c r="D72" s="28"/>
      <c r="E72" s="28"/>
      <c r="F72" s="40"/>
      <c r="G72" s="65"/>
      <c r="H72" s="65"/>
      <c r="I72" s="143" t="str" cm="1">
        <f t="array" ref="I72">IF($G72="","",IF(H72='Lookup Tables and Dropdowns'!$AC$7, G72,IF(H72='Lookup Tables and Dropdowns'!$AC$5, $G72*lb_to_kg_conversion,IF(H72='Lookup Tables and Dropdowns'!$AC$6, $G72*oz_to_kg_conversion, $G72))*kg_metrictons_conversion))</f>
        <v/>
      </c>
      <c r="J72" s="40"/>
      <c r="K72" s="40"/>
      <c r="L72" s="90"/>
      <c r="M72" s="138" t="str">
        <f t="shared" si="0"/>
        <v/>
      </c>
      <c r="N72" s="138" t="str">
        <f t="shared" si="1"/>
        <v/>
      </c>
      <c r="O72" s="113" t="str">
        <f t="shared" si="2"/>
        <v/>
      </c>
    </row>
    <row r="73" spans="1:15" x14ac:dyDescent="0.35">
      <c r="A73" s="15">
        <v>53</v>
      </c>
      <c r="B73" s="47" t="s">
        <v>103</v>
      </c>
      <c r="C73" s="28"/>
      <c r="D73" s="28"/>
      <c r="E73" s="28"/>
      <c r="F73" s="40"/>
      <c r="G73" s="65"/>
      <c r="H73" s="65"/>
      <c r="I73" s="143" t="str" cm="1">
        <f t="array" ref="I73">IF($G73="","",IF(H73='Lookup Tables and Dropdowns'!$AC$7, G73,IF(H73='Lookup Tables and Dropdowns'!$AC$5, $G73*lb_to_kg_conversion,IF(H73='Lookup Tables and Dropdowns'!$AC$6, $G73*oz_to_kg_conversion, $G73))*kg_metrictons_conversion))</f>
        <v/>
      </c>
      <c r="J73" s="40"/>
      <c r="K73" s="40"/>
      <c r="L73" s="90"/>
      <c r="M73" s="138" t="str">
        <f t="shared" si="0"/>
        <v/>
      </c>
      <c r="N73" s="138" t="str">
        <f t="shared" si="1"/>
        <v/>
      </c>
      <c r="O73" s="113" t="str">
        <f t="shared" si="2"/>
        <v/>
      </c>
    </row>
    <row r="74" spans="1:15" x14ac:dyDescent="0.35">
      <c r="A74" s="15">
        <v>54</v>
      </c>
      <c r="B74" s="47" t="s">
        <v>103</v>
      </c>
      <c r="C74" s="28"/>
      <c r="D74" s="28"/>
      <c r="E74" s="28"/>
      <c r="F74" s="40"/>
      <c r="G74" s="65"/>
      <c r="H74" s="65"/>
      <c r="I74" s="143" t="str" cm="1">
        <f t="array" ref="I74">IF($G74="","",IF(H74='Lookup Tables and Dropdowns'!$AC$7, G74,IF(H74='Lookup Tables and Dropdowns'!$AC$5, $G74*lb_to_kg_conversion,IF(H74='Lookup Tables and Dropdowns'!$AC$6, $G74*oz_to_kg_conversion, $G74))*kg_metrictons_conversion))</f>
        <v/>
      </c>
      <c r="J74" s="40"/>
      <c r="K74" s="40"/>
      <c r="L74" s="90"/>
      <c r="M74" s="138" t="str">
        <f t="shared" si="0"/>
        <v/>
      </c>
      <c r="N74" s="138" t="str">
        <f t="shared" si="1"/>
        <v/>
      </c>
      <c r="O74" s="113" t="str">
        <f t="shared" si="2"/>
        <v/>
      </c>
    </row>
    <row r="75" spans="1:15" x14ac:dyDescent="0.35">
      <c r="A75" s="15">
        <v>55</v>
      </c>
      <c r="B75" s="47" t="s">
        <v>103</v>
      </c>
      <c r="C75" s="28"/>
      <c r="D75" s="28"/>
      <c r="E75" s="28"/>
      <c r="F75" s="40"/>
      <c r="G75" s="65"/>
      <c r="H75" s="65"/>
      <c r="I75" s="143" t="str" cm="1">
        <f t="array" ref="I75">IF($G75="","",IF(H75='Lookup Tables and Dropdowns'!$AC$7, G75,IF(H75='Lookup Tables and Dropdowns'!$AC$5, $G75*lb_to_kg_conversion,IF(H75='Lookup Tables and Dropdowns'!$AC$6, $G75*oz_to_kg_conversion, $G75))*kg_metrictons_conversion))</f>
        <v/>
      </c>
      <c r="J75" s="40"/>
      <c r="K75" s="40"/>
      <c r="L75" s="90"/>
      <c r="M75" s="138" t="str">
        <f t="shared" si="0"/>
        <v/>
      </c>
      <c r="N75" s="138" t="str">
        <f t="shared" si="1"/>
        <v/>
      </c>
      <c r="O75" s="113" t="str">
        <f t="shared" si="2"/>
        <v/>
      </c>
    </row>
    <row r="76" spans="1:15" x14ac:dyDescent="0.35">
      <c r="A76" s="15">
        <v>56</v>
      </c>
      <c r="B76" s="47" t="s">
        <v>103</v>
      </c>
      <c r="C76" s="28"/>
      <c r="D76" s="28"/>
      <c r="E76" s="28"/>
      <c r="F76" s="40"/>
      <c r="G76" s="65"/>
      <c r="H76" s="65"/>
      <c r="I76" s="143" t="str" cm="1">
        <f t="array" ref="I76">IF($G76="","",IF(H76='Lookup Tables and Dropdowns'!$AC$7, G76,IF(H76='Lookup Tables and Dropdowns'!$AC$5, $G76*lb_to_kg_conversion,IF(H76='Lookup Tables and Dropdowns'!$AC$6, $G76*oz_to_kg_conversion, $G76))*kg_metrictons_conversion))</f>
        <v/>
      </c>
      <c r="J76" s="40"/>
      <c r="K76" s="40"/>
      <c r="L76" s="90"/>
      <c r="M76" s="138" t="str">
        <f t="shared" si="0"/>
        <v/>
      </c>
      <c r="N76" s="138" t="str">
        <f t="shared" si="1"/>
        <v/>
      </c>
      <c r="O76" s="113" t="str">
        <f t="shared" si="2"/>
        <v/>
      </c>
    </row>
    <row r="77" spans="1:15" x14ac:dyDescent="0.35">
      <c r="A77" s="15">
        <v>57</v>
      </c>
      <c r="B77" s="47" t="s">
        <v>103</v>
      </c>
      <c r="C77" s="28"/>
      <c r="D77" s="28"/>
      <c r="E77" s="28"/>
      <c r="F77" s="40"/>
      <c r="G77" s="65"/>
      <c r="H77" s="65"/>
      <c r="I77" s="143" t="str" cm="1">
        <f t="array" ref="I77">IF($G77="","",IF(H77='Lookup Tables and Dropdowns'!$AC$7, G77,IF(H77='Lookup Tables and Dropdowns'!$AC$5, $G77*lb_to_kg_conversion,IF(H77='Lookup Tables and Dropdowns'!$AC$6, $G77*oz_to_kg_conversion, $G77))*kg_metrictons_conversion))</f>
        <v/>
      </c>
      <c r="J77" s="40"/>
      <c r="K77" s="40"/>
      <c r="L77" s="90"/>
      <c r="M77" s="138" t="str">
        <f t="shared" si="0"/>
        <v/>
      </c>
      <c r="N77" s="138" t="str">
        <f t="shared" si="1"/>
        <v/>
      </c>
      <c r="O77" s="113" t="str">
        <f t="shared" si="2"/>
        <v/>
      </c>
    </row>
    <row r="78" spans="1:15" x14ac:dyDescent="0.35">
      <c r="A78" s="15">
        <v>58</v>
      </c>
      <c r="B78" s="47" t="s">
        <v>103</v>
      </c>
      <c r="C78" s="28"/>
      <c r="D78" s="28"/>
      <c r="E78" s="28"/>
      <c r="F78" s="40"/>
      <c r="G78" s="65"/>
      <c r="H78" s="65"/>
      <c r="I78" s="143" t="str" cm="1">
        <f t="array" ref="I78">IF($G78="","",IF(H78='Lookup Tables and Dropdowns'!$AC$7, G78,IF(H78='Lookup Tables and Dropdowns'!$AC$5, $G78*lb_to_kg_conversion,IF(H78='Lookup Tables and Dropdowns'!$AC$6, $G78*oz_to_kg_conversion, $G78))*kg_metrictons_conversion))</f>
        <v/>
      </c>
      <c r="J78" s="40"/>
      <c r="K78" s="40"/>
      <c r="L78" s="90"/>
      <c r="M78" s="138" t="str">
        <f t="shared" si="0"/>
        <v/>
      </c>
      <c r="N78" s="138" t="str">
        <f t="shared" si="1"/>
        <v/>
      </c>
      <c r="O78" s="113" t="str">
        <f t="shared" si="2"/>
        <v/>
      </c>
    </row>
    <row r="79" spans="1:15" x14ac:dyDescent="0.35">
      <c r="A79" s="15">
        <v>59</v>
      </c>
      <c r="B79" s="47" t="s">
        <v>103</v>
      </c>
      <c r="C79" s="28"/>
      <c r="D79" s="28"/>
      <c r="E79" s="28"/>
      <c r="F79" s="40"/>
      <c r="G79" s="65"/>
      <c r="H79" s="65"/>
      <c r="I79" s="143" t="str" cm="1">
        <f t="array" ref="I79">IF($G79="","",IF(H79='Lookup Tables and Dropdowns'!$AC$7, G79,IF(H79='Lookup Tables and Dropdowns'!$AC$5, $G79*lb_to_kg_conversion,IF(H79='Lookup Tables and Dropdowns'!$AC$6, $G79*oz_to_kg_conversion, $G79))*kg_metrictons_conversion))</f>
        <v/>
      </c>
      <c r="J79" s="40"/>
      <c r="K79" s="40"/>
      <c r="L79" s="90"/>
      <c r="M79" s="138" t="str">
        <f t="shared" si="0"/>
        <v/>
      </c>
      <c r="N79" s="138" t="str">
        <f t="shared" si="1"/>
        <v/>
      </c>
      <c r="O79" s="113" t="str">
        <f t="shared" si="2"/>
        <v/>
      </c>
    </row>
    <row r="80" spans="1:15" x14ac:dyDescent="0.35">
      <c r="A80" s="15">
        <v>60</v>
      </c>
      <c r="B80" s="47" t="s">
        <v>103</v>
      </c>
      <c r="C80" s="28"/>
      <c r="D80" s="28"/>
      <c r="E80" s="28"/>
      <c r="F80" s="40"/>
      <c r="G80" s="65"/>
      <c r="H80" s="65"/>
      <c r="I80" s="143" t="str" cm="1">
        <f t="array" ref="I80">IF($G80="","",IF(H80='Lookup Tables and Dropdowns'!$AC$7, G80,IF(H80='Lookup Tables and Dropdowns'!$AC$5, $G80*lb_to_kg_conversion,IF(H80='Lookup Tables and Dropdowns'!$AC$6, $G80*oz_to_kg_conversion, $G80))*kg_metrictons_conversion))</f>
        <v/>
      </c>
      <c r="J80" s="40"/>
      <c r="K80" s="40"/>
      <c r="L80" s="90"/>
      <c r="M80" s="138" t="str">
        <f t="shared" si="0"/>
        <v/>
      </c>
      <c r="N80" s="138" t="str">
        <f t="shared" si="1"/>
        <v/>
      </c>
      <c r="O80" s="113" t="str">
        <f t="shared" si="2"/>
        <v/>
      </c>
    </row>
    <row r="81" spans="1:15" x14ac:dyDescent="0.35">
      <c r="A81" s="15">
        <v>61</v>
      </c>
      <c r="B81" s="47" t="s">
        <v>103</v>
      </c>
      <c r="C81" s="28"/>
      <c r="D81" s="28"/>
      <c r="E81" s="28"/>
      <c r="F81" s="40"/>
      <c r="G81" s="65"/>
      <c r="H81" s="65"/>
      <c r="I81" s="143" t="str" cm="1">
        <f t="array" ref="I81">IF($G81="","",IF(H81='Lookup Tables and Dropdowns'!$AC$7, G81,IF(H81='Lookup Tables and Dropdowns'!$AC$5, $G81*lb_to_kg_conversion,IF(H81='Lookup Tables and Dropdowns'!$AC$6, $G81*oz_to_kg_conversion, $G81))*kg_metrictons_conversion))</f>
        <v/>
      </c>
      <c r="J81" s="40"/>
      <c r="K81" s="40"/>
      <c r="L81" s="90"/>
      <c r="M81" s="138" t="str">
        <f t="shared" si="0"/>
        <v/>
      </c>
      <c r="N81" s="138" t="str">
        <f t="shared" si="1"/>
        <v/>
      </c>
      <c r="O81" s="113" t="str">
        <f t="shared" si="2"/>
        <v/>
      </c>
    </row>
    <row r="82" spans="1:15" x14ac:dyDescent="0.35">
      <c r="A82" s="15">
        <v>62</v>
      </c>
      <c r="B82" s="47" t="s">
        <v>103</v>
      </c>
      <c r="C82" s="28"/>
      <c r="D82" s="28"/>
      <c r="E82" s="28"/>
      <c r="F82" s="40"/>
      <c r="G82" s="65"/>
      <c r="H82" s="65"/>
      <c r="I82" s="143" t="str" cm="1">
        <f t="array" ref="I82">IF($G82="","",IF(H82='Lookup Tables and Dropdowns'!$AC$7, G82,IF(H82='Lookup Tables and Dropdowns'!$AC$5, $G82*lb_to_kg_conversion,IF(H82='Lookup Tables and Dropdowns'!$AC$6, $G82*oz_to_kg_conversion, $G82))*kg_metrictons_conversion))</f>
        <v/>
      </c>
      <c r="J82" s="40"/>
      <c r="K82" s="40"/>
      <c r="L82" s="90"/>
      <c r="M82" s="138" t="str">
        <f t="shared" si="0"/>
        <v/>
      </c>
      <c r="N82" s="138" t="str">
        <f t="shared" si="1"/>
        <v/>
      </c>
      <c r="O82" s="113" t="str">
        <f t="shared" si="2"/>
        <v/>
      </c>
    </row>
    <row r="83" spans="1:15" x14ac:dyDescent="0.35">
      <c r="A83" s="15">
        <v>63</v>
      </c>
      <c r="B83" s="47" t="s">
        <v>103</v>
      </c>
      <c r="C83" s="28"/>
      <c r="D83" s="28"/>
      <c r="E83" s="28"/>
      <c r="F83" s="40"/>
      <c r="G83" s="65"/>
      <c r="H83" s="65"/>
      <c r="I83" s="143" t="str" cm="1">
        <f t="array" ref="I83">IF($G83="","",IF(H83='Lookup Tables and Dropdowns'!$AC$7, G83,IF(H83='Lookup Tables and Dropdowns'!$AC$5, $G83*lb_to_kg_conversion,IF(H83='Lookup Tables and Dropdowns'!$AC$6, $G83*oz_to_kg_conversion, $G83))*kg_metrictons_conversion))</f>
        <v/>
      </c>
      <c r="J83" s="40"/>
      <c r="K83" s="40"/>
      <c r="L83" s="90"/>
      <c r="M83" s="138" t="str">
        <f t="shared" si="0"/>
        <v/>
      </c>
      <c r="N83" s="138" t="str">
        <f t="shared" si="1"/>
        <v/>
      </c>
      <c r="O83" s="113" t="str">
        <f t="shared" si="2"/>
        <v/>
      </c>
    </row>
    <row r="84" spans="1:15" x14ac:dyDescent="0.35">
      <c r="A84" s="15">
        <v>64</v>
      </c>
      <c r="B84" s="47" t="s">
        <v>103</v>
      </c>
      <c r="C84" s="28"/>
      <c r="D84" s="28"/>
      <c r="E84" s="28"/>
      <c r="F84" s="40"/>
      <c r="G84" s="65"/>
      <c r="H84" s="65"/>
      <c r="I84" s="143" t="str" cm="1">
        <f t="array" ref="I84">IF($G84="","",IF(H84='Lookup Tables and Dropdowns'!$AC$7, G84,IF(H84='Lookup Tables and Dropdowns'!$AC$5, $G84*lb_to_kg_conversion,IF(H84='Lookup Tables and Dropdowns'!$AC$6, $G84*oz_to_kg_conversion, $G84))*kg_metrictons_conversion))</f>
        <v/>
      </c>
      <c r="J84" s="40"/>
      <c r="K84" s="40"/>
      <c r="L84" s="90"/>
      <c r="M84" s="138" t="str">
        <f t="shared" si="0"/>
        <v/>
      </c>
      <c r="N84" s="138" t="str">
        <f t="shared" si="1"/>
        <v/>
      </c>
      <c r="O84" s="113" t="str">
        <f t="shared" si="2"/>
        <v/>
      </c>
    </row>
    <row r="85" spans="1:15" x14ac:dyDescent="0.35">
      <c r="A85" s="15">
        <v>65</v>
      </c>
      <c r="B85" s="47" t="s">
        <v>103</v>
      </c>
      <c r="C85" s="28"/>
      <c r="D85" s="28"/>
      <c r="E85" s="28"/>
      <c r="F85" s="40"/>
      <c r="G85" s="65"/>
      <c r="H85" s="65"/>
      <c r="I85" s="143" t="str" cm="1">
        <f t="array" ref="I85">IF($G85="","",IF(H85='Lookup Tables and Dropdowns'!$AC$7, G85,IF(H85='Lookup Tables and Dropdowns'!$AC$5, $G85*lb_to_kg_conversion,IF(H85='Lookup Tables and Dropdowns'!$AC$6, $G85*oz_to_kg_conversion, $G85))*kg_metrictons_conversion))</f>
        <v/>
      </c>
      <c r="J85" s="40"/>
      <c r="K85" s="40"/>
      <c r="L85" s="90"/>
      <c r="M85" s="138" t="str">
        <f t="shared" si="0"/>
        <v/>
      </c>
      <c r="N85" s="138" t="str">
        <f t="shared" si="1"/>
        <v/>
      </c>
      <c r="O85" s="113" t="str">
        <f t="shared" si="2"/>
        <v/>
      </c>
    </row>
    <row r="86" spans="1:15" x14ac:dyDescent="0.35">
      <c r="A86" s="15">
        <v>66</v>
      </c>
      <c r="B86" s="47" t="s">
        <v>103</v>
      </c>
      <c r="C86" s="28"/>
      <c r="D86" s="28"/>
      <c r="E86" s="28"/>
      <c r="F86" s="40"/>
      <c r="G86" s="65"/>
      <c r="H86" s="65"/>
      <c r="I86" s="143" t="str" cm="1">
        <f t="array" ref="I86">IF($G86="","",IF(H86='Lookup Tables and Dropdowns'!$AC$7, G86,IF(H86='Lookup Tables and Dropdowns'!$AC$5, $G86*lb_to_kg_conversion,IF(H86='Lookup Tables and Dropdowns'!$AC$6, $G86*oz_to_kg_conversion, $G86))*kg_metrictons_conversion))</f>
        <v/>
      </c>
      <c r="J86" s="40"/>
      <c r="K86" s="40"/>
      <c r="L86" s="90"/>
      <c r="M86" s="138" t="str">
        <f t="shared" si="0"/>
        <v/>
      </c>
      <c r="N86" s="138" t="str">
        <f t="shared" si="1"/>
        <v/>
      </c>
      <c r="O86" s="113" t="str">
        <f t="shared" si="2"/>
        <v/>
      </c>
    </row>
    <row r="87" spans="1:15" x14ac:dyDescent="0.35">
      <c r="A87" s="15">
        <v>67</v>
      </c>
      <c r="B87" s="47" t="s">
        <v>103</v>
      </c>
      <c r="C87" s="28"/>
      <c r="D87" s="28"/>
      <c r="E87" s="28"/>
      <c r="F87" s="40"/>
      <c r="G87" s="65"/>
      <c r="H87" s="65"/>
      <c r="I87" s="143" t="str" cm="1">
        <f t="array" ref="I87">IF($G87="","",IF(H87='Lookup Tables and Dropdowns'!$AC$7, G87,IF(H87='Lookup Tables and Dropdowns'!$AC$5, $G87*lb_to_kg_conversion,IF(H87='Lookup Tables and Dropdowns'!$AC$6, $G87*oz_to_kg_conversion, $G87))*kg_metrictons_conversion))</f>
        <v/>
      </c>
      <c r="J87" s="40"/>
      <c r="K87" s="40"/>
      <c r="L87" s="90"/>
      <c r="M87" s="138" t="str">
        <f t="shared" ref="M87:M150" si="3">IF($G87="","",$I87*J87)</f>
        <v/>
      </c>
      <c r="N87" s="138" t="str">
        <f t="shared" si="1"/>
        <v/>
      </c>
      <c r="O87" s="113" t="str">
        <f t="shared" si="2"/>
        <v/>
      </c>
    </row>
    <row r="88" spans="1:15" x14ac:dyDescent="0.35">
      <c r="A88" s="15">
        <v>68</v>
      </c>
      <c r="B88" s="47" t="s">
        <v>103</v>
      </c>
      <c r="C88" s="28"/>
      <c r="D88" s="28"/>
      <c r="E88" s="28"/>
      <c r="F88" s="40"/>
      <c r="G88" s="65"/>
      <c r="H88" s="65"/>
      <c r="I88" s="143" t="str" cm="1">
        <f t="array" ref="I88">IF($G88="","",IF(H88='Lookup Tables and Dropdowns'!$AC$7, G88,IF(H88='Lookup Tables and Dropdowns'!$AC$5, $G88*lb_to_kg_conversion,IF(H88='Lookup Tables and Dropdowns'!$AC$6, $G88*oz_to_kg_conversion, $G88))*kg_metrictons_conversion))</f>
        <v/>
      </c>
      <c r="J88" s="40"/>
      <c r="K88" s="40"/>
      <c r="L88" s="90"/>
      <c r="M88" s="138" t="str">
        <f t="shared" si="3"/>
        <v/>
      </c>
      <c r="N88" s="138" t="str">
        <f t="shared" ref="N88:N151" si="4">IF($G88="","",$I88*K88)</f>
        <v/>
      </c>
      <c r="O88" s="113" t="str">
        <f t="shared" ref="O88:O151" si="5">IF($G88="","",$I88*L88)</f>
        <v/>
      </c>
    </row>
    <row r="89" spans="1:15" x14ac:dyDescent="0.35">
      <c r="A89" s="15">
        <v>69</v>
      </c>
      <c r="B89" s="47" t="s">
        <v>103</v>
      </c>
      <c r="C89" s="28"/>
      <c r="D89" s="28"/>
      <c r="E89" s="28"/>
      <c r="F89" s="40"/>
      <c r="G89" s="65"/>
      <c r="H89" s="65"/>
      <c r="I89" s="143" t="str" cm="1">
        <f t="array" ref="I89">IF($G89="","",IF(H89='Lookup Tables and Dropdowns'!$AC$7, G89,IF(H89='Lookup Tables and Dropdowns'!$AC$5, $G89*lb_to_kg_conversion,IF(H89='Lookup Tables and Dropdowns'!$AC$6, $G89*oz_to_kg_conversion, $G89))*kg_metrictons_conversion))</f>
        <v/>
      </c>
      <c r="J89" s="40"/>
      <c r="K89" s="40"/>
      <c r="L89" s="90"/>
      <c r="M89" s="138" t="str">
        <f t="shared" si="3"/>
        <v/>
      </c>
      <c r="N89" s="138" t="str">
        <f t="shared" si="4"/>
        <v/>
      </c>
      <c r="O89" s="113" t="str">
        <f t="shared" si="5"/>
        <v/>
      </c>
    </row>
    <row r="90" spans="1:15" x14ac:dyDescent="0.35">
      <c r="A90" s="15">
        <v>70</v>
      </c>
      <c r="B90" s="47" t="s">
        <v>103</v>
      </c>
      <c r="C90" s="28"/>
      <c r="D90" s="28"/>
      <c r="E90" s="28"/>
      <c r="F90" s="40"/>
      <c r="G90" s="65"/>
      <c r="H90" s="65"/>
      <c r="I90" s="143" t="str" cm="1">
        <f t="array" ref="I90">IF($G90="","",IF(H90='Lookup Tables and Dropdowns'!$AC$7, G90,IF(H90='Lookup Tables and Dropdowns'!$AC$5, $G90*lb_to_kg_conversion,IF(H90='Lookup Tables and Dropdowns'!$AC$6, $G90*oz_to_kg_conversion, $G90))*kg_metrictons_conversion))</f>
        <v/>
      </c>
      <c r="J90" s="40"/>
      <c r="K90" s="40"/>
      <c r="L90" s="90"/>
      <c r="M90" s="138" t="str">
        <f t="shared" si="3"/>
        <v/>
      </c>
      <c r="N90" s="138" t="str">
        <f t="shared" si="4"/>
        <v/>
      </c>
      <c r="O90" s="113" t="str">
        <f t="shared" si="5"/>
        <v/>
      </c>
    </row>
    <row r="91" spans="1:15" x14ac:dyDescent="0.35">
      <c r="A91" s="15">
        <v>71</v>
      </c>
      <c r="B91" s="47" t="s">
        <v>103</v>
      </c>
      <c r="C91" s="28"/>
      <c r="D91" s="28"/>
      <c r="E91" s="28"/>
      <c r="F91" s="40"/>
      <c r="G91" s="65"/>
      <c r="H91" s="65"/>
      <c r="I91" s="143" t="str" cm="1">
        <f t="array" ref="I91">IF($G91="","",IF(H91='Lookup Tables and Dropdowns'!$AC$7, G91,IF(H91='Lookup Tables and Dropdowns'!$AC$5, $G91*lb_to_kg_conversion,IF(H91='Lookup Tables and Dropdowns'!$AC$6, $G91*oz_to_kg_conversion, $G91))*kg_metrictons_conversion))</f>
        <v/>
      </c>
      <c r="J91" s="40"/>
      <c r="K91" s="40"/>
      <c r="L91" s="90"/>
      <c r="M91" s="138" t="str">
        <f t="shared" si="3"/>
        <v/>
      </c>
      <c r="N91" s="138" t="str">
        <f t="shared" si="4"/>
        <v/>
      </c>
      <c r="O91" s="113" t="str">
        <f t="shared" si="5"/>
        <v/>
      </c>
    </row>
    <row r="92" spans="1:15" x14ac:dyDescent="0.35">
      <c r="A92" s="15">
        <v>72</v>
      </c>
      <c r="B92" s="47" t="s">
        <v>103</v>
      </c>
      <c r="C92" s="28"/>
      <c r="D92" s="28"/>
      <c r="E92" s="28"/>
      <c r="F92" s="40"/>
      <c r="G92" s="65"/>
      <c r="H92" s="65"/>
      <c r="I92" s="143" t="str" cm="1">
        <f t="array" ref="I92">IF($G92="","",IF(H92='Lookup Tables and Dropdowns'!$AC$7, G92,IF(H92='Lookup Tables and Dropdowns'!$AC$5, $G92*lb_to_kg_conversion,IF(H92='Lookup Tables and Dropdowns'!$AC$6, $G92*oz_to_kg_conversion, $G92))*kg_metrictons_conversion))</f>
        <v/>
      </c>
      <c r="J92" s="40"/>
      <c r="K92" s="40"/>
      <c r="L92" s="90"/>
      <c r="M92" s="138" t="str">
        <f t="shared" si="3"/>
        <v/>
      </c>
      <c r="N92" s="138" t="str">
        <f t="shared" si="4"/>
        <v/>
      </c>
      <c r="O92" s="113" t="str">
        <f t="shared" si="5"/>
        <v/>
      </c>
    </row>
    <row r="93" spans="1:15" x14ac:dyDescent="0.35">
      <c r="A93" s="15">
        <v>73</v>
      </c>
      <c r="B93" s="47" t="s">
        <v>103</v>
      </c>
      <c r="C93" s="28"/>
      <c r="D93" s="28"/>
      <c r="E93" s="28"/>
      <c r="F93" s="40"/>
      <c r="G93" s="65"/>
      <c r="H93" s="65"/>
      <c r="I93" s="143" t="str" cm="1">
        <f t="array" ref="I93">IF($G93="","",IF(H93='Lookup Tables and Dropdowns'!$AC$7, G93,IF(H93='Lookup Tables and Dropdowns'!$AC$5, $G93*lb_to_kg_conversion,IF(H93='Lookup Tables and Dropdowns'!$AC$6, $G93*oz_to_kg_conversion, $G93))*kg_metrictons_conversion))</f>
        <v/>
      </c>
      <c r="J93" s="40"/>
      <c r="K93" s="40"/>
      <c r="L93" s="90"/>
      <c r="M93" s="138" t="str">
        <f t="shared" si="3"/>
        <v/>
      </c>
      <c r="N93" s="138" t="str">
        <f t="shared" si="4"/>
        <v/>
      </c>
      <c r="O93" s="113" t="str">
        <f t="shared" si="5"/>
        <v/>
      </c>
    </row>
    <row r="94" spans="1:15" x14ac:dyDescent="0.35">
      <c r="A94" s="15">
        <v>74</v>
      </c>
      <c r="B94" s="47" t="s">
        <v>103</v>
      </c>
      <c r="C94" s="28"/>
      <c r="D94" s="28"/>
      <c r="E94" s="28"/>
      <c r="F94" s="40"/>
      <c r="G94" s="65"/>
      <c r="H94" s="65"/>
      <c r="I94" s="143" t="str" cm="1">
        <f t="array" ref="I94">IF($G94="","",IF(H94='Lookup Tables and Dropdowns'!$AC$7, G94,IF(H94='Lookup Tables and Dropdowns'!$AC$5, $G94*lb_to_kg_conversion,IF(H94='Lookup Tables and Dropdowns'!$AC$6, $G94*oz_to_kg_conversion, $G94))*kg_metrictons_conversion))</f>
        <v/>
      </c>
      <c r="J94" s="40"/>
      <c r="K94" s="40"/>
      <c r="L94" s="90"/>
      <c r="M94" s="138" t="str">
        <f t="shared" si="3"/>
        <v/>
      </c>
      <c r="N94" s="138" t="str">
        <f t="shared" si="4"/>
        <v/>
      </c>
      <c r="O94" s="113" t="str">
        <f t="shared" si="5"/>
        <v/>
      </c>
    </row>
    <row r="95" spans="1:15" x14ac:dyDescent="0.35">
      <c r="A95" s="15">
        <v>75</v>
      </c>
      <c r="B95" s="47" t="s">
        <v>103</v>
      </c>
      <c r="C95" s="28"/>
      <c r="D95" s="28"/>
      <c r="E95" s="28"/>
      <c r="F95" s="40"/>
      <c r="G95" s="65"/>
      <c r="H95" s="65"/>
      <c r="I95" s="143" t="str" cm="1">
        <f t="array" ref="I95">IF($G95="","",IF(H95='Lookup Tables and Dropdowns'!$AC$7, G95,IF(H95='Lookup Tables and Dropdowns'!$AC$5, $G95*lb_to_kg_conversion,IF(H95='Lookup Tables and Dropdowns'!$AC$6, $G95*oz_to_kg_conversion, $G95))*kg_metrictons_conversion))</f>
        <v/>
      </c>
      <c r="J95" s="40"/>
      <c r="K95" s="40"/>
      <c r="L95" s="90"/>
      <c r="M95" s="138" t="str">
        <f t="shared" si="3"/>
        <v/>
      </c>
      <c r="N95" s="138" t="str">
        <f t="shared" si="4"/>
        <v/>
      </c>
      <c r="O95" s="113" t="str">
        <f t="shared" si="5"/>
        <v/>
      </c>
    </row>
    <row r="96" spans="1:15" x14ac:dyDescent="0.35">
      <c r="A96" s="15">
        <v>76</v>
      </c>
      <c r="B96" s="47" t="s">
        <v>103</v>
      </c>
      <c r="C96" s="28"/>
      <c r="D96" s="28"/>
      <c r="E96" s="28"/>
      <c r="F96" s="40"/>
      <c r="G96" s="65"/>
      <c r="H96" s="65"/>
      <c r="I96" s="143" t="str" cm="1">
        <f t="array" ref="I96">IF($G96="","",IF(H96='Lookup Tables and Dropdowns'!$AC$7, G96,IF(H96='Lookup Tables and Dropdowns'!$AC$5, $G96*lb_to_kg_conversion,IF(H96='Lookup Tables and Dropdowns'!$AC$6, $G96*oz_to_kg_conversion, $G96))*kg_metrictons_conversion))</f>
        <v/>
      </c>
      <c r="J96" s="40"/>
      <c r="K96" s="40"/>
      <c r="L96" s="90"/>
      <c r="M96" s="138" t="str">
        <f t="shared" si="3"/>
        <v/>
      </c>
      <c r="N96" s="138" t="str">
        <f t="shared" si="4"/>
        <v/>
      </c>
      <c r="O96" s="113" t="str">
        <f t="shared" si="5"/>
        <v/>
      </c>
    </row>
    <row r="97" spans="1:15" x14ac:dyDescent="0.35">
      <c r="A97" s="15">
        <v>77</v>
      </c>
      <c r="B97" s="47" t="s">
        <v>103</v>
      </c>
      <c r="C97" s="28"/>
      <c r="D97" s="28"/>
      <c r="E97" s="28"/>
      <c r="F97" s="40"/>
      <c r="G97" s="65"/>
      <c r="H97" s="65"/>
      <c r="I97" s="143" t="str" cm="1">
        <f t="array" ref="I97">IF($G97="","",IF(H97='Lookup Tables and Dropdowns'!$AC$7, G97,IF(H97='Lookup Tables and Dropdowns'!$AC$5, $G97*lb_to_kg_conversion,IF(H97='Lookup Tables and Dropdowns'!$AC$6, $G97*oz_to_kg_conversion, $G97))*kg_metrictons_conversion))</f>
        <v/>
      </c>
      <c r="J97" s="40"/>
      <c r="K97" s="40"/>
      <c r="L97" s="90"/>
      <c r="M97" s="138" t="str">
        <f t="shared" si="3"/>
        <v/>
      </c>
      <c r="N97" s="138" t="str">
        <f t="shared" si="4"/>
        <v/>
      </c>
      <c r="O97" s="113" t="str">
        <f t="shared" si="5"/>
        <v/>
      </c>
    </row>
    <row r="98" spans="1:15" x14ac:dyDescent="0.35">
      <c r="A98" s="15">
        <v>78</v>
      </c>
      <c r="B98" s="47" t="s">
        <v>103</v>
      </c>
      <c r="C98" s="28"/>
      <c r="D98" s="28"/>
      <c r="E98" s="28"/>
      <c r="F98" s="40"/>
      <c r="G98" s="65"/>
      <c r="H98" s="65"/>
      <c r="I98" s="143" t="str" cm="1">
        <f t="array" ref="I98">IF($G98="","",IF(H98='Lookup Tables and Dropdowns'!$AC$7, G98,IF(H98='Lookup Tables and Dropdowns'!$AC$5, $G98*lb_to_kg_conversion,IF(H98='Lookup Tables and Dropdowns'!$AC$6, $G98*oz_to_kg_conversion, $G98))*kg_metrictons_conversion))</f>
        <v/>
      </c>
      <c r="J98" s="40"/>
      <c r="K98" s="40"/>
      <c r="L98" s="90"/>
      <c r="M98" s="138" t="str">
        <f t="shared" si="3"/>
        <v/>
      </c>
      <c r="N98" s="138" t="str">
        <f t="shared" si="4"/>
        <v/>
      </c>
      <c r="O98" s="113" t="str">
        <f t="shared" si="5"/>
        <v/>
      </c>
    </row>
    <row r="99" spans="1:15" x14ac:dyDescent="0.35">
      <c r="A99" s="15">
        <v>79</v>
      </c>
      <c r="B99" s="47" t="s">
        <v>103</v>
      </c>
      <c r="C99" s="28"/>
      <c r="D99" s="28"/>
      <c r="E99" s="28"/>
      <c r="F99" s="40"/>
      <c r="G99" s="65"/>
      <c r="H99" s="65"/>
      <c r="I99" s="143" t="str" cm="1">
        <f t="array" ref="I99">IF($G99="","",IF(H99='Lookup Tables and Dropdowns'!$AC$7, G99,IF(H99='Lookup Tables and Dropdowns'!$AC$5, $G99*lb_to_kg_conversion,IF(H99='Lookup Tables and Dropdowns'!$AC$6, $G99*oz_to_kg_conversion, $G99))*kg_metrictons_conversion))</f>
        <v/>
      </c>
      <c r="J99" s="40"/>
      <c r="K99" s="40"/>
      <c r="L99" s="90"/>
      <c r="M99" s="138" t="str">
        <f t="shared" si="3"/>
        <v/>
      </c>
      <c r="N99" s="138" t="str">
        <f t="shared" si="4"/>
        <v/>
      </c>
      <c r="O99" s="113" t="str">
        <f t="shared" si="5"/>
        <v/>
      </c>
    </row>
    <row r="100" spans="1:15" x14ac:dyDescent="0.35">
      <c r="A100" s="15">
        <v>80</v>
      </c>
      <c r="B100" s="47" t="s">
        <v>103</v>
      </c>
      <c r="C100" s="28"/>
      <c r="D100" s="28"/>
      <c r="E100" s="28"/>
      <c r="F100" s="40"/>
      <c r="G100" s="65"/>
      <c r="H100" s="65"/>
      <c r="I100" s="143" t="str" cm="1">
        <f t="array" ref="I100">IF($G100="","",IF(H100='Lookup Tables and Dropdowns'!$AC$7, G100,IF(H100='Lookup Tables and Dropdowns'!$AC$5, $G100*lb_to_kg_conversion,IF(H100='Lookup Tables and Dropdowns'!$AC$6, $G100*oz_to_kg_conversion, $G100))*kg_metrictons_conversion))</f>
        <v/>
      </c>
      <c r="J100" s="40"/>
      <c r="K100" s="40"/>
      <c r="L100" s="90"/>
      <c r="M100" s="138" t="str">
        <f t="shared" si="3"/>
        <v/>
      </c>
      <c r="N100" s="138" t="str">
        <f t="shared" si="4"/>
        <v/>
      </c>
      <c r="O100" s="113" t="str">
        <f t="shared" si="5"/>
        <v/>
      </c>
    </row>
    <row r="101" spans="1:15" x14ac:dyDescent="0.35">
      <c r="A101" s="15">
        <v>81</v>
      </c>
      <c r="B101" s="47" t="s">
        <v>103</v>
      </c>
      <c r="C101" s="28"/>
      <c r="D101" s="28"/>
      <c r="E101" s="28"/>
      <c r="F101" s="40"/>
      <c r="G101" s="65"/>
      <c r="H101" s="65"/>
      <c r="I101" s="143" t="str" cm="1">
        <f t="array" ref="I101">IF($G101="","",IF(H101='Lookup Tables and Dropdowns'!$AC$7, G101,IF(H101='Lookup Tables and Dropdowns'!$AC$5, $G101*lb_to_kg_conversion,IF(H101='Lookup Tables and Dropdowns'!$AC$6, $G101*oz_to_kg_conversion, $G101))*kg_metrictons_conversion))</f>
        <v/>
      </c>
      <c r="J101" s="40"/>
      <c r="K101" s="40"/>
      <c r="L101" s="90"/>
      <c r="M101" s="138" t="str">
        <f t="shared" si="3"/>
        <v/>
      </c>
      <c r="N101" s="138" t="str">
        <f t="shared" si="4"/>
        <v/>
      </c>
      <c r="O101" s="113" t="str">
        <f t="shared" si="5"/>
        <v/>
      </c>
    </row>
    <row r="102" spans="1:15" x14ac:dyDescent="0.35">
      <c r="A102" s="15">
        <v>82</v>
      </c>
      <c r="B102" s="47" t="s">
        <v>103</v>
      </c>
      <c r="C102" s="28"/>
      <c r="D102" s="28"/>
      <c r="E102" s="28"/>
      <c r="F102" s="40"/>
      <c r="G102" s="65"/>
      <c r="H102" s="65"/>
      <c r="I102" s="143" t="str" cm="1">
        <f t="array" ref="I102">IF($G102="","",IF(H102='Lookup Tables and Dropdowns'!$AC$7, G102,IF(H102='Lookup Tables and Dropdowns'!$AC$5, $G102*lb_to_kg_conversion,IF(H102='Lookup Tables and Dropdowns'!$AC$6, $G102*oz_to_kg_conversion, $G102))*kg_metrictons_conversion))</f>
        <v/>
      </c>
      <c r="J102" s="40"/>
      <c r="K102" s="40"/>
      <c r="L102" s="90"/>
      <c r="M102" s="138" t="str">
        <f t="shared" si="3"/>
        <v/>
      </c>
      <c r="N102" s="138" t="str">
        <f t="shared" si="4"/>
        <v/>
      </c>
      <c r="O102" s="113" t="str">
        <f t="shared" si="5"/>
        <v/>
      </c>
    </row>
    <row r="103" spans="1:15" x14ac:dyDescent="0.35">
      <c r="A103" s="15">
        <v>83</v>
      </c>
      <c r="B103" s="47" t="s">
        <v>103</v>
      </c>
      <c r="C103" s="28"/>
      <c r="D103" s="28"/>
      <c r="E103" s="28"/>
      <c r="F103" s="40"/>
      <c r="G103" s="65"/>
      <c r="H103" s="65"/>
      <c r="I103" s="143" t="str" cm="1">
        <f t="array" ref="I103">IF($G103="","",IF(H103='Lookup Tables and Dropdowns'!$AC$7, G103,IF(H103='Lookup Tables and Dropdowns'!$AC$5, $G103*lb_to_kg_conversion,IF(H103='Lookup Tables and Dropdowns'!$AC$6, $G103*oz_to_kg_conversion, $G103))*kg_metrictons_conversion))</f>
        <v/>
      </c>
      <c r="J103" s="40"/>
      <c r="K103" s="40"/>
      <c r="L103" s="90"/>
      <c r="M103" s="138" t="str">
        <f t="shared" si="3"/>
        <v/>
      </c>
      <c r="N103" s="138" t="str">
        <f t="shared" si="4"/>
        <v/>
      </c>
      <c r="O103" s="113" t="str">
        <f t="shared" si="5"/>
        <v/>
      </c>
    </row>
    <row r="104" spans="1:15" x14ac:dyDescent="0.35">
      <c r="A104" s="15">
        <v>84</v>
      </c>
      <c r="B104" s="47" t="s">
        <v>103</v>
      </c>
      <c r="C104" s="28"/>
      <c r="D104" s="28"/>
      <c r="E104" s="28"/>
      <c r="F104" s="40"/>
      <c r="G104" s="65"/>
      <c r="H104" s="65"/>
      <c r="I104" s="143" t="str" cm="1">
        <f t="array" ref="I104">IF($G104="","",IF(H104='Lookup Tables and Dropdowns'!$AC$7, G104,IF(H104='Lookup Tables and Dropdowns'!$AC$5, $G104*lb_to_kg_conversion,IF(H104='Lookup Tables and Dropdowns'!$AC$6, $G104*oz_to_kg_conversion, $G104))*kg_metrictons_conversion))</f>
        <v/>
      </c>
      <c r="J104" s="40"/>
      <c r="K104" s="40"/>
      <c r="L104" s="90"/>
      <c r="M104" s="138" t="str">
        <f t="shared" si="3"/>
        <v/>
      </c>
      <c r="N104" s="138" t="str">
        <f t="shared" si="4"/>
        <v/>
      </c>
      <c r="O104" s="113" t="str">
        <f t="shared" si="5"/>
        <v/>
      </c>
    </row>
    <row r="105" spans="1:15" x14ac:dyDescent="0.35">
      <c r="A105" s="15">
        <v>85</v>
      </c>
      <c r="B105" s="47" t="s">
        <v>103</v>
      </c>
      <c r="C105" s="28"/>
      <c r="D105" s="28"/>
      <c r="E105" s="28"/>
      <c r="F105" s="40"/>
      <c r="G105" s="65"/>
      <c r="H105" s="65"/>
      <c r="I105" s="143" t="str" cm="1">
        <f t="array" ref="I105">IF($G105="","",IF(H105='Lookup Tables and Dropdowns'!$AC$7, G105,IF(H105='Lookup Tables and Dropdowns'!$AC$5, $G105*lb_to_kg_conversion,IF(H105='Lookup Tables and Dropdowns'!$AC$6, $G105*oz_to_kg_conversion, $G105))*kg_metrictons_conversion))</f>
        <v/>
      </c>
      <c r="J105" s="40"/>
      <c r="K105" s="40"/>
      <c r="L105" s="90"/>
      <c r="M105" s="138" t="str">
        <f t="shared" si="3"/>
        <v/>
      </c>
      <c r="N105" s="138" t="str">
        <f t="shared" si="4"/>
        <v/>
      </c>
      <c r="O105" s="113" t="str">
        <f t="shared" si="5"/>
        <v/>
      </c>
    </row>
    <row r="106" spans="1:15" x14ac:dyDescent="0.35">
      <c r="A106" s="15">
        <v>86</v>
      </c>
      <c r="B106" s="47" t="s">
        <v>103</v>
      </c>
      <c r="C106" s="28"/>
      <c r="D106" s="28"/>
      <c r="E106" s="28"/>
      <c r="F106" s="40"/>
      <c r="G106" s="65"/>
      <c r="H106" s="65"/>
      <c r="I106" s="143" t="str" cm="1">
        <f t="array" ref="I106">IF($G106="","",IF(H106='Lookup Tables and Dropdowns'!$AC$7, G106,IF(H106='Lookup Tables and Dropdowns'!$AC$5, $G106*lb_to_kg_conversion,IF(H106='Lookup Tables and Dropdowns'!$AC$6, $G106*oz_to_kg_conversion, $G106))*kg_metrictons_conversion))</f>
        <v/>
      </c>
      <c r="J106" s="40"/>
      <c r="K106" s="40"/>
      <c r="L106" s="90"/>
      <c r="M106" s="138" t="str">
        <f t="shared" si="3"/>
        <v/>
      </c>
      <c r="N106" s="138" t="str">
        <f t="shared" si="4"/>
        <v/>
      </c>
      <c r="O106" s="113" t="str">
        <f t="shared" si="5"/>
        <v/>
      </c>
    </row>
    <row r="107" spans="1:15" x14ac:dyDescent="0.35">
      <c r="A107" s="15">
        <v>87</v>
      </c>
      <c r="B107" s="47" t="s">
        <v>103</v>
      </c>
      <c r="C107" s="28"/>
      <c r="D107" s="28"/>
      <c r="E107" s="28"/>
      <c r="F107" s="40"/>
      <c r="G107" s="65"/>
      <c r="H107" s="65"/>
      <c r="I107" s="143" t="str" cm="1">
        <f t="array" ref="I107">IF($G107="","",IF(H107='Lookup Tables and Dropdowns'!$AC$7, G107,IF(H107='Lookup Tables and Dropdowns'!$AC$5, $G107*lb_to_kg_conversion,IF(H107='Lookup Tables and Dropdowns'!$AC$6, $G107*oz_to_kg_conversion, $G107))*kg_metrictons_conversion))</f>
        <v/>
      </c>
      <c r="J107" s="40"/>
      <c r="K107" s="40"/>
      <c r="L107" s="90"/>
      <c r="M107" s="138" t="str">
        <f t="shared" si="3"/>
        <v/>
      </c>
      <c r="N107" s="138" t="str">
        <f t="shared" si="4"/>
        <v/>
      </c>
      <c r="O107" s="113" t="str">
        <f t="shared" si="5"/>
        <v/>
      </c>
    </row>
    <row r="108" spans="1:15" x14ac:dyDescent="0.35">
      <c r="A108" s="15">
        <v>88</v>
      </c>
      <c r="B108" s="47" t="s">
        <v>103</v>
      </c>
      <c r="C108" s="28"/>
      <c r="D108" s="28"/>
      <c r="E108" s="28"/>
      <c r="F108" s="40"/>
      <c r="G108" s="65"/>
      <c r="H108" s="65"/>
      <c r="I108" s="143" t="str" cm="1">
        <f t="array" ref="I108">IF($G108="","",IF(H108='Lookup Tables and Dropdowns'!$AC$7, G108,IF(H108='Lookup Tables and Dropdowns'!$AC$5, $G108*lb_to_kg_conversion,IF(H108='Lookup Tables and Dropdowns'!$AC$6, $G108*oz_to_kg_conversion, $G108))*kg_metrictons_conversion))</f>
        <v/>
      </c>
      <c r="J108" s="40"/>
      <c r="K108" s="40"/>
      <c r="L108" s="90"/>
      <c r="M108" s="138" t="str">
        <f t="shared" si="3"/>
        <v/>
      </c>
      <c r="N108" s="138" t="str">
        <f t="shared" si="4"/>
        <v/>
      </c>
      <c r="O108" s="113" t="str">
        <f t="shared" si="5"/>
        <v/>
      </c>
    </row>
    <row r="109" spans="1:15" x14ac:dyDescent="0.35">
      <c r="A109" s="15">
        <v>89</v>
      </c>
      <c r="B109" s="47" t="s">
        <v>103</v>
      </c>
      <c r="C109" s="28"/>
      <c r="D109" s="28"/>
      <c r="E109" s="28"/>
      <c r="F109" s="40"/>
      <c r="G109" s="65"/>
      <c r="H109" s="65"/>
      <c r="I109" s="143" t="str" cm="1">
        <f t="array" ref="I109">IF($G109="","",IF(H109='Lookup Tables and Dropdowns'!$AC$7, G109,IF(H109='Lookup Tables and Dropdowns'!$AC$5, $G109*lb_to_kg_conversion,IF(H109='Lookup Tables and Dropdowns'!$AC$6, $G109*oz_to_kg_conversion, $G109))*kg_metrictons_conversion))</f>
        <v/>
      </c>
      <c r="J109" s="40"/>
      <c r="K109" s="40"/>
      <c r="L109" s="90"/>
      <c r="M109" s="138" t="str">
        <f t="shared" si="3"/>
        <v/>
      </c>
      <c r="N109" s="138" t="str">
        <f t="shared" si="4"/>
        <v/>
      </c>
      <c r="O109" s="113" t="str">
        <f t="shared" si="5"/>
        <v/>
      </c>
    </row>
    <row r="110" spans="1:15" x14ac:dyDescent="0.35">
      <c r="A110" s="15">
        <v>90</v>
      </c>
      <c r="B110" s="47" t="s">
        <v>103</v>
      </c>
      <c r="C110" s="28"/>
      <c r="D110" s="28"/>
      <c r="E110" s="28"/>
      <c r="F110" s="40"/>
      <c r="G110" s="65"/>
      <c r="H110" s="65"/>
      <c r="I110" s="143" t="str" cm="1">
        <f t="array" ref="I110">IF($G110="","",IF(H110='Lookup Tables and Dropdowns'!$AC$7, G110,IF(H110='Lookup Tables and Dropdowns'!$AC$5, $G110*lb_to_kg_conversion,IF(H110='Lookup Tables and Dropdowns'!$AC$6, $G110*oz_to_kg_conversion, $G110))*kg_metrictons_conversion))</f>
        <v/>
      </c>
      <c r="J110" s="40"/>
      <c r="K110" s="40"/>
      <c r="L110" s="90"/>
      <c r="M110" s="138" t="str">
        <f t="shared" si="3"/>
        <v/>
      </c>
      <c r="N110" s="138" t="str">
        <f t="shared" si="4"/>
        <v/>
      </c>
      <c r="O110" s="113" t="str">
        <f t="shared" si="5"/>
        <v/>
      </c>
    </row>
    <row r="111" spans="1:15" x14ac:dyDescent="0.35">
      <c r="A111" s="15">
        <v>91</v>
      </c>
      <c r="B111" s="47" t="s">
        <v>103</v>
      </c>
      <c r="C111" s="28"/>
      <c r="D111" s="28"/>
      <c r="E111" s="28"/>
      <c r="F111" s="40"/>
      <c r="G111" s="65"/>
      <c r="H111" s="65"/>
      <c r="I111" s="143" t="str" cm="1">
        <f t="array" ref="I111">IF($G111="","",IF(H111='Lookup Tables and Dropdowns'!$AC$7, G111,IF(H111='Lookup Tables and Dropdowns'!$AC$5, $G111*lb_to_kg_conversion,IF(H111='Lookup Tables and Dropdowns'!$AC$6, $G111*oz_to_kg_conversion, $G111))*kg_metrictons_conversion))</f>
        <v/>
      </c>
      <c r="J111" s="40"/>
      <c r="K111" s="40"/>
      <c r="L111" s="90"/>
      <c r="M111" s="138" t="str">
        <f t="shared" si="3"/>
        <v/>
      </c>
      <c r="N111" s="138" t="str">
        <f t="shared" si="4"/>
        <v/>
      </c>
      <c r="O111" s="113" t="str">
        <f t="shared" si="5"/>
        <v/>
      </c>
    </row>
    <row r="112" spans="1:15" x14ac:dyDescent="0.35">
      <c r="A112" s="15">
        <v>92</v>
      </c>
      <c r="B112" s="47" t="s">
        <v>103</v>
      </c>
      <c r="C112" s="28"/>
      <c r="D112" s="28"/>
      <c r="E112" s="28"/>
      <c r="F112" s="40"/>
      <c r="G112" s="65"/>
      <c r="H112" s="65"/>
      <c r="I112" s="143" t="str" cm="1">
        <f t="array" ref="I112">IF($G112="","",IF(H112='Lookup Tables and Dropdowns'!$AC$7, G112,IF(H112='Lookup Tables and Dropdowns'!$AC$5, $G112*lb_to_kg_conversion,IF(H112='Lookup Tables and Dropdowns'!$AC$6, $G112*oz_to_kg_conversion, $G112))*kg_metrictons_conversion))</f>
        <v/>
      </c>
      <c r="J112" s="40"/>
      <c r="K112" s="40"/>
      <c r="L112" s="90"/>
      <c r="M112" s="138" t="str">
        <f t="shared" si="3"/>
        <v/>
      </c>
      <c r="N112" s="138" t="str">
        <f t="shared" si="4"/>
        <v/>
      </c>
      <c r="O112" s="113" t="str">
        <f t="shared" si="5"/>
        <v/>
      </c>
    </row>
    <row r="113" spans="1:15" x14ac:dyDescent="0.35">
      <c r="A113" s="15">
        <v>93</v>
      </c>
      <c r="B113" s="47" t="s">
        <v>103</v>
      </c>
      <c r="C113" s="28"/>
      <c r="D113" s="28"/>
      <c r="E113" s="28"/>
      <c r="F113" s="40"/>
      <c r="G113" s="65"/>
      <c r="H113" s="65"/>
      <c r="I113" s="143" t="str" cm="1">
        <f t="array" ref="I113">IF($G113="","",IF(H113='Lookup Tables and Dropdowns'!$AC$7, G113,IF(H113='Lookup Tables and Dropdowns'!$AC$5, $G113*lb_to_kg_conversion,IF(H113='Lookup Tables and Dropdowns'!$AC$6, $G113*oz_to_kg_conversion, $G113))*kg_metrictons_conversion))</f>
        <v/>
      </c>
      <c r="J113" s="40"/>
      <c r="K113" s="40"/>
      <c r="L113" s="90"/>
      <c r="M113" s="138" t="str">
        <f t="shared" si="3"/>
        <v/>
      </c>
      <c r="N113" s="138" t="str">
        <f t="shared" si="4"/>
        <v/>
      </c>
      <c r="O113" s="113" t="str">
        <f t="shared" si="5"/>
        <v/>
      </c>
    </row>
    <row r="114" spans="1:15" x14ac:dyDescent="0.35">
      <c r="A114" s="15">
        <v>94</v>
      </c>
      <c r="B114" s="47" t="s">
        <v>103</v>
      </c>
      <c r="C114" s="28"/>
      <c r="D114" s="28"/>
      <c r="E114" s="28"/>
      <c r="F114" s="40"/>
      <c r="G114" s="65"/>
      <c r="H114" s="65"/>
      <c r="I114" s="143" t="str" cm="1">
        <f t="array" ref="I114">IF($G114="","",IF(H114='Lookup Tables and Dropdowns'!$AC$7, G114,IF(H114='Lookup Tables and Dropdowns'!$AC$5, $G114*lb_to_kg_conversion,IF(H114='Lookup Tables and Dropdowns'!$AC$6, $G114*oz_to_kg_conversion, $G114))*kg_metrictons_conversion))</f>
        <v/>
      </c>
      <c r="J114" s="40"/>
      <c r="K114" s="40"/>
      <c r="L114" s="90"/>
      <c r="M114" s="138" t="str">
        <f t="shared" si="3"/>
        <v/>
      </c>
      <c r="N114" s="138" t="str">
        <f t="shared" si="4"/>
        <v/>
      </c>
      <c r="O114" s="113" t="str">
        <f t="shared" si="5"/>
        <v/>
      </c>
    </row>
    <row r="115" spans="1:15" x14ac:dyDescent="0.35">
      <c r="A115" s="15">
        <v>95</v>
      </c>
      <c r="B115" s="47" t="s">
        <v>103</v>
      </c>
      <c r="C115" s="28"/>
      <c r="D115" s="28"/>
      <c r="E115" s="28"/>
      <c r="F115" s="40"/>
      <c r="G115" s="65"/>
      <c r="H115" s="65"/>
      <c r="I115" s="143" t="str" cm="1">
        <f t="array" ref="I115">IF($G115="","",IF(H115='Lookup Tables and Dropdowns'!$AC$7, G115,IF(H115='Lookup Tables and Dropdowns'!$AC$5, $G115*lb_to_kg_conversion,IF(H115='Lookup Tables and Dropdowns'!$AC$6, $G115*oz_to_kg_conversion, $G115))*kg_metrictons_conversion))</f>
        <v/>
      </c>
      <c r="J115" s="40"/>
      <c r="K115" s="40"/>
      <c r="L115" s="90"/>
      <c r="M115" s="138" t="str">
        <f t="shared" si="3"/>
        <v/>
      </c>
      <c r="N115" s="138" t="str">
        <f t="shared" si="4"/>
        <v/>
      </c>
      <c r="O115" s="113" t="str">
        <f t="shared" si="5"/>
        <v/>
      </c>
    </row>
    <row r="116" spans="1:15" x14ac:dyDescent="0.35">
      <c r="A116" s="15">
        <v>96</v>
      </c>
      <c r="B116" s="47" t="s">
        <v>103</v>
      </c>
      <c r="C116" s="28"/>
      <c r="D116" s="28"/>
      <c r="E116" s="28"/>
      <c r="F116" s="40"/>
      <c r="G116" s="65"/>
      <c r="H116" s="65"/>
      <c r="I116" s="143" t="str" cm="1">
        <f t="array" ref="I116">IF($G116="","",IF(H116='Lookup Tables and Dropdowns'!$AC$7, G116,IF(H116='Lookup Tables and Dropdowns'!$AC$5, $G116*lb_to_kg_conversion,IF(H116='Lookup Tables and Dropdowns'!$AC$6, $G116*oz_to_kg_conversion, $G116))*kg_metrictons_conversion))</f>
        <v/>
      </c>
      <c r="J116" s="40"/>
      <c r="K116" s="40"/>
      <c r="L116" s="90"/>
      <c r="M116" s="138" t="str">
        <f t="shared" si="3"/>
        <v/>
      </c>
      <c r="N116" s="138" t="str">
        <f t="shared" si="4"/>
        <v/>
      </c>
      <c r="O116" s="113" t="str">
        <f t="shared" si="5"/>
        <v/>
      </c>
    </row>
    <row r="117" spans="1:15" x14ac:dyDescent="0.35">
      <c r="A117" s="15">
        <v>97</v>
      </c>
      <c r="B117" s="47" t="s">
        <v>103</v>
      </c>
      <c r="C117" s="28"/>
      <c r="D117" s="28"/>
      <c r="E117" s="28"/>
      <c r="F117" s="40"/>
      <c r="G117" s="65"/>
      <c r="H117" s="65"/>
      <c r="I117" s="143" t="str" cm="1">
        <f t="array" ref="I117">IF($G117="","",IF(H117='Lookup Tables and Dropdowns'!$AC$7, G117,IF(H117='Lookup Tables and Dropdowns'!$AC$5, $G117*lb_to_kg_conversion,IF(H117='Lookup Tables and Dropdowns'!$AC$6, $G117*oz_to_kg_conversion, $G117))*kg_metrictons_conversion))</f>
        <v/>
      </c>
      <c r="J117" s="40"/>
      <c r="K117" s="40"/>
      <c r="L117" s="90"/>
      <c r="M117" s="138" t="str">
        <f t="shared" si="3"/>
        <v/>
      </c>
      <c r="N117" s="138" t="str">
        <f t="shared" si="4"/>
        <v/>
      </c>
      <c r="O117" s="113" t="str">
        <f t="shared" si="5"/>
        <v/>
      </c>
    </row>
    <row r="118" spans="1:15" x14ac:dyDescent="0.35">
      <c r="A118" s="15">
        <v>98</v>
      </c>
      <c r="B118" s="47" t="s">
        <v>103</v>
      </c>
      <c r="C118" s="28"/>
      <c r="D118" s="28"/>
      <c r="E118" s="28"/>
      <c r="F118" s="40"/>
      <c r="G118" s="65"/>
      <c r="H118" s="65"/>
      <c r="I118" s="143" t="str" cm="1">
        <f t="array" ref="I118">IF($G118="","",IF(H118='Lookup Tables and Dropdowns'!$AC$7, G118,IF(H118='Lookup Tables and Dropdowns'!$AC$5, $G118*lb_to_kg_conversion,IF(H118='Lookup Tables and Dropdowns'!$AC$6, $G118*oz_to_kg_conversion, $G118))*kg_metrictons_conversion))</f>
        <v/>
      </c>
      <c r="J118" s="40"/>
      <c r="K118" s="40"/>
      <c r="L118" s="90"/>
      <c r="M118" s="138" t="str">
        <f t="shared" si="3"/>
        <v/>
      </c>
      <c r="N118" s="138" t="str">
        <f t="shared" si="4"/>
        <v/>
      </c>
      <c r="O118" s="113" t="str">
        <f t="shared" si="5"/>
        <v/>
      </c>
    </row>
    <row r="119" spans="1:15" x14ac:dyDescent="0.35">
      <c r="A119" s="15">
        <v>99</v>
      </c>
      <c r="B119" s="47" t="s">
        <v>103</v>
      </c>
      <c r="C119" s="28"/>
      <c r="D119" s="28"/>
      <c r="E119" s="28"/>
      <c r="F119" s="40"/>
      <c r="G119" s="65"/>
      <c r="H119" s="65"/>
      <c r="I119" s="143" t="str" cm="1">
        <f t="array" ref="I119">IF($G119="","",IF(H119='Lookup Tables and Dropdowns'!$AC$7, G119,IF(H119='Lookup Tables and Dropdowns'!$AC$5, $G119*lb_to_kg_conversion,IF(H119='Lookup Tables and Dropdowns'!$AC$6, $G119*oz_to_kg_conversion, $G119))*kg_metrictons_conversion))</f>
        <v/>
      </c>
      <c r="J119" s="40"/>
      <c r="K119" s="40"/>
      <c r="L119" s="90"/>
      <c r="M119" s="138" t="str">
        <f t="shared" si="3"/>
        <v/>
      </c>
      <c r="N119" s="138" t="str">
        <f t="shared" si="4"/>
        <v/>
      </c>
      <c r="O119" s="113" t="str">
        <f t="shared" si="5"/>
        <v/>
      </c>
    </row>
    <row r="120" spans="1:15" x14ac:dyDescent="0.35">
      <c r="A120" s="15">
        <v>100</v>
      </c>
      <c r="B120" s="47" t="s">
        <v>103</v>
      </c>
      <c r="C120" s="28"/>
      <c r="D120" s="28"/>
      <c r="E120" s="28"/>
      <c r="F120" s="40"/>
      <c r="G120" s="65"/>
      <c r="H120" s="65"/>
      <c r="I120" s="143" t="str" cm="1">
        <f t="array" ref="I120">IF($G120="","",IF(H120='Lookup Tables and Dropdowns'!$AC$7, G120,IF(H120='Lookup Tables and Dropdowns'!$AC$5, $G120*lb_to_kg_conversion,IF(H120='Lookup Tables and Dropdowns'!$AC$6, $G120*oz_to_kg_conversion, $G120))*kg_metrictons_conversion))</f>
        <v/>
      </c>
      <c r="J120" s="40"/>
      <c r="K120" s="40"/>
      <c r="L120" s="90"/>
      <c r="M120" s="138" t="str">
        <f t="shared" si="3"/>
        <v/>
      </c>
      <c r="N120" s="138" t="str">
        <f t="shared" si="4"/>
        <v/>
      </c>
      <c r="O120" s="113" t="str">
        <f t="shared" si="5"/>
        <v/>
      </c>
    </row>
    <row r="121" spans="1:15" x14ac:dyDescent="0.35">
      <c r="A121" s="15">
        <v>101</v>
      </c>
      <c r="B121" s="47" t="s">
        <v>103</v>
      </c>
      <c r="C121" s="28"/>
      <c r="D121" s="28"/>
      <c r="E121" s="28"/>
      <c r="F121" s="40"/>
      <c r="G121" s="65"/>
      <c r="H121" s="65"/>
      <c r="I121" s="143" t="str" cm="1">
        <f t="array" ref="I121">IF($G121="","",IF(H121='Lookup Tables and Dropdowns'!$AC$7, G121,IF(H121='Lookup Tables and Dropdowns'!$AC$5, $G121*lb_to_kg_conversion,IF(H121='Lookup Tables and Dropdowns'!$AC$6, $G121*oz_to_kg_conversion, $G121))*kg_metrictons_conversion))</f>
        <v/>
      </c>
      <c r="J121" s="40"/>
      <c r="K121" s="40"/>
      <c r="L121" s="90"/>
      <c r="M121" s="138" t="str">
        <f t="shared" si="3"/>
        <v/>
      </c>
      <c r="N121" s="138" t="str">
        <f t="shared" si="4"/>
        <v/>
      </c>
      <c r="O121" s="113" t="str">
        <f t="shared" si="5"/>
        <v/>
      </c>
    </row>
    <row r="122" spans="1:15" x14ac:dyDescent="0.35">
      <c r="A122" s="15">
        <v>102</v>
      </c>
      <c r="B122" s="47" t="s">
        <v>103</v>
      </c>
      <c r="C122" s="28"/>
      <c r="D122" s="28"/>
      <c r="E122" s="28"/>
      <c r="F122" s="40"/>
      <c r="G122" s="65"/>
      <c r="H122" s="65"/>
      <c r="I122" s="143" t="str" cm="1">
        <f t="array" ref="I122">IF($G122="","",IF(H122='Lookup Tables and Dropdowns'!$AC$7, G122,IF(H122='Lookup Tables and Dropdowns'!$AC$5, $G122*lb_to_kg_conversion,IF(H122='Lookup Tables and Dropdowns'!$AC$6, $G122*oz_to_kg_conversion, $G122))*kg_metrictons_conversion))</f>
        <v/>
      </c>
      <c r="J122" s="40"/>
      <c r="K122" s="40"/>
      <c r="L122" s="90"/>
      <c r="M122" s="138" t="str">
        <f t="shared" si="3"/>
        <v/>
      </c>
      <c r="N122" s="138" t="str">
        <f t="shared" si="4"/>
        <v/>
      </c>
      <c r="O122" s="113" t="str">
        <f t="shared" si="5"/>
        <v/>
      </c>
    </row>
    <row r="123" spans="1:15" x14ac:dyDescent="0.35">
      <c r="A123" s="15">
        <v>103</v>
      </c>
      <c r="B123" s="47" t="s">
        <v>103</v>
      </c>
      <c r="C123" s="28"/>
      <c r="D123" s="28"/>
      <c r="E123" s="28"/>
      <c r="F123" s="40"/>
      <c r="G123" s="65"/>
      <c r="H123" s="65"/>
      <c r="I123" s="143" t="str" cm="1">
        <f t="array" ref="I123">IF($G123="","",IF(H123='Lookup Tables and Dropdowns'!$AC$7, G123,IF(H123='Lookup Tables and Dropdowns'!$AC$5, $G123*lb_to_kg_conversion,IF(H123='Lookup Tables and Dropdowns'!$AC$6, $G123*oz_to_kg_conversion, $G123))*kg_metrictons_conversion))</f>
        <v/>
      </c>
      <c r="J123" s="40"/>
      <c r="K123" s="40"/>
      <c r="L123" s="90"/>
      <c r="M123" s="138" t="str">
        <f t="shared" si="3"/>
        <v/>
      </c>
      <c r="N123" s="138" t="str">
        <f t="shared" si="4"/>
        <v/>
      </c>
      <c r="O123" s="113" t="str">
        <f t="shared" si="5"/>
        <v/>
      </c>
    </row>
    <row r="124" spans="1:15" x14ac:dyDescent="0.35">
      <c r="A124" s="15">
        <v>104</v>
      </c>
      <c r="B124" s="47" t="s">
        <v>103</v>
      </c>
      <c r="C124" s="28"/>
      <c r="D124" s="28"/>
      <c r="E124" s="28"/>
      <c r="F124" s="40"/>
      <c r="G124" s="65"/>
      <c r="H124" s="65"/>
      <c r="I124" s="143" t="str" cm="1">
        <f t="array" ref="I124">IF($G124="","",IF(H124='Lookup Tables and Dropdowns'!$AC$7, G124,IF(H124='Lookup Tables and Dropdowns'!$AC$5, $G124*lb_to_kg_conversion,IF(H124='Lookup Tables and Dropdowns'!$AC$6, $G124*oz_to_kg_conversion, $G124))*kg_metrictons_conversion))</f>
        <v/>
      </c>
      <c r="J124" s="40"/>
      <c r="K124" s="40"/>
      <c r="L124" s="90"/>
      <c r="M124" s="138" t="str">
        <f t="shared" si="3"/>
        <v/>
      </c>
      <c r="N124" s="138" t="str">
        <f t="shared" si="4"/>
        <v/>
      </c>
      <c r="O124" s="113" t="str">
        <f t="shared" si="5"/>
        <v/>
      </c>
    </row>
    <row r="125" spans="1:15" x14ac:dyDescent="0.35">
      <c r="A125" s="15">
        <v>105</v>
      </c>
      <c r="B125" s="47" t="s">
        <v>103</v>
      </c>
      <c r="C125" s="28"/>
      <c r="D125" s="28"/>
      <c r="E125" s="28"/>
      <c r="F125" s="40"/>
      <c r="G125" s="65"/>
      <c r="H125" s="65"/>
      <c r="I125" s="143" t="str" cm="1">
        <f t="array" ref="I125">IF($G125="","",IF(H125='Lookup Tables and Dropdowns'!$AC$7, G125,IF(H125='Lookup Tables and Dropdowns'!$AC$5, $G125*lb_to_kg_conversion,IF(H125='Lookup Tables and Dropdowns'!$AC$6, $G125*oz_to_kg_conversion, $G125))*kg_metrictons_conversion))</f>
        <v/>
      </c>
      <c r="J125" s="40"/>
      <c r="K125" s="40"/>
      <c r="L125" s="90"/>
      <c r="M125" s="138" t="str">
        <f t="shared" si="3"/>
        <v/>
      </c>
      <c r="N125" s="138" t="str">
        <f t="shared" si="4"/>
        <v/>
      </c>
      <c r="O125" s="113" t="str">
        <f t="shared" si="5"/>
        <v/>
      </c>
    </row>
    <row r="126" spans="1:15" x14ac:dyDescent="0.35">
      <c r="A126" s="15">
        <v>106</v>
      </c>
      <c r="B126" s="47" t="s">
        <v>103</v>
      </c>
      <c r="C126" s="28"/>
      <c r="D126" s="28"/>
      <c r="E126" s="28"/>
      <c r="F126" s="40"/>
      <c r="G126" s="65"/>
      <c r="H126" s="65"/>
      <c r="I126" s="143" t="str" cm="1">
        <f t="array" ref="I126">IF($G126="","",IF(H126='Lookup Tables and Dropdowns'!$AC$7, G126,IF(H126='Lookup Tables and Dropdowns'!$AC$5, $G126*lb_to_kg_conversion,IF(H126='Lookup Tables and Dropdowns'!$AC$6, $G126*oz_to_kg_conversion, $G126))*kg_metrictons_conversion))</f>
        <v/>
      </c>
      <c r="J126" s="40"/>
      <c r="K126" s="40"/>
      <c r="L126" s="90"/>
      <c r="M126" s="138" t="str">
        <f t="shared" si="3"/>
        <v/>
      </c>
      <c r="N126" s="138" t="str">
        <f t="shared" si="4"/>
        <v/>
      </c>
      <c r="O126" s="113" t="str">
        <f t="shared" si="5"/>
        <v/>
      </c>
    </row>
    <row r="127" spans="1:15" x14ac:dyDescent="0.35">
      <c r="A127" s="15">
        <v>107</v>
      </c>
      <c r="B127" s="47" t="s">
        <v>103</v>
      </c>
      <c r="C127" s="28"/>
      <c r="D127" s="28"/>
      <c r="E127" s="28"/>
      <c r="F127" s="40"/>
      <c r="G127" s="65"/>
      <c r="H127" s="65"/>
      <c r="I127" s="143" t="str" cm="1">
        <f t="array" ref="I127">IF($G127="","",IF(H127='Lookup Tables and Dropdowns'!$AC$7, G127,IF(H127='Lookup Tables and Dropdowns'!$AC$5, $G127*lb_to_kg_conversion,IF(H127='Lookup Tables and Dropdowns'!$AC$6, $G127*oz_to_kg_conversion, $G127))*kg_metrictons_conversion))</f>
        <v/>
      </c>
      <c r="J127" s="40"/>
      <c r="K127" s="40"/>
      <c r="L127" s="90"/>
      <c r="M127" s="138" t="str">
        <f t="shared" si="3"/>
        <v/>
      </c>
      <c r="N127" s="138" t="str">
        <f t="shared" si="4"/>
        <v/>
      </c>
      <c r="O127" s="113" t="str">
        <f t="shared" si="5"/>
        <v/>
      </c>
    </row>
    <row r="128" spans="1:15" x14ac:dyDescent="0.35">
      <c r="A128" s="15">
        <v>108</v>
      </c>
      <c r="B128" s="47" t="s">
        <v>103</v>
      </c>
      <c r="C128" s="28"/>
      <c r="D128" s="28"/>
      <c r="E128" s="28"/>
      <c r="F128" s="40"/>
      <c r="G128" s="65"/>
      <c r="H128" s="65"/>
      <c r="I128" s="143" t="str" cm="1">
        <f t="array" ref="I128">IF($G128="","",IF(H128='Lookup Tables and Dropdowns'!$AC$7, G128,IF(H128='Lookup Tables and Dropdowns'!$AC$5, $G128*lb_to_kg_conversion,IF(H128='Lookup Tables and Dropdowns'!$AC$6, $G128*oz_to_kg_conversion, $G128))*kg_metrictons_conversion))</f>
        <v/>
      </c>
      <c r="J128" s="40"/>
      <c r="K128" s="40"/>
      <c r="L128" s="90"/>
      <c r="M128" s="138" t="str">
        <f t="shared" si="3"/>
        <v/>
      </c>
      <c r="N128" s="138" t="str">
        <f t="shared" si="4"/>
        <v/>
      </c>
      <c r="O128" s="113" t="str">
        <f t="shared" si="5"/>
        <v/>
      </c>
    </row>
    <row r="129" spans="1:15" x14ac:dyDescent="0.35">
      <c r="A129" s="15">
        <v>109</v>
      </c>
      <c r="B129" s="47" t="s">
        <v>103</v>
      </c>
      <c r="C129" s="28"/>
      <c r="D129" s="28"/>
      <c r="E129" s="28"/>
      <c r="F129" s="40"/>
      <c r="G129" s="65"/>
      <c r="H129" s="65"/>
      <c r="I129" s="143" t="str" cm="1">
        <f t="array" ref="I129">IF($G129="","",IF(H129='Lookup Tables and Dropdowns'!$AC$7, G129,IF(H129='Lookup Tables and Dropdowns'!$AC$5, $G129*lb_to_kg_conversion,IF(H129='Lookup Tables and Dropdowns'!$AC$6, $G129*oz_to_kg_conversion, $G129))*kg_metrictons_conversion))</f>
        <v/>
      </c>
      <c r="J129" s="40"/>
      <c r="K129" s="40"/>
      <c r="L129" s="90"/>
      <c r="M129" s="138" t="str">
        <f t="shared" si="3"/>
        <v/>
      </c>
      <c r="N129" s="138" t="str">
        <f t="shared" si="4"/>
        <v/>
      </c>
      <c r="O129" s="113" t="str">
        <f t="shared" si="5"/>
        <v/>
      </c>
    </row>
    <row r="130" spans="1:15" x14ac:dyDescent="0.35">
      <c r="A130" s="15">
        <v>110</v>
      </c>
      <c r="B130" s="47" t="s">
        <v>103</v>
      </c>
      <c r="C130" s="28"/>
      <c r="D130" s="28"/>
      <c r="E130" s="28"/>
      <c r="F130" s="40"/>
      <c r="G130" s="65"/>
      <c r="H130" s="65"/>
      <c r="I130" s="143" t="str" cm="1">
        <f t="array" ref="I130">IF($G130="","",IF(H130='Lookup Tables and Dropdowns'!$AC$7, G130,IF(H130='Lookup Tables and Dropdowns'!$AC$5, $G130*lb_to_kg_conversion,IF(H130='Lookup Tables and Dropdowns'!$AC$6, $G130*oz_to_kg_conversion, $G130))*kg_metrictons_conversion))</f>
        <v/>
      </c>
      <c r="J130" s="40"/>
      <c r="K130" s="40"/>
      <c r="L130" s="90"/>
      <c r="M130" s="138" t="str">
        <f t="shared" si="3"/>
        <v/>
      </c>
      <c r="N130" s="138" t="str">
        <f t="shared" si="4"/>
        <v/>
      </c>
      <c r="O130" s="113" t="str">
        <f t="shared" si="5"/>
        <v/>
      </c>
    </row>
    <row r="131" spans="1:15" x14ac:dyDescent="0.35">
      <c r="A131" s="15">
        <v>111</v>
      </c>
      <c r="B131" s="47" t="s">
        <v>103</v>
      </c>
      <c r="C131" s="28"/>
      <c r="D131" s="28"/>
      <c r="E131" s="28"/>
      <c r="F131" s="40"/>
      <c r="G131" s="65"/>
      <c r="H131" s="65"/>
      <c r="I131" s="143" t="str" cm="1">
        <f t="array" ref="I131">IF($G131="","",IF(H131='Lookup Tables and Dropdowns'!$AC$7, G131,IF(H131='Lookup Tables and Dropdowns'!$AC$5, $G131*lb_to_kg_conversion,IF(H131='Lookup Tables and Dropdowns'!$AC$6, $G131*oz_to_kg_conversion, $G131))*kg_metrictons_conversion))</f>
        <v/>
      </c>
      <c r="J131" s="40"/>
      <c r="K131" s="40"/>
      <c r="L131" s="90"/>
      <c r="M131" s="138" t="str">
        <f t="shared" si="3"/>
        <v/>
      </c>
      <c r="N131" s="138" t="str">
        <f t="shared" si="4"/>
        <v/>
      </c>
      <c r="O131" s="113" t="str">
        <f t="shared" si="5"/>
        <v/>
      </c>
    </row>
    <row r="132" spans="1:15" x14ac:dyDescent="0.35">
      <c r="A132" s="15">
        <v>112</v>
      </c>
      <c r="B132" s="47" t="s">
        <v>103</v>
      </c>
      <c r="C132" s="28"/>
      <c r="D132" s="28"/>
      <c r="E132" s="28"/>
      <c r="F132" s="40"/>
      <c r="G132" s="65"/>
      <c r="H132" s="65"/>
      <c r="I132" s="143" t="str" cm="1">
        <f t="array" ref="I132">IF($G132="","",IF(H132='Lookup Tables and Dropdowns'!$AC$7, G132,IF(H132='Lookup Tables and Dropdowns'!$AC$5, $G132*lb_to_kg_conversion,IF(H132='Lookup Tables and Dropdowns'!$AC$6, $G132*oz_to_kg_conversion, $G132))*kg_metrictons_conversion))</f>
        <v/>
      </c>
      <c r="J132" s="40"/>
      <c r="K132" s="40"/>
      <c r="L132" s="90"/>
      <c r="M132" s="138" t="str">
        <f t="shared" si="3"/>
        <v/>
      </c>
      <c r="N132" s="138" t="str">
        <f t="shared" si="4"/>
        <v/>
      </c>
      <c r="O132" s="113" t="str">
        <f t="shared" si="5"/>
        <v/>
      </c>
    </row>
    <row r="133" spans="1:15" x14ac:dyDescent="0.35">
      <c r="A133" s="15">
        <v>113</v>
      </c>
      <c r="B133" s="47" t="s">
        <v>103</v>
      </c>
      <c r="C133" s="28"/>
      <c r="D133" s="28"/>
      <c r="E133" s="28"/>
      <c r="F133" s="40"/>
      <c r="G133" s="65"/>
      <c r="H133" s="65"/>
      <c r="I133" s="143" t="str" cm="1">
        <f t="array" ref="I133">IF($G133="","",IF(H133='Lookup Tables and Dropdowns'!$AC$7, G133,IF(H133='Lookup Tables and Dropdowns'!$AC$5, $G133*lb_to_kg_conversion,IF(H133='Lookup Tables and Dropdowns'!$AC$6, $G133*oz_to_kg_conversion, $G133))*kg_metrictons_conversion))</f>
        <v/>
      </c>
      <c r="J133" s="40"/>
      <c r="K133" s="40"/>
      <c r="L133" s="90"/>
      <c r="M133" s="138" t="str">
        <f t="shared" si="3"/>
        <v/>
      </c>
      <c r="N133" s="138" t="str">
        <f t="shared" si="4"/>
        <v/>
      </c>
      <c r="O133" s="113" t="str">
        <f t="shared" si="5"/>
        <v/>
      </c>
    </row>
    <row r="134" spans="1:15" x14ac:dyDescent="0.35">
      <c r="A134" s="15">
        <v>114</v>
      </c>
      <c r="B134" s="47" t="s">
        <v>103</v>
      </c>
      <c r="C134" s="28"/>
      <c r="D134" s="28"/>
      <c r="E134" s="28"/>
      <c r="F134" s="40"/>
      <c r="G134" s="65"/>
      <c r="H134" s="65"/>
      <c r="I134" s="143" t="str" cm="1">
        <f t="array" ref="I134">IF($G134="","",IF(H134='Lookup Tables and Dropdowns'!$AC$7, G134,IF(H134='Lookup Tables and Dropdowns'!$AC$5, $G134*lb_to_kg_conversion,IF(H134='Lookup Tables and Dropdowns'!$AC$6, $G134*oz_to_kg_conversion, $G134))*kg_metrictons_conversion))</f>
        <v/>
      </c>
      <c r="J134" s="40"/>
      <c r="K134" s="40"/>
      <c r="L134" s="90"/>
      <c r="M134" s="138" t="str">
        <f t="shared" si="3"/>
        <v/>
      </c>
      <c r="N134" s="138" t="str">
        <f t="shared" si="4"/>
        <v/>
      </c>
      <c r="O134" s="113" t="str">
        <f t="shared" si="5"/>
        <v/>
      </c>
    </row>
    <row r="135" spans="1:15" x14ac:dyDescent="0.35">
      <c r="A135" s="15">
        <v>115</v>
      </c>
      <c r="B135" s="47" t="s">
        <v>103</v>
      </c>
      <c r="C135" s="28"/>
      <c r="D135" s="28"/>
      <c r="E135" s="28"/>
      <c r="F135" s="40"/>
      <c r="G135" s="65"/>
      <c r="H135" s="65"/>
      <c r="I135" s="143" t="str" cm="1">
        <f t="array" ref="I135">IF($G135="","",IF(H135='Lookup Tables and Dropdowns'!$AC$7, G135,IF(H135='Lookup Tables and Dropdowns'!$AC$5, $G135*lb_to_kg_conversion,IF(H135='Lookup Tables and Dropdowns'!$AC$6, $G135*oz_to_kg_conversion, $G135))*kg_metrictons_conversion))</f>
        <v/>
      </c>
      <c r="J135" s="40"/>
      <c r="K135" s="40"/>
      <c r="L135" s="90"/>
      <c r="M135" s="138" t="str">
        <f t="shared" si="3"/>
        <v/>
      </c>
      <c r="N135" s="138" t="str">
        <f t="shared" si="4"/>
        <v/>
      </c>
      <c r="O135" s="113" t="str">
        <f t="shared" si="5"/>
        <v/>
      </c>
    </row>
    <row r="136" spans="1:15" x14ac:dyDescent="0.35">
      <c r="A136" s="15">
        <v>116</v>
      </c>
      <c r="B136" s="47" t="s">
        <v>103</v>
      </c>
      <c r="C136" s="28"/>
      <c r="D136" s="28"/>
      <c r="E136" s="28"/>
      <c r="F136" s="40"/>
      <c r="G136" s="65"/>
      <c r="H136" s="65"/>
      <c r="I136" s="143" t="str" cm="1">
        <f t="array" ref="I136">IF($G136="","",IF(H136='Lookup Tables and Dropdowns'!$AC$7, G136,IF(H136='Lookup Tables and Dropdowns'!$AC$5, $G136*lb_to_kg_conversion,IF(H136='Lookup Tables and Dropdowns'!$AC$6, $G136*oz_to_kg_conversion, $G136))*kg_metrictons_conversion))</f>
        <v/>
      </c>
      <c r="J136" s="40"/>
      <c r="K136" s="40"/>
      <c r="L136" s="90"/>
      <c r="M136" s="138" t="str">
        <f t="shared" si="3"/>
        <v/>
      </c>
      <c r="N136" s="138" t="str">
        <f t="shared" si="4"/>
        <v/>
      </c>
      <c r="O136" s="113" t="str">
        <f t="shared" si="5"/>
        <v/>
      </c>
    </row>
    <row r="137" spans="1:15" x14ac:dyDescent="0.35">
      <c r="A137" s="15">
        <v>117</v>
      </c>
      <c r="B137" s="47" t="s">
        <v>103</v>
      </c>
      <c r="C137" s="28"/>
      <c r="D137" s="28"/>
      <c r="E137" s="28"/>
      <c r="F137" s="40"/>
      <c r="G137" s="65"/>
      <c r="H137" s="65"/>
      <c r="I137" s="143" t="str" cm="1">
        <f t="array" ref="I137">IF($G137="","",IF(H137='Lookup Tables and Dropdowns'!$AC$7, G137,IF(H137='Lookup Tables and Dropdowns'!$AC$5, $G137*lb_to_kg_conversion,IF(H137='Lookup Tables and Dropdowns'!$AC$6, $G137*oz_to_kg_conversion, $G137))*kg_metrictons_conversion))</f>
        <v/>
      </c>
      <c r="J137" s="40"/>
      <c r="K137" s="40"/>
      <c r="L137" s="90"/>
      <c r="M137" s="138" t="str">
        <f t="shared" si="3"/>
        <v/>
      </c>
      <c r="N137" s="138" t="str">
        <f t="shared" si="4"/>
        <v/>
      </c>
      <c r="O137" s="113" t="str">
        <f t="shared" si="5"/>
        <v/>
      </c>
    </row>
    <row r="138" spans="1:15" x14ac:dyDescent="0.35">
      <c r="A138" s="15">
        <v>118</v>
      </c>
      <c r="B138" s="47" t="s">
        <v>103</v>
      </c>
      <c r="C138" s="28"/>
      <c r="D138" s="28"/>
      <c r="E138" s="28"/>
      <c r="F138" s="40"/>
      <c r="G138" s="65"/>
      <c r="H138" s="65"/>
      <c r="I138" s="143" t="str" cm="1">
        <f t="array" ref="I138">IF($G138="","",IF(H138='Lookup Tables and Dropdowns'!$AC$7, G138,IF(H138='Lookup Tables and Dropdowns'!$AC$5, $G138*lb_to_kg_conversion,IF(H138='Lookup Tables and Dropdowns'!$AC$6, $G138*oz_to_kg_conversion, $G138))*kg_metrictons_conversion))</f>
        <v/>
      </c>
      <c r="J138" s="40"/>
      <c r="K138" s="40"/>
      <c r="L138" s="90"/>
      <c r="M138" s="138" t="str">
        <f t="shared" si="3"/>
        <v/>
      </c>
      <c r="N138" s="138" t="str">
        <f t="shared" si="4"/>
        <v/>
      </c>
      <c r="O138" s="113" t="str">
        <f t="shared" si="5"/>
        <v/>
      </c>
    </row>
    <row r="139" spans="1:15" x14ac:dyDescent="0.35">
      <c r="A139" s="15">
        <v>119</v>
      </c>
      <c r="B139" s="47" t="s">
        <v>103</v>
      </c>
      <c r="C139" s="28"/>
      <c r="D139" s="28"/>
      <c r="E139" s="28"/>
      <c r="F139" s="40"/>
      <c r="G139" s="65"/>
      <c r="H139" s="65"/>
      <c r="I139" s="143" t="str" cm="1">
        <f t="array" ref="I139">IF($G139="","",IF(H139='Lookup Tables and Dropdowns'!$AC$7, G139,IF(H139='Lookup Tables and Dropdowns'!$AC$5, $G139*lb_to_kg_conversion,IF(H139='Lookup Tables and Dropdowns'!$AC$6, $G139*oz_to_kg_conversion, $G139))*kg_metrictons_conversion))</f>
        <v/>
      </c>
      <c r="J139" s="40"/>
      <c r="K139" s="40"/>
      <c r="L139" s="90"/>
      <c r="M139" s="138" t="str">
        <f t="shared" si="3"/>
        <v/>
      </c>
      <c r="N139" s="138" t="str">
        <f t="shared" si="4"/>
        <v/>
      </c>
      <c r="O139" s="113" t="str">
        <f t="shared" si="5"/>
        <v/>
      </c>
    </row>
    <row r="140" spans="1:15" x14ac:dyDescent="0.35">
      <c r="A140" s="15">
        <v>120</v>
      </c>
      <c r="B140" s="47" t="s">
        <v>103</v>
      </c>
      <c r="C140" s="28"/>
      <c r="D140" s="28"/>
      <c r="E140" s="28"/>
      <c r="F140" s="40"/>
      <c r="G140" s="65"/>
      <c r="H140" s="65"/>
      <c r="I140" s="143" t="str" cm="1">
        <f t="array" ref="I140">IF($G140="","",IF(H140='Lookup Tables and Dropdowns'!$AC$7, G140,IF(H140='Lookup Tables and Dropdowns'!$AC$5, $G140*lb_to_kg_conversion,IF(H140='Lookup Tables and Dropdowns'!$AC$6, $G140*oz_to_kg_conversion, $G140))*kg_metrictons_conversion))</f>
        <v/>
      </c>
      <c r="J140" s="40"/>
      <c r="K140" s="40"/>
      <c r="L140" s="90"/>
      <c r="M140" s="138" t="str">
        <f t="shared" si="3"/>
        <v/>
      </c>
      <c r="N140" s="138" t="str">
        <f t="shared" si="4"/>
        <v/>
      </c>
      <c r="O140" s="113" t="str">
        <f t="shared" si="5"/>
        <v/>
      </c>
    </row>
    <row r="141" spans="1:15" x14ac:dyDescent="0.35">
      <c r="A141" s="15">
        <v>121</v>
      </c>
      <c r="B141" s="47" t="s">
        <v>103</v>
      </c>
      <c r="C141" s="28"/>
      <c r="D141" s="28"/>
      <c r="E141" s="28"/>
      <c r="F141" s="40"/>
      <c r="G141" s="65"/>
      <c r="H141" s="65"/>
      <c r="I141" s="143" t="str" cm="1">
        <f t="array" ref="I141">IF($G141="","",IF(H141='Lookup Tables and Dropdowns'!$AC$7, G141,IF(H141='Lookup Tables and Dropdowns'!$AC$5, $G141*lb_to_kg_conversion,IF(H141='Lookup Tables and Dropdowns'!$AC$6, $G141*oz_to_kg_conversion, $G141))*kg_metrictons_conversion))</f>
        <v/>
      </c>
      <c r="J141" s="40"/>
      <c r="K141" s="40"/>
      <c r="L141" s="90"/>
      <c r="M141" s="138" t="str">
        <f t="shared" si="3"/>
        <v/>
      </c>
      <c r="N141" s="138" t="str">
        <f t="shared" si="4"/>
        <v/>
      </c>
      <c r="O141" s="113" t="str">
        <f t="shared" si="5"/>
        <v/>
      </c>
    </row>
    <row r="142" spans="1:15" x14ac:dyDescent="0.35">
      <c r="A142" s="15">
        <v>122</v>
      </c>
      <c r="B142" s="47" t="s">
        <v>103</v>
      </c>
      <c r="C142" s="28"/>
      <c r="D142" s="28"/>
      <c r="E142" s="28"/>
      <c r="F142" s="40"/>
      <c r="G142" s="65"/>
      <c r="H142" s="65"/>
      <c r="I142" s="143" t="str" cm="1">
        <f t="array" ref="I142">IF($G142="","",IF(H142='Lookup Tables and Dropdowns'!$AC$7, G142,IF(H142='Lookup Tables and Dropdowns'!$AC$5, $G142*lb_to_kg_conversion,IF(H142='Lookup Tables and Dropdowns'!$AC$6, $G142*oz_to_kg_conversion, $G142))*kg_metrictons_conversion))</f>
        <v/>
      </c>
      <c r="J142" s="40"/>
      <c r="K142" s="40"/>
      <c r="L142" s="90"/>
      <c r="M142" s="138" t="str">
        <f t="shared" si="3"/>
        <v/>
      </c>
      <c r="N142" s="138" t="str">
        <f t="shared" si="4"/>
        <v/>
      </c>
      <c r="O142" s="113" t="str">
        <f t="shared" si="5"/>
        <v/>
      </c>
    </row>
    <row r="143" spans="1:15" x14ac:dyDescent="0.35">
      <c r="A143" s="15">
        <v>123</v>
      </c>
      <c r="B143" s="47" t="s">
        <v>103</v>
      </c>
      <c r="C143" s="28"/>
      <c r="D143" s="28"/>
      <c r="E143" s="28"/>
      <c r="F143" s="40"/>
      <c r="G143" s="65"/>
      <c r="H143" s="65"/>
      <c r="I143" s="143" t="str" cm="1">
        <f t="array" ref="I143">IF($G143="","",IF(H143='Lookup Tables and Dropdowns'!$AC$7, G143,IF(H143='Lookup Tables and Dropdowns'!$AC$5, $G143*lb_to_kg_conversion,IF(H143='Lookup Tables and Dropdowns'!$AC$6, $G143*oz_to_kg_conversion, $G143))*kg_metrictons_conversion))</f>
        <v/>
      </c>
      <c r="J143" s="40"/>
      <c r="K143" s="40"/>
      <c r="L143" s="90"/>
      <c r="M143" s="138" t="str">
        <f t="shared" si="3"/>
        <v/>
      </c>
      <c r="N143" s="138" t="str">
        <f t="shared" si="4"/>
        <v/>
      </c>
      <c r="O143" s="113" t="str">
        <f t="shared" si="5"/>
        <v/>
      </c>
    </row>
    <row r="144" spans="1:15" x14ac:dyDescent="0.35">
      <c r="A144" s="15">
        <v>124</v>
      </c>
      <c r="B144" s="47" t="s">
        <v>103</v>
      </c>
      <c r="C144" s="28"/>
      <c r="D144" s="28"/>
      <c r="E144" s="28"/>
      <c r="F144" s="40"/>
      <c r="G144" s="65"/>
      <c r="H144" s="65"/>
      <c r="I144" s="143" t="str" cm="1">
        <f t="array" ref="I144">IF($G144="","",IF(H144='Lookup Tables and Dropdowns'!$AC$7, G144,IF(H144='Lookup Tables and Dropdowns'!$AC$5, $G144*lb_to_kg_conversion,IF(H144='Lookup Tables and Dropdowns'!$AC$6, $G144*oz_to_kg_conversion, $G144))*kg_metrictons_conversion))</f>
        <v/>
      </c>
      <c r="J144" s="40"/>
      <c r="K144" s="40"/>
      <c r="L144" s="90"/>
      <c r="M144" s="138" t="str">
        <f t="shared" si="3"/>
        <v/>
      </c>
      <c r="N144" s="138" t="str">
        <f t="shared" si="4"/>
        <v/>
      </c>
      <c r="O144" s="113" t="str">
        <f t="shared" si="5"/>
        <v/>
      </c>
    </row>
    <row r="145" spans="1:15" x14ac:dyDescent="0.35">
      <c r="A145" s="15">
        <v>125</v>
      </c>
      <c r="B145" s="47" t="s">
        <v>103</v>
      </c>
      <c r="C145" s="28"/>
      <c r="D145" s="28"/>
      <c r="E145" s="28"/>
      <c r="F145" s="40"/>
      <c r="G145" s="65"/>
      <c r="H145" s="65"/>
      <c r="I145" s="143" t="str" cm="1">
        <f t="array" ref="I145">IF($G145="","",IF(H145='Lookup Tables and Dropdowns'!$AC$7, G145,IF(H145='Lookup Tables and Dropdowns'!$AC$5, $G145*lb_to_kg_conversion,IF(H145='Lookup Tables and Dropdowns'!$AC$6, $G145*oz_to_kg_conversion, $G145))*kg_metrictons_conversion))</f>
        <v/>
      </c>
      <c r="J145" s="40"/>
      <c r="K145" s="40"/>
      <c r="L145" s="90"/>
      <c r="M145" s="138" t="str">
        <f t="shared" si="3"/>
        <v/>
      </c>
      <c r="N145" s="138" t="str">
        <f t="shared" si="4"/>
        <v/>
      </c>
      <c r="O145" s="113" t="str">
        <f t="shared" si="5"/>
        <v/>
      </c>
    </row>
    <row r="146" spans="1:15" x14ac:dyDescent="0.35">
      <c r="A146" s="15">
        <v>126</v>
      </c>
      <c r="B146" s="47" t="s">
        <v>103</v>
      </c>
      <c r="C146" s="28"/>
      <c r="D146" s="28"/>
      <c r="E146" s="28"/>
      <c r="F146" s="40"/>
      <c r="G146" s="65"/>
      <c r="H146" s="65"/>
      <c r="I146" s="143" t="str" cm="1">
        <f t="array" ref="I146">IF($G146="","",IF(H146='Lookup Tables and Dropdowns'!$AC$7, G146,IF(H146='Lookup Tables and Dropdowns'!$AC$5, $G146*lb_to_kg_conversion,IF(H146='Lookup Tables and Dropdowns'!$AC$6, $G146*oz_to_kg_conversion, $G146))*kg_metrictons_conversion))</f>
        <v/>
      </c>
      <c r="J146" s="40"/>
      <c r="K146" s="40"/>
      <c r="L146" s="90"/>
      <c r="M146" s="138" t="str">
        <f t="shared" si="3"/>
        <v/>
      </c>
      <c r="N146" s="138" t="str">
        <f t="shared" si="4"/>
        <v/>
      </c>
      <c r="O146" s="113" t="str">
        <f t="shared" si="5"/>
        <v/>
      </c>
    </row>
    <row r="147" spans="1:15" x14ac:dyDescent="0.35">
      <c r="A147" s="15">
        <v>127</v>
      </c>
      <c r="B147" s="47" t="s">
        <v>103</v>
      </c>
      <c r="C147" s="28"/>
      <c r="D147" s="28"/>
      <c r="E147" s="28"/>
      <c r="F147" s="40"/>
      <c r="G147" s="65"/>
      <c r="H147" s="65"/>
      <c r="I147" s="143" t="str" cm="1">
        <f t="array" ref="I147">IF($G147="","",IF(H147='Lookup Tables and Dropdowns'!$AC$7, G147,IF(H147='Lookup Tables and Dropdowns'!$AC$5, $G147*lb_to_kg_conversion,IF(H147='Lookup Tables and Dropdowns'!$AC$6, $G147*oz_to_kg_conversion, $G147))*kg_metrictons_conversion))</f>
        <v/>
      </c>
      <c r="J147" s="40"/>
      <c r="K147" s="40"/>
      <c r="L147" s="90"/>
      <c r="M147" s="138" t="str">
        <f t="shared" si="3"/>
        <v/>
      </c>
      <c r="N147" s="138" t="str">
        <f t="shared" si="4"/>
        <v/>
      </c>
      <c r="O147" s="113" t="str">
        <f t="shared" si="5"/>
        <v/>
      </c>
    </row>
    <row r="148" spans="1:15" x14ac:dyDescent="0.35">
      <c r="A148" s="15">
        <v>128</v>
      </c>
      <c r="B148" s="47" t="s">
        <v>103</v>
      </c>
      <c r="C148" s="28"/>
      <c r="D148" s="28"/>
      <c r="E148" s="28"/>
      <c r="F148" s="40"/>
      <c r="G148" s="65"/>
      <c r="H148" s="65"/>
      <c r="I148" s="143" t="str" cm="1">
        <f t="array" ref="I148">IF($G148="","",IF(H148='Lookup Tables and Dropdowns'!$AC$7, G148,IF(H148='Lookup Tables and Dropdowns'!$AC$5, $G148*lb_to_kg_conversion,IF(H148='Lookup Tables and Dropdowns'!$AC$6, $G148*oz_to_kg_conversion, $G148))*kg_metrictons_conversion))</f>
        <v/>
      </c>
      <c r="J148" s="40"/>
      <c r="K148" s="40"/>
      <c r="L148" s="90"/>
      <c r="M148" s="138" t="str">
        <f t="shared" si="3"/>
        <v/>
      </c>
      <c r="N148" s="138" t="str">
        <f t="shared" si="4"/>
        <v/>
      </c>
      <c r="O148" s="113" t="str">
        <f t="shared" si="5"/>
        <v/>
      </c>
    </row>
    <row r="149" spans="1:15" x14ac:dyDescent="0.35">
      <c r="A149" s="15">
        <v>129</v>
      </c>
      <c r="B149" s="47" t="s">
        <v>103</v>
      </c>
      <c r="C149" s="28"/>
      <c r="D149" s="28"/>
      <c r="E149" s="28"/>
      <c r="F149" s="40"/>
      <c r="G149" s="65"/>
      <c r="H149" s="65"/>
      <c r="I149" s="143" t="str" cm="1">
        <f t="array" ref="I149">IF($G149="","",IF(H149='Lookup Tables and Dropdowns'!$AC$7, G149,IF(H149='Lookup Tables and Dropdowns'!$AC$5, $G149*lb_to_kg_conversion,IF(H149='Lookup Tables and Dropdowns'!$AC$6, $G149*oz_to_kg_conversion, $G149))*kg_metrictons_conversion))</f>
        <v/>
      </c>
      <c r="J149" s="40"/>
      <c r="K149" s="40"/>
      <c r="L149" s="90"/>
      <c r="M149" s="138" t="str">
        <f t="shared" si="3"/>
        <v/>
      </c>
      <c r="N149" s="138" t="str">
        <f t="shared" si="4"/>
        <v/>
      </c>
      <c r="O149" s="113" t="str">
        <f t="shared" si="5"/>
        <v/>
      </c>
    </row>
    <row r="150" spans="1:15" x14ac:dyDescent="0.35">
      <c r="A150" s="15">
        <v>130</v>
      </c>
      <c r="B150" s="47" t="s">
        <v>103</v>
      </c>
      <c r="C150" s="28"/>
      <c r="D150" s="28"/>
      <c r="E150" s="28"/>
      <c r="F150" s="40"/>
      <c r="G150" s="65"/>
      <c r="H150" s="65"/>
      <c r="I150" s="143" t="str" cm="1">
        <f t="array" ref="I150">IF($G150="","",IF(H150='Lookup Tables and Dropdowns'!$AC$7, G150,IF(H150='Lookup Tables and Dropdowns'!$AC$5, $G150*lb_to_kg_conversion,IF(H150='Lookup Tables and Dropdowns'!$AC$6, $G150*oz_to_kg_conversion, $G150))*kg_metrictons_conversion))</f>
        <v/>
      </c>
      <c r="J150" s="40"/>
      <c r="K150" s="40"/>
      <c r="L150" s="90"/>
      <c r="M150" s="138" t="str">
        <f t="shared" si="3"/>
        <v/>
      </c>
      <c r="N150" s="138" t="str">
        <f t="shared" si="4"/>
        <v/>
      </c>
      <c r="O150" s="113" t="str">
        <f t="shared" si="5"/>
        <v/>
      </c>
    </row>
    <row r="151" spans="1:15" x14ac:dyDescent="0.35">
      <c r="A151" s="15">
        <v>131</v>
      </c>
      <c r="B151" s="47" t="s">
        <v>103</v>
      </c>
      <c r="C151" s="28"/>
      <c r="D151" s="28"/>
      <c r="E151" s="28"/>
      <c r="F151" s="40"/>
      <c r="G151" s="65"/>
      <c r="H151" s="65"/>
      <c r="I151" s="143" t="str" cm="1">
        <f t="array" ref="I151">IF($G151="","",IF(H151='Lookup Tables and Dropdowns'!$AC$7, G151,IF(H151='Lookup Tables and Dropdowns'!$AC$5, $G151*lb_to_kg_conversion,IF(H151='Lookup Tables and Dropdowns'!$AC$6, $G151*oz_to_kg_conversion, $G151))*kg_metrictons_conversion))</f>
        <v/>
      </c>
      <c r="J151" s="40"/>
      <c r="K151" s="40"/>
      <c r="L151" s="90"/>
      <c r="M151" s="138" t="str">
        <f t="shared" ref="M151:M214" si="6">IF($G151="","",$I151*J151)</f>
        <v/>
      </c>
      <c r="N151" s="138" t="str">
        <f t="shared" si="4"/>
        <v/>
      </c>
      <c r="O151" s="113" t="str">
        <f t="shared" si="5"/>
        <v/>
      </c>
    </row>
    <row r="152" spans="1:15" x14ac:dyDescent="0.35">
      <c r="A152" s="15">
        <v>132</v>
      </c>
      <c r="B152" s="47" t="s">
        <v>103</v>
      </c>
      <c r="C152" s="28"/>
      <c r="D152" s="28"/>
      <c r="E152" s="28"/>
      <c r="F152" s="40"/>
      <c r="G152" s="65"/>
      <c r="H152" s="65"/>
      <c r="I152" s="143" t="str" cm="1">
        <f t="array" ref="I152">IF($G152="","",IF(H152='Lookup Tables and Dropdowns'!$AC$7, G152,IF(H152='Lookup Tables and Dropdowns'!$AC$5, $G152*lb_to_kg_conversion,IF(H152='Lookup Tables and Dropdowns'!$AC$6, $G152*oz_to_kg_conversion, $G152))*kg_metrictons_conversion))</f>
        <v/>
      </c>
      <c r="J152" s="40"/>
      <c r="K152" s="40"/>
      <c r="L152" s="90"/>
      <c r="M152" s="138" t="str">
        <f t="shared" si="6"/>
        <v/>
      </c>
      <c r="N152" s="138" t="str">
        <f t="shared" ref="N152:N215" si="7">IF($G152="","",$I152*K152)</f>
        <v/>
      </c>
      <c r="O152" s="113" t="str">
        <f t="shared" ref="O152:O215" si="8">IF($G152="","",$I152*L152)</f>
        <v/>
      </c>
    </row>
    <row r="153" spans="1:15" x14ac:dyDescent="0.35">
      <c r="A153" s="15">
        <v>133</v>
      </c>
      <c r="B153" s="47" t="s">
        <v>103</v>
      </c>
      <c r="C153" s="28"/>
      <c r="D153" s="28"/>
      <c r="E153" s="28"/>
      <c r="F153" s="40"/>
      <c r="G153" s="65"/>
      <c r="H153" s="65"/>
      <c r="I153" s="143" t="str" cm="1">
        <f t="array" ref="I153">IF($G153="","",IF(H153='Lookup Tables and Dropdowns'!$AC$7, G153,IF(H153='Lookup Tables and Dropdowns'!$AC$5, $G153*lb_to_kg_conversion,IF(H153='Lookup Tables and Dropdowns'!$AC$6, $G153*oz_to_kg_conversion, $G153))*kg_metrictons_conversion))</f>
        <v/>
      </c>
      <c r="J153" s="40"/>
      <c r="K153" s="40"/>
      <c r="L153" s="90"/>
      <c r="M153" s="138" t="str">
        <f t="shared" si="6"/>
        <v/>
      </c>
      <c r="N153" s="138" t="str">
        <f t="shared" si="7"/>
        <v/>
      </c>
      <c r="O153" s="113" t="str">
        <f t="shared" si="8"/>
        <v/>
      </c>
    </row>
    <row r="154" spans="1:15" x14ac:dyDescent="0.35">
      <c r="A154" s="15">
        <v>134</v>
      </c>
      <c r="B154" s="47" t="s">
        <v>103</v>
      </c>
      <c r="C154" s="28"/>
      <c r="D154" s="28"/>
      <c r="E154" s="28"/>
      <c r="F154" s="40"/>
      <c r="G154" s="65"/>
      <c r="H154" s="65"/>
      <c r="I154" s="143" t="str" cm="1">
        <f t="array" ref="I154">IF($G154="","",IF(H154='Lookup Tables and Dropdowns'!$AC$7, G154,IF(H154='Lookup Tables and Dropdowns'!$AC$5, $G154*lb_to_kg_conversion,IF(H154='Lookup Tables and Dropdowns'!$AC$6, $G154*oz_to_kg_conversion, $G154))*kg_metrictons_conversion))</f>
        <v/>
      </c>
      <c r="J154" s="40"/>
      <c r="K154" s="40"/>
      <c r="L154" s="90"/>
      <c r="M154" s="138" t="str">
        <f t="shared" si="6"/>
        <v/>
      </c>
      <c r="N154" s="138" t="str">
        <f t="shared" si="7"/>
        <v/>
      </c>
      <c r="O154" s="113" t="str">
        <f t="shared" si="8"/>
        <v/>
      </c>
    </row>
    <row r="155" spans="1:15" x14ac:dyDescent="0.35">
      <c r="A155" s="15">
        <v>135</v>
      </c>
      <c r="B155" s="47" t="s">
        <v>103</v>
      </c>
      <c r="C155" s="28"/>
      <c r="D155" s="28"/>
      <c r="E155" s="28"/>
      <c r="F155" s="40"/>
      <c r="G155" s="65"/>
      <c r="H155" s="65"/>
      <c r="I155" s="143" t="str" cm="1">
        <f t="array" ref="I155">IF($G155="","",IF(H155='Lookup Tables and Dropdowns'!$AC$7, G155,IF(H155='Lookup Tables and Dropdowns'!$AC$5, $G155*lb_to_kg_conversion,IF(H155='Lookup Tables and Dropdowns'!$AC$6, $G155*oz_to_kg_conversion, $G155))*kg_metrictons_conversion))</f>
        <v/>
      </c>
      <c r="J155" s="40"/>
      <c r="K155" s="40"/>
      <c r="L155" s="90"/>
      <c r="M155" s="138" t="str">
        <f t="shared" si="6"/>
        <v/>
      </c>
      <c r="N155" s="138" t="str">
        <f t="shared" si="7"/>
        <v/>
      </c>
      <c r="O155" s="113" t="str">
        <f t="shared" si="8"/>
        <v/>
      </c>
    </row>
    <row r="156" spans="1:15" x14ac:dyDescent="0.35">
      <c r="A156" s="15">
        <v>136</v>
      </c>
      <c r="B156" s="47" t="s">
        <v>103</v>
      </c>
      <c r="C156" s="28"/>
      <c r="D156" s="28"/>
      <c r="E156" s="28"/>
      <c r="F156" s="40"/>
      <c r="G156" s="65"/>
      <c r="H156" s="65"/>
      <c r="I156" s="143" t="str" cm="1">
        <f t="array" ref="I156">IF($G156="","",IF(H156='Lookup Tables and Dropdowns'!$AC$7, G156,IF(H156='Lookup Tables and Dropdowns'!$AC$5, $G156*lb_to_kg_conversion,IF(H156='Lookup Tables and Dropdowns'!$AC$6, $G156*oz_to_kg_conversion, $G156))*kg_metrictons_conversion))</f>
        <v/>
      </c>
      <c r="J156" s="40"/>
      <c r="K156" s="40"/>
      <c r="L156" s="90"/>
      <c r="M156" s="138" t="str">
        <f t="shared" si="6"/>
        <v/>
      </c>
      <c r="N156" s="138" t="str">
        <f t="shared" si="7"/>
        <v/>
      </c>
      <c r="O156" s="113" t="str">
        <f t="shared" si="8"/>
        <v/>
      </c>
    </row>
    <row r="157" spans="1:15" x14ac:dyDescent="0.35">
      <c r="A157" s="15">
        <v>137</v>
      </c>
      <c r="B157" s="47" t="s">
        <v>103</v>
      </c>
      <c r="C157" s="28"/>
      <c r="D157" s="28"/>
      <c r="E157" s="28"/>
      <c r="F157" s="40"/>
      <c r="G157" s="65"/>
      <c r="H157" s="65"/>
      <c r="I157" s="143" t="str" cm="1">
        <f t="array" ref="I157">IF($G157="","",IF(H157='Lookup Tables and Dropdowns'!$AC$7, G157,IF(H157='Lookup Tables and Dropdowns'!$AC$5, $G157*lb_to_kg_conversion,IF(H157='Lookup Tables and Dropdowns'!$AC$6, $G157*oz_to_kg_conversion, $G157))*kg_metrictons_conversion))</f>
        <v/>
      </c>
      <c r="J157" s="40"/>
      <c r="K157" s="40"/>
      <c r="L157" s="90"/>
      <c r="M157" s="138" t="str">
        <f t="shared" si="6"/>
        <v/>
      </c>
      <c r="N157" s="138" t="str">
        <f t="shared" si="7"/>
        <v/>
      </c>
      <c r="O157" s="113" t="str">
        <f t="shared" si="8"/>
        <v/>
      </c>
    </row>
    <row r="158" spans="1:15" x14ac:dyDescent="0.35">
      <c r="A158" s="15">
        <v>138</v>
      </c>
      <c r="B158" s="47" t="s">
        <v>103</v>
      </c>
      <c r="C158" s="28"/>
      <c r="D158" s="28"/>
      <c r="E158" s="28"/>
      <c r="F158" s="40"/>
      <c r="G158" s="65"/>
      <c r="H158" s="65"/>
      <c r="I158" s="143" t="str" cm="1">
        <f t="array" ref="I158">IF($G158="","",IF(H158='Lookup Tables and Dropdowns'!$AC$7, G158,IF(H158='Lookup Tables and Dropdowns'!$AC$5, $G158*lb_to_kg_conversion,IF(H158='Lookup Tables and Dropdowns'!$AC$6, $G158*oz_to_kg_conversion, $G158))*kg_metrictons_conversion))</f>
        <v/>
      </c>
      <c r="J158" s="40"/>
      <c r="K158" s="40"/>
      <c r="L158" s="90"/>
      <c r="M158" s="138" t="str">
        <f t="shared" si="6"/>
        <v/>
      </c>
      <c r="N158" s="138" t="str">
        <f t="shared" si="7"/>
        <v/>
      </c>
      <c r="O158" s="113" t="str">
        <f t="shared" si="8"/>
        <v/>
      </c>
    </row>
    <row r="159" spans="1:15" x14ac:dyDescent="0.35">
      <c r="A159" s="15">
        <v>139</v>
      </c>
      <c r="B159" s="47" t="s">
        <v>103</v>
      </c>
      <c r="C159" s="28"/>
      <c r="D159" s="28"/>
      <c r="E159" s="28"/>
      <c r="F159" s="40"/>
      <c r="G159" s="65"/>
      <c r="H159" s="65"/>
      <c r="I159" s="143" t="str" cm="1">
        <f t="array" ref="I159">IF($G159="","",IF(H159='Lookup Tables and Dropdowns'!$AC$7, G159,IF(H159='Lookup Tables and Dropdowns'!$AC$5, $G159*lb_to_kg_conversion,IF(H159='Lookup Tables and Dropdowns'!$AC$6, $G159*oz_to_kg_conversion, $G159))*kg_metrictons_conversion))</f>
        <v/>
      </c>
      <c r="J159" s="40"/>
      <c r="K159" s="40"/>
      <c r="L159" s="90"/>
      <c r="M159" s="138" t="str">
        <f t="shared" si="6"/>
        <v/>
      </c>
      <c r="N159" s="138" t="str">
        <f t="shared" si="7"/>
        <v/>
      </c>
      <c r="O159" s="113" t="str">
        <f t="shared" si="8"/>
        <v/>
      </c>
    </row>
    <row r="160" spans="1:15" x14ac:dyDescent="0.35">
      <c r="A160" s="15">
        <v>140</v>
      </c>
      <c r="B160" s="47" t="s">
        <v>103</v>
      </c>
      <c r="C160" s="28"/>
      <c r="D160" s="28"/>
      <c r="E160" s="28"/>
      <c r="F160" s="40"/>
      <c r="G160" s="65"/>
      <c r="H160" s="65"/>
      <c r="I160" s="143" t="str" cm="1">
        <f t="array" ref="I160">IF($G160="","",IF(H160='Lookup Tables and Dropdowns'!$AC$7, G160,IF(H160='Lookup Tables and Dropdowns'!$AC$5, $G160*lb_to_kg_conversion,IF(H160='Lookup Tables and Dropdowns'!$AC$6, $G160*oz_to_kg_conversion, $G160))*kg_metrictons_conversion))</f>
        <v/>
      </c>
      <c r="J160" s="40"/>
      <c r="K160" s="40"/>
      <c r="L160" s="90"/>
      <c r="M160" s="138" t="str">
        <f t="shared" si="6"/>
        <v/>
      </c>
      <c r="N160" s="138" t="str">
        <f t="shared" si="7"/>
        <v/>
      </c>
      <c r="O160" s="113" t="str">
        <f t="shared" si="8"/>
        <v/>
      </c>
    </row>
    <row r="161" spans="1:15" x14ac:dyDescent="0.35">
      <c r="A161" s="15">
        <v>141</v>
      </c>
      <c r="B161" s="47" t="s">
        <v>103</v>
      </c>
      <c r="C161" s="28"/>
      <c r="D161" s="28"/>
      <c r="E161" s="28"/>
      <c r="F161" s="40"/>
      <c r="G161" s="65"/>
      <c r="H161" s="65"/>
      <c r="I161" s="143" t="str" cm="1">
        <f t="array" ref="I161">IF($G161="","",IF(H161='Lookup Tables and Dropdowns'!$AC$7, G161,IF(H161='Lookup Tables and Dropdowns'!$AC$5, $G161*lb_to_kg_conversion,IF(H161='Lookup Tables and Dropdowns'!$AC$6, $G161*oz_to_kg_conversion, $G161))*kg_metrictons_conversion))</f>
        <v/>
      </c>
      <c r="J161" s="40"/>
      <c r="K161" s="40"/>
      <c r="L161" s="90"/>
      <c r="M161" s="138" t="str">
        <f t="shared" si="6"/>
        <v/>
      </c>
      <c r="N161" s="138" t="str">
        <f t="shared" si="7"/>
        <v/>
      </c>
      <c r="O161" s="113" t="str">
        <f t="shared" si="8"/>
        <v/>
      </c>
    </row>
    <row r="162" spans="1:15" x14ac:dyDescent="0.35">
      <c r="A162" s="15">
        <v>142</v>
      </c>
      <c r="B162" s="47" t="s">
        <v>103</v>
      </c>
      <c r="C162" s="28"/>
      <c r="D162" s="28"/>
      <c r="E162" s="28"/>
      <c r="F162" s="40"/>
      <c r="G162" s="65"/>
      <c r="H162" s="65"/>
      <c r="I162" s="143" t="str" cm="1">
        <f t="array" ref="I162">IF($G162="","",IF(H162='Lookup Tables and Dropdowns'!$AC$7, G162,IF(H162='Lookup Tables and Dropdowns'!$AC$5, $G162*lb_to_kg_conversion,IF(H162='Lookup Tables and Dropdowns'!$AC$6, $G162*oz_to_kg_conversion, $G162))*kg_metrictons_conversion))</f>
        <v/>
      </c>
      <c r="J162" s="40"/>
      <c r="K162" s="40"/>
      <c r="L162" s="90"/>
      <c r="M162" s="138" t="str">
        <f t="shared" si="6"/>
        <v/>
      </c>
      <c r="N162" s="138" t="str">
        <f t="shared" si="7"/>
        <v/>
      </c>
      <c r="O162" s="113" t="str">
        <f t="shared" si="8"/>
        <v/>
      </c>
    </row>
    <row r="163" spans="1:15" x14ac:dyDescent="0.35">
      <c r="A163" s="15">
        <v>143</v>
      </c>
      <c r="B163" s="47" t="s">
        <v>103</v>
      </c>
      <c r="C163" s="28"/>
      <c r="D163" s="28"/>
      <c r="E163" s="28"/>
      <c r="F163" s="40"/>
      <c r="G163" s="65"/>
      <c r="H163" s="65"/>
      <c r="I163" s="143" t="str" cm="1">
        <f t="array" ref="I163">IF($G163="","",IF(H163='Lookup Tables and Dropdowns'!$AC$7, G163,IF(H163='Lookup Tables and Dropdowns'!$AC$5, $G163*lb_to_kg_conversion,IF(H163='Lookup Tables and Dropdowns'!$AC$6, $G163*oz_to_kg_conversion, $G163))*kg_metrictons_conversion))</f>
        <v/>
      </c>
      <c r="J163" s="40"/>
      <c r="K163" s="40"/>
      <c r="L163" s="90"/>
      <c r="M163" s="138" t="str">
        <f t="shared" si="6"/>
        <v/>
      </c>
      <c r="N163" s="138" t="str">
        <f t="shared" si="7"/>
        <v/>
      </c>
      <c r="O163" s="113" t="str">
        <f t="shared" si="8"/>
        <v/>
      </c>
    </row>
    <row r="164" spans="1:15" x14ac:dyDescent="0.35">
      <c r="A164" s="15">
        <v>144</v>
      </c>
      <c r="B164" s="47" t="s">
        <v>103</v>
      </c>
      <c r="C164" s="28"/>
      <c r="D164" s="28"/>
      <c r="E164" s="28"/>
      <c r="F164" s="40"/>
      <c r="G164" s="65"/>
      <c r="H164" s="65"/>
      <c r="I164" s="143" t="str" cm="1">
        <f t="array" ref="I164">IF($G164="","",IF(H164='Lookup Tables and Dropdowns'!$AC$7, G164,IF(H164='Lookup Tables and Dropdowns'!$AC$5, $G164*lb_to_kg_conversion,IF(H164='Lookup Tables and Dropdowns'!$AC$6, $G164*oz_to_kg_conversion, $G164))*kg_metrictons_conversion))</f>
        <v/>
      </c>
      <c r="J164" s="40"/>
      <c r="K164" s="40"/>
      <c r="L164" s="90"/>
      <c r="M164" s="138" t="str">
        <f t="shared" si="6"/>
        <v/>
      </c>
      <c r="N164" s="138" t="str">
        <f t="shared" si="7"/>
        <v/>
      </c>
      <c r="O164" s="113" t="str">
        <f t="shared" si="8"/>
        <v/>
      </c>
    </row>
    <row r="165" spans="1:15" x14ac:dyDescent="0.35">
      <c r="A165" s="15">
        <v>145</v>
      </c>
      <c r="B165" s="47" t="s">
        <v>103</v>
      </c>
      <c r="C165" s="28"/>
      <c r="D165" s="28"/>
      <c r="E165" s="28"/>
      <c r="F165" s="40"/>
      <c r="G165" s="65"/>
      <c r="H165" s="65"/>
      <c r="I165" s="143" t="str" cm="1">
        <f t="array" ref="I165">IF($G165="","",IF(H165='Lookup Tables and Dropdowns'!$AC$7, G165,IF(H165='Lookup Tables and Dropdowns'!$AC$5, $G165*lb_to_kg_conversion,IF(H165='Lookup Tables and Dropdowns'!$AC$6, $G165*oz_to_kg_conversion, $G165))*kg_metrictons_conversion))</f>
        <v/>
      </c>
      <c r="J165" s="40"/>
      <c r="K165" s="40"/>
      <c r="L165" s="90"/>
      <c r="M165" s="138" t="str">
        <f t="shared" si="6"/>
        <v/>
      </c>
      <c r="N165" s="138" t="str">
        <f t="shared" si="7"/>
        <v/>
      </c>
      <c r="O165" s="113" t="str">
        <f t="shared" si="8"/>
        <v/>
      </c>
    </row>
    <row r="166" spans="1:15" x14ac:dyDescent="0.35">
      <c r="A166" s="15">
        <v>146</v>
      </c>
      <c r="B166" s="47" t="s">
        <v>103</v>
      </c>
      <c r="C166" s="28"/>
      <c r="D166" s="28"/>
      <c r="E166" s="28"/>
      <c r="F166" s="40"/>
      <c r="G166" s="65"/>
      <c r="H166" s="65"/>
      <c r="I166" s="143" t="str" cm="1">
        <f t="array" ref="I166">IF($G166="","",IF(H166='Lookup Tables and Dropdowns'!$AC$7, G166,IF(H166='Lookup Tables and Dropdowns'!$AC$5, $G166*lb_to_kg_conversion,IF(H166='Lookup Tables and Dropdowns'!$AC$6, $G166*oz_to_kg_conversion, $G166))*kg_metrictons_conversion))</f>
        <v/>
      </c>
      <c r="J166" s="40"/>
      <c r="K166" s="40"/>
      <c r="L166" s="90"/>
      <c r="M166" s="138" t="str">
        <f t="shared" si="6"/>
        <v/>
      </c>
      <c r="N166" s="138" t="str">
        <f t="shared" si="7"/>
        <v/>
      </c>
      <c r="O166" s="113" t="str">
        <f t="shared" si="8"/>
        <v/>
      </c>
    </row>
    <row r="167" spans="1:15" x14ac:dyDescent="0.35">
      <c r="A167" s="15">
        <v>147</v>
      </c>
      <c r="B167" s="47" t="s">
        <v>103</v>
      </c>
      <c r="C167" s="28"/>
      <c r="D167" s="28"/>
      <c r="E167" s="28"/>
      <c r="F167" s="40"/>
      <c r="G167" s="65"/>
      <c r="H167" s="65"/>
      <c r="I167" s="143" t="str" cm="1">
        <f t="array" ref="I167">IF($G167="","",IF(H167='Lookup Tables and Dropdowns'!$AC$7, G167,IF(H167='Lookup Tables and Dropdowns'!$AC$5, $G167*lb_to_kg_conversion,IF(H167='Lookup Tables and Dropdowns'!$AC$6, $G167*oz_to_kg_conversion, $G167))*kg_metrictons_conversion))</f>
        <v/>
      </c>
      <c r="J167" s="40"/>
      <c r="K167" s="40"/>
      <c r="L167" s="90"/>
      <c r="M167" s="138" t="str">
        <f t="shared" si="6"/>
        <v/>
      </c>
      <c r="N167" s="138" t="str">
        <f t="shared" si="7"/>
        <v/>
      </c>
      <c r="O167" s="113" t="str">
        <f t="shared" si="8"/>
        <v/>
      </c>
    </row>
    <row r="168" spans="1:15" x14ac:dyDescent="0.35">
      <c r="A168" s="15">
        <v>148</v>
      </c>
      <c r="B168" s="47" t="s">
        <v>103</v>
      </c>
      <c r="C168" s="28"/>
      <c r="D168" s="28"/>
      <c r="E168" s="28"/>
      <c r="F168" s="40"/>
      <c r="G168" s="65"/>
      <c r="H168" s="65"/>
      <c r="I168" s="143" t="str" cm="1">
        <f t="array" ref="I168">IF($G168="","",IF(H168='Lookup Tables and Dropdowns'!$AC$7, G168,IF(H168='Lookup Tables and Dropdowns'!$AC$5, $G168*lb_to_kg_conversion,IF(H168='Lookup Tables and Dropdowns'!$AC$6, $G168*oz_to_kg_conversion, $G168))*kg_metrictons_conversion))</f>
        <v/>
      </c>
      <c r="J168" s="40"/>
      <c r="K168" s="40"/>
      <c r="L168" s="90"/>
      <c r="M168" s="138" t="str">
        <f t="shared" si="6"/>
        <v/>
      </c>
      <c r="N168" s="138" t="str">
        <f t="shared" si="7"/>
        <v/>
      </c>
      <c r="O168" s="113" t="str">
        <f t="shared" si="8"/>
        <v/>
      </c>
    </row>
    <row r="169" spans="1:15" x14ac:dyDescent="0.35">
      <c r="A169" s="15">
        <v>149</v>
      </c>
      <c r="B169" s="47" t="s">
        <v>103</v>
      </c>
      <c r="C169" s="28"/>
      <c r="D169" s="28"/>
      <c r="E169" s="28"/>
      <c r="F169" s="40"/>
      <c r="G169" s="65"/>
      <c r="H169" s="65"/>
      <c r="I169" s="143" t="str" cm="1">
        <f t="array" ref="I169">IF($G169="","",IF(H169='Lookup Tables and Dropdowns'!$AC$7, G169,IF(H169='Lookup Tables and Dropdowns'!$AC$5, $G169*lb_to_kg_conversion,IF(H169='Lookup Tables and Dropdowns'!$AC$6, $G169*oz_to_kg_conversion, $G169))*kg_metrictons_conversion))</f>
        <v/>
      </c>
      <c r="J169" s="40"/>
      <c r="K169" s="40"/>
      <c r="L169" s="90"/>
      <c r="M169" s="138" t="str">
        <f t="shared" si="6"/>
        <v/>
      </c>
      <c r="N169" s="138" t="str">
        <f t="shared" si="7"/>
        <v/>
      </c>
      <c r="O169" s="113" t="str">
        <f t="shared" si="8"/>
        <v/>
      </c>
    </row>
    <row r="170" spans="1:15" x14ac:dyDescent="0.35">
      <c r="A170" s="15">
        <v>150</v>
      </c>
      <c r="B170" s="47" t="s">
        <v>103</v>
      </c>
      <c r="C170" s="28"/>
      <c r="D170" s="28"/>
      <c r="E170" s="28"/>
      <c r="F170" s="40"/>
      <c r="G170" s="65"/>
      <c r="H170" s="65"/>
      <c r="I170" s="143" t="str" cm="1">
        <f t="array" ref="I170">IF($G170="","",IF(H170='Lookup Tables and Dropdowns'!$AC$7, G170,IF(H170='Lookup Tables and Dropdowns'!$AC$5, $G170*lb_to_kg_conversion,IF(H170='Lookup Tables and Dropdowns'!$AC$6, $G170*oz_to_kg_conversion, $G170))*kg_metrictons_conversion))</f>
        <v/>
      </c>
      <c r="J170" s="40"/>
      <c r="K170" s="40"/>
      <c r="L170" s="90"/>
      <c r="M170" s="138" t="str">
        <f t="shared" si="6"/>
        <v/>
      </c>
      <c r="N170" s="138" t="str">
        <f t="shared" si="7"/>
        <v/>
      </c>
      <c r="O170" s="113" t="str">
        <f t="shared" si="8"/>
        <v/>
      </c>
    </row>
    <row r="171" spans="1:15" x14ac:dyDescent="0.35">
      <c r="A171" s="15">
        <v>151</v>
      </c>
      <c r="B171" s="47" t="s">
        <v>103</v>
      </c>
      <c r="C171" s="28"/>
      <c r="D171" s="28"/>
      <c r="E171" s="28"/>
      <c r="F171" s="40"/>
      <c r="G171" s="65"/>
      <c r="H171" s="65"/>
      <c r="I171" s="143" t="str" cm="1">
        <f t="array" ref="I171">IF($G171="","",IF(H171='Lookup Tables and Dropdowns'!$AC$7, G171,IF(H171='Lookup Tables and Dropdowns'!$AC$5, $G171*lb_to_kg_conversion,IF(H171='Lookup Tables and Dropdowns'!$AC$6, $G171*oz_to_kg_conversion, $G171))*kg_metrictons_conversion))</f>
        <v/>
      </c>
      <c r="J171" s="40"/>
      <c r="K171" s="40"/>
      <c r="L171" s="90"/>
      <c r="M171" s="138" t="str">
        <f t="shared" si="6"/>
        <v/>
      </c>
      <c r="N171" s="138" t="str">
        <f t="shared" si="7"/>
        <v/>
      </c>
      <c r="O171" s="113" t="str">
        <f t="shared" si="8"/>
        <v/>
      </c>
    </row>
    <row r="172" spans="1:15" x14ac:dyDescent="0.35">
      <c r="A172" s="15">
        <v>152</v>
      </c>
      <c r="B172" s="47" t="s">
        <v>103</v>
      </c>
      <c r="C172" s="28"/>
      <c r="D172" s="28"/>
      <c r="E172" s="28"/>
      <c r="F172" s="40"/>
      <c r="G172" s="65"/>
      <c r="H172" s="65"/>
      <c r="I172" s="143" t="str" cm="1">
        <f t="array" ref="I172">IF($G172="","",IF(H172='Lookup Tables and Dropdowns'!$AC$7, G172,IF(H172='Lookup Tables and Dropdowns'!$AC$5, $G172*lb_to_kg_conversion,IF(H172='Lookup Tables and Dropdowns'!$AC$6, $G172*oz_to_kg_conversion, $G172))*kg_metrictons_conversion))</f>
        <v/>
      </c>
      <c r="J172" s="40"/>
      <c r="K172" s="40"/>
      <c r="L172" s="90"/>
      <c r="M172" s="138" t="str">
        <f t="shared" si="6"/>
        <v/>
      </c>
      <c r="N172" s="138" t="str">
        <f t="shared" si="7"/>
        <v/>
      </c>
      <c r="O172" s="113" t="str">
        <f t="shared" si="8"/>
        <v/>
      </c>
    </row>
    <row r="173" spans="1:15" x14ac:dyDescent="0.35">
      <c r="A173" s="15">
        <v>153</v>
      </c>
      <c r="B173" s="47" t="s">
        <v>103</v>
      </c>
      <c r="C173" s="28"/>
      <c r="D173" s="28"/>
      <c r="E173" s="28"/>
      <c r="F173" s="40"/>
      <c r="G173" s="65"/>
      <c r="H173" s="65"/>
      <c r="I173" s="143" t="str" cm="1">
        <f t="array" ref="I173">IF($G173="","",IF(H173='Lookup Tables and Dropdowns'!$AC$7, G173,IF(H173='Lookup Tables and Dropdowns'!$AC$5, $G173*lb_to_kg_conversion,IF(H173='Lookup Tables and Dropdowns'!$AC$6, $G173*oz_to_kg_conversion, $G173))*kg_metrictons_conversion))</f>
        <v/>
      </c>
      <c r="J173" s="40"/>
      <c r="K173" s="40"/>
      <c r="L173" s="90"/>
      <c r="M173" s="138" t="str">
        <f t="shared" si="6"/>
        <v/>
      </c>
      <c r="N173" s="138" t="str">
        <f t="shared" si="7"/>
        <v/>
      </c>
      <c r="O173" s="113" t="str">
        <f t="shared" si="8"/>
        <v/>
      </c>
    </row>
    <row r="174" spans="1:15" x14ac:dyDescent="0.35">
      <c r="A174" s="15">
        <v>154</v>
      </c>
      <c r="B174" s="47" t="s">
        <v>103</v>
      </c>
      <c r="C174" s="28"/>
      <c r="D174" s="28"/>
      <c r="E174" s="28"/>
      <c r="F174" s="40"/>
      <c r="G174" s="65"/>
      <c r="H174" s="65"/>
      <c r="I174" s="143" t="str" cm="1">
        <f t="array" ref="I174">IF($G174="","",IF(H174='Lookup Tables and Dropdowns'!$AC$7, G174,IF(H174='Lookup Tables and Dropdowns'!$AC$5, $G174*lb_to_kg_conversion,IF(H174='Lookup Tables and Dropdowns'!$AC$6, $G174*oz_to_kg_conversion, $G174))*kg_metrictons_conversion))</f>
        <v/>
      </c>
      <c r="J174" s="40"/>
      <c r="K174" s="40"/>
      <c r="L174" s="90"/>
      <c r="M174" s="138" t="str">
        <f t="shared" si="6"/>
        <v/>
      </c>
      <c r="N174" s="138" t="str">
        <f t="shared" si="7"/>
        <v/>
      </c>
      <c r="O174" s="113" t="str">
        <f t="shared" si="8"/>
        <v/>
      </c>
    </row>
    <row r="175" spans="1:15" x14ac:dyDescent="0.35">
      <c r="A175" s="15">
        <v>155</v>
      </c>
      <c r="B175" s="47" t="s">
        <v>103</v>
      </c>
      <c r="C175" s="28"/>
      <c r="D175" s="28"/>
      <c r="E175" s="28"/>
      <c r="F175" s="40"/>
      <c r="G175" s="65"/>
      <c r="H175" s="65"/>
      <c r="I175" s="143" t="str" cm="1">
        <f t="array" ref="I175">IF($G175="","",IF(H175='Lookup Tables and Dropdowns'!$AC$7, G175,IF(H175='Lookup Tables and Dropdowns'!$AC$5, $G175*lb_to_kg_conversion,IF(H175='Lookup Tables and Dropdowns'!$AC$6, $G175*oz_to_kg_conversion, $G175))*kg_metrictons_conversion))</f>
        <v/>
      </c>
      <c r="J175" s="40"/>
      <c r="K175" s="40"/>
      <c r="L175" s="90"/>
      <c r="M175" s="138" t="str">
        <f t="shared" si="6"/>
        <v/>
      </c>
      <c r="N175" s="138" t="str">
        <f t="shared" si="7"/>
        <v/>
      </c>
      <c r="O175" s="113" t="str">
        <f t="shared" si="8"/>
        <v/>
      </c>
    </row>
    <row r="176" spans="1:15" x14ac:dyDescent="0.35">
      <c r="A176" s="15">
        <v>156</v>
      </c>
      <c r="B176" s="47" t="s">
        <v>103</v>
      </c>
      <c r="C176" s="28"/>
      <c r="D176" s="28"/>
      <c r="E176" s="28"/>
      <c r="F176" s="40"/>
      <c r="G176" s="65"/>
      <c r="H176" s="65"/>
      <c r="I176" s="143" t="str" cm="1">
        <f t="array" ref="I176">IF($G176="","",IF(H176='Lookup Tables and Dropdowns'!$AC$7, G176,IF(H176='Lookup Tables and Dropdowns'!$AC$5, $G176*lb_to_kg_conversion,IF(H176='Lookup Tables and Dropdowns'!$AC$6, $G176*oz_to_kg_conversion, $G176))*kg_metrictons_conversion))</f>
        <v/>
      </c>
      <c r="J176" s="40"/>
      <c r="K176" s="40"/>
      <c r="L176" s="90"/>
      <c r="M176" s="138" t="str">
        <f t="shared" si="6"/>
        <v/>
      </c>
      <c r="N176" s="138" t="str">
        <f t="shared" si="7"/>
        <v/>
      </c>
      <c r="O176" s="113" t="str">
        <f t="shared" si="8"/>
        <v/>
      </c>
    </row>
    <row r="177" spans="1:15" x14ac:dyDescent="0.35">
      <c r="A177" s="15">
        <v>157</v>
      </c>
      <c r="B177" s="47" t="s">
        <v>103</v>
      </c>
      <c r="C177" s="28"/>
      <c r="D177" s="28"/>
      <c r="E177" s="28"/>
      <c r="F177" s="40"/>
      <c r="G177" s="65"/>
      <c r="H177" s="65"/>
      <c r="I177" s="143" t="str" cm="1">
        <f t="array" ref="I177">IF($G177="","",IF(H177='Lookup Tables and Dropdowns'!$AC$7, G177,IF(H177='Lookup Tables and Dropdowns'!$AC$5, $G177*lb_to_kg_conversion,IF(H177='Lookup Tables and Dropdowns'!$AC$6, $G177*oz_to_kg_conversion, $G177))*kg_metrictons_conversion))</f>
        <v/>
      </c>
      <c r="J177" s="40"/>
      <c r="K177" s="40"/>
      <c r="L177" s="90"/>
      <c r="M177" s="138" t="str">
        <f t="shared" si="6"/>
        <v/>
      </c>
      <c r="N177" s="138" t="str">
        <f t="shared" si="7"/>
        <v/>
      </c>
      <c r="O177" s="113" t="str">
        <f t="shared" si="8"/>
        <v/>
      </c>
    </row>
    <row r="178" spans="1:15" x14ac:dyDescent="0.35">
      <c r="A178" s="15">
        <v>158</v>
      </c>
      <c r="B178" s="47" t="s">
        <v>103</v>
      </c>
      <c r="C178" s="28"/>
      <c r="D178" s="28"/>
      <c r="E178" s="28"/>
      <c r="F178" s="40"/>
      <c r="G178" s="65"/>
      <c r="H178" s="65"/>
      <c r="I178" s="143" t="str" cm="1">
        <f t="array" ref="I178">IF($G178="","",IF(H178='Lookup Tables and Dropdowns'!$AC$7, G178,IF(H178='Lookup Tables and Dropdowns'!$AC$5, $G178*lb_to_kg_conversion,IF(H178='Lookup Tables and Dropdowns'!$AC$6, $G178*oz_to_kg_conversion, $G178))*kg_metrictons_conversion))</f>
        <v/>
      </c>
      <c r="J178" s="40"/>
      <c r="K178" s="40"/>
      <c r="L178" s="90"/>
      <c r="M178" s="138" t="str">
        <f t="shared" si="6"/>
        <v/>
      </c>
      <c r="N178" s="138" t="str">
        <f t="shared" si="7"/>
        <v/>
      </c>
      <c r="O178" s="113" t="str">
        <f t="shared" si="8"/>
        <v/>
      </c>
    </row>
    <row r="179" spans="1:15" x14ac:dyDescent="0.35">
      <c r="A179" s="15">
        <v>159</v>
      </c>
      <c r="B179" s="47" t="s">
        <v>103</v>
      </c>
      <c r="C179" s="28"/>
      <c r="D179" s="28"/>
      <c r="E179" s="28"/>
      <c r="F179" s="40"/>
      <c r="G179" s="65"/>
      <c r="H179" s="65"/>
      <c r="I179" s="143" t="str" cm="1">
        <f t="array" ref="I179">IF($G179="","",IF(H179='Lookup Tables and Dropdowns'!$AC$7, G179,IF(H179='Lookup Tables and Dropdowns'!$AC$5, $G179*lb_to_kg_conversion,IF(H179='Lookup Tables and Dropdowns'!$AC$6, $G179*oz_to_kg_conversion, $G179))*kg_metrictons_conversion))</f>
        <v/>
      </c>
      <c r="J179" s="40"/>
      <c r="K179" s="40"/>
      <c r="L179" s="90"/>
      <c r="M179" s="138" t="str">
        <f t="shared" si="6"/>
        <v/>
      </c>
      <c r="N179" s="138" t="str">
        <f t="shared" si="7"/>
        <v/>
      </c>
      <c r="O179" s="113" t="str">
        <f t="shared" si="8"/>
        <v/>
      </c>
    </row>
    <row r="180" spans="1:15" x14ac:dyDescent="0.35">
      <c r="A180" s="15">
        <v>160</v>
      </c>
      <c r="B180" s="47" t="s">
        <v>103</v>
      </c>
      <c r="C180" s="28"/>
      <c r="D180" s="28"/>
      <c r="E180" s="28"/>
      <c r="F180" s="40"/>
      <c r="G180" s="65"/>
      <c r="H180" s="65"/>
      <c r="I180" s="143" t="str" cm="1">
        <f t="array" ref="I180">IF($G180="","",IF(H180='Lookup Tables and Dropdowns'!$AC$7, G180,IF(H180='Lookup Tables and Dropdowns'!$AC$5, $G180*lb_to_kg_conversion,IF(H180='Lookup Tables and Dropdowns'!$AC$6, $G180*oz_to_kg_conversion, $G180))*kg_metrictons_conversion))</f>
        <v/>
      </c>
      <c r="J180" s="40"/>
      <c r="K180" s="40"/>
      <c r="L180" s="90"/>
      <c r="M180" s="138" t="str">
        <f t="shared" si="6"/>
        <v/>
      </c>
      <c r="N180" s="138" t="str">
        <f t="shared" si="7"/>
        <v/>
      </c>
      <c r="O180" s="113" t="str">
        <f t="shared" si="8"/>
        <v/>
      </c>
    </row>
    <row r="181" spans="1:15" x14ac:dyDescent="0.35">
      <c r="A181" s="15">
        <v>161</v>
      </c>
      <c r="B181" s="47" t="s">
        <v>103</v>
      </c>
      <c r="C181" s="28"/>
      <c r="D181" s="28"/>
      <c r="E181" s="28"/>
      <c r="F181" s="40"/>
      <c r="G181" s="65"/>
      <c r="H181" s="65"/>
      <c r="I181" s="143" t="str" cm="1">
        <f t="array" ref="I181">IF($G181="","",IF(H181='Lookup Tables and Dropdowns'!$AC$7, G181,IF(H181='Lookup Tables and Dropdowns'!$AC$5, $G181*lb_to_kg_conversion,IF(H181='Lookup Tables and Dropdowns'!$AC$6, $G181*oz_to_kg_conversion, $G181))*kg_metrictons_conversion))</f>
        <v/>
      </c>
      <c r="J181" s="40"/>
      <c r="K181" s="40"/>
      <c r="L181" s="90"/>
      <c r="M181" s="138" t="str">
        <f t="shared" si="6"/>
        <v/>
      </c>
      <c r="N181" s="138" t="str">
        <f t="shared" si="7"/>
        <v/>
      </c>
      <c r="O181" s="113" t="str">
        <f t="shared" si="8"/>
        <v/>
      </c>
    </row>
    <row r="182" spans="1:15" x14ac:dyDescent="0.35">
      <c r="A182" s="15">
        <v>162</v>
      </c>
      <c r="B182" s="47" t="s">
        <v>103</v>
      </c>
      <c r="C182" s="28"/>
      <c r="D182" s="28"/>
      <c r="E182" s="28"/>
      <c r="F182" s="40"/>
      <c r="G182" s="65"/>
      <c r="H182" s="65"/>
      <c r="I182" s="143" t="str" cm="1">
        <f t="array" ref="I182">IF($G182="","",IF(H182='Lookup Tables and Dropdowns'!$AC$7, G182,IF(H182='Lookup Tables and Dropdowns'!$AC$5, $G182*lb_to_kg_conversion,IF(H182='Lookup Tables and Dropdowns'!$AC$6, $G182*oz_to_kg_conversion, $G182))*kg_metrictons_conversion))</f>
        <v/>
      </c>
      <c r="J182" s="40"/>
      <c r="K182" s="40"/>
      <c r="L182" s="90"/>
      <c r="M182" s="138" t="str">
        <f t="shared" si="6"/>
        <v/>
      </c>
      <c r="N182" s="138" t="str">
        <f t="shared" si="7"/>
        <v/>
      </c>
      <c r="O182" s="113" t="str">
        <f t="shared" si="8"/>
        <v/>
      </c>
    </row>
    <row r="183" spans="1:15" x14ac:dyDescent="0.35">
      <c r="A183" s="15">
        <v>163</v>
      </c>
      <c r="B183" s="47" t="s">
        <v>103</v>
      </c>
      <c r="C183" s="28"/>
      <c r="D183" s="28"/>
      <c r="E183" s="28"/>
      <c r="F183" s="40"/>
      <c r="G183" s="65"/>
      <c r="H183" s="65"/>
      <c r="I183" s="143" t="str" cm="1">
        <f t="array" ref="I183">IF($G183="","",IF(H183='Lookup Tables and Dropdowns'!$AC$7, G183,IF(H183='Lookup Tables and Dropdowns'!$AC$5, $G183*lb_to_kg_conversion,IF(H183='Lookup Tables and Dropdowns'!$AC$6, $G183*oz_to_kg_conversion, $G183))*kg_metrictons_conversion))</f>
        <v/>
      </c>
      <c r="J183" s="40"/>
      <c r="K183" s="40"/>
      <c r="L183" s="90"/>
      <c r="M183" s="138" t="str">
        <f t="shared" si="6"/>
        <v/>
      </c>
      <c r="N183" s="138" t="str">
        <f t="shared" si="7"/>
        <v/>
      </c>
      <c r="O183" s="113" t="str">
        <f t="shared" si="8"/>
        <v/>
      </c>
    </row>
    <row r="184" spans="1:15" x14ac:dyDescent="0.35">
      <c r="A184" s="15">
        <v>164</v>
      </c>
      <c r="B184" s="47" t="s">
        <v>103</v>
      </c>
      <c r="C184" s="28"/>
      <c r="D184" s="28"/>
      <c r="E184" s="28"/>
      <c r="F184" s="40"/>
      <c r="G184" s="65"/>
      <c r="H184" s="65"/>
      <c r="I184" s="143" t="str" cm="1">
        <f t="array" ref="I184">IF($G184="","",IF(H184='Lookup Tables and Dropdowns'!$AC$7, G184,IF(H184='Lookup Tables and Dropdowns'!$AC$5, $G184*lb_to_kg_conversion,IF(H184='Lookup Tables and Dropdowns'!$AC$6, $G184*oz_to_kg_conversion, $G184))*kg_metrictons_conversion))</f>
        <v/>
      </c>
      <c r="J184" s="40"/>
      <c r="K184" s="40"/>
      <c r="L184" s="90"/>
      <c r="M184" s="138" t="str">
        <f t="shared" si="6"/>
        <v/>
      </c>
      <c r="N184" s="138" t="str">
        <f t="shared" si="7"/>
        <v/>
      </c>
      <c r="O184" s="113" t="str">
        <f t="shared" si="8"/>
        <v/>
      </c>
    </row>
    <row r="185" spans="1:15" x14ac:dyDescent="0.35">
      <c r="A185" s="15">
        <v>165</v>
      </c>
      <c r="B185" s="47" t="s">
        <v>103</v>
      </c>
      <c r="C185" s="28"/>
      <c r="D185" s="28"/>
      <c r="E185" s="28"/>
      <c r="F185" s="40"/>
      <c r="G185" s="65"/>
      <c r="H185" s="65"/>
      <c r="I185" s="143" t="str" cm="1">
        <f t="array" ref="I185">IF($G185="","",IF(H185='Lookup Tables and Dropdowns'!$AC$7, G185,IF(H185='Lookup Tables and Dropdowns'!$AC$5, $G185*lb_to_kg_conversion,IF(H185='Lookup Tables and Dropdowns'!$AC$6, $G185*oz_to_kg_conversion, $G185))*kg_metrictons_conversion))</f>
        <v/>
      </c>
      <c r="J185" s="40"/>
      <c r="K185" s="40"/>
      <c r="L185" s="90"/>
      <c r="M185" s="138" t="str">
        <f t="shared" si="6"/>
        <v/>
      </c>
      <c r="N185" s="138" t="str">
        <f t="shared" si="7"/>
        <v/>
      </c>
      <c r="O185" s="113" t="str">
        <f t="shared" si="8"/>
        <v/>
      </c>
    </row>
    <row r="186" spans="1:15" x14ac:dyDescent="0.35">
      <c r="A186" s="15">
        <v>166</v>
      </c>
      <c r="B186" s="47" t="s">
        <v>103</v>
      </c>
      <c r="C186" s="28"/>
      <c r="D186" s="28"/>
      <c r="E186" s="28"/>
      <c r="F186" s="40"/>
      <c r="G186" s="65"/>
      <c r="H186" s="65"/>
      <c r="I186" s="143" t="str" cm="1">
        <f t="array" ref="I186">IF($G186="","",IF(H186='Lookup Tables and Dropdowns'!$AC$7, G186,IF(H186='Lookup Tables and Dropdowns'!$AC$5, $G186*lb_to_kg_conversion,IF(H186='Lookup Tables and Dropdowns'!$AC$6, $G186*oz_to_kg_conversion, $G186))*kg_metrictons_conversion))</f>
        <v/>
      </c>
      <c r="J186" s="40"/>
      <c r="K186" s="40"/>
      <c r="L186" s="90"/>
      <c r="M186" s="138" t="str">
        <f t="shared" si="6"/>
        <v/>
      </c>
      <c r="N186" s="138" t="str">
        <f t="shared" si="7"/>
        <v/>
      </c>
      <c r="O186" s="113" t="str">
        <f t="shared" si="8"/>
        <v/>
      </c>
    </row>
    <row r="187" spans="1:15" x14ac:dyDescent="0.35">
      <c r="A187" s="15">
        <v>167</v>
      </c>
      <c r="B187" s="47" t="s">
        <v>103</v>
      </c>
      <c r="C187" s="28"/>
      <c r="D187" s="28"/>
      <c r="E187" s="28"/>
      <c r="F187" s="40"/>
      <c r="G187" s="65"/>
      <c r="H187" s="65"/>
      <c r="I187" s="143" t="str" cm="1">
        <f t="array" ref="I187">IF($G187="","",IF(H187='Lookup Tables and Dropdowns'!$AC$7, G187,IF(H187='Lookup Tables and Dropdowns'!$AC$5, $G187*lb_to_kg_conversion,IF(H187='Lookup Tables and Dropdowns'!$AC$6, $G187*oz_to_kg_conversion, $G187))*kg_metrictons_conversion))</f>
        <v/>
      </c>
      <c r="J187" s="40"/>
      <c r="K187" s="40"/>
      <c r="L187" s="90"/>
      <c r="M187" s="138" t="str">
        <f t="shared" si="6"/>
        <v/>
      </c>
      <c r="N187" s="138" t="str">
        <f t="shared" si="7"/>
        <v/>
      </c>
      <c r="O187" s="113" t="str">
        <f t="shared" si="8"/>
        <v/>
      </c>
    </row>
    <row r="188" spans="1:15" x14ac:dyDescent="0.35">
      <c r="A188" s="15">
        <v>168</v>
      </c>
      <c r="B188" s="47" t="s">
        <v>103</v>
      </c>
      <c r="C188" s="28"/>
      <c r="D188" s="28"/>
      <c r="E188" s="28"/>
      <c r="F188" s="40"/>
      <c r="G188" s="65"/>
      <c r="H188" s="65"/>
      <c r="I188" s="143" t="str" cm="1">
        <f t="array" ref="I188">IF($G188="","",IF(H188='Lookup Tables and Dropdowns'!$AC$7, G188,IF(H188='Lookup Tables and Dropdowns'!$AC$5, $G188*lb_to_kg_conversion,IF(H188='Lookup Tables and Dropdowns'!$AC$6, $G188*oz_to_kg_conversion, $G188))*kg_metrictons_conversion))</f>
        <v/>
      </c>
      <c r="J188" s="40"/>
      <c r="K188" s="40"/>
      <c r="L188" s="90"/>
      <c r="M188" s="138" t="str">
        <f t="shared" si="6"/>
        <v/>
      </c>
      <c r="N188" s="138" t="str">
        <f t="shared" si="7"/>
        <v/>
      </c>
      <c r="O188" s="113" t="str">
        <f t="shared" si="8"/>
        <v/>
      </c>
    </row>
    <row r="189" spans="1:15" x14ac:dyDescent="0.35">
      <c r="A189" s="15">
        <v>169</v>
      </c>
      <c r="B189" s="47" t="s">
        <v>103</v>
      </c>
      <c r="C189" s="28"/>
      <c r="D189" s="28"/>
      <c r="E189" s="28"/>
      <c r="F189" s="40"/>
      <c r="G189" s="65"/>
      <c r="H189" s="65"/>
      <c r="I189" s="143" t="str" cm="1">
        <f t="array" ref="I189">IF($G189="","",IF(H189='Lookup Tables and Dropdowns'!$AC$7, G189,IF(H189='Lookup Tables and Dropdowns'!$AC$5, $G189*lb_to_kg_conversion,IF(H189='Lookup Tables and Dropdowns'!$AC$6, $G189*oz_to_kg_conversion, $G189))*kg_metrictons_conversion))</f>
        <v/>
      </c>
      <c r="J189" s="40"/>
      <c r="K189" s="40"/>
      <c r="L189" s="90"/>
      <c r="M189" s="138" t="str">
        <f t="shared" si="6"/>
        <v/>
      </c>
      <c r="N189" s="138" t="str">
        <f t="shared" si="7"/>
        <v/>
      </c>
      <c r="O189" s="113" t="str">
        <f t="shared" si="8"/>
        <v/>
      </c>
    </row>
    <row r="190" spans="1:15" x14ac:dyDescent="0.35">
      <c r="A190" s="15">
        <v>170</v>
      </c>
      <c r="B190" s="47" t="s">
        <v>103</v>
      </c>
      <c r="C190" s="28"/>
      <c r="D190" s="28"/>
      <c r="E190" s="28"/>
      <c r="F190" s="40"/>
      <c r="G190" s="65"/>
      <c r="H190" s="65"/>
      <c r="I190" s="143" t="str" cm="1">
        <f t="array" ref="I190">IF($G190="","",IF(H190='Lookup Tables and Dropdowns'!$AC$7, G190,IF(H190='Lookup Tables and Dropdowns'!$AC$5, $G190*lb_to_kg_conversion,IF(H190='Lookup Tables and Dropdowns'!$AC$6, $G190*oz_to_kg_conversion, $G190))*kg_metrictons_conversion))</f>
        <v/>
      </c>
      <c r="J190" s="40"/>
      <c r="K190" s="40"/>
      <c r="L190" s="90"/>
      <c r="M190" s="138" t="str">
        <f t="shared" si="6"/>
        <v/>
      </c>
      <c r="N190" s="138" t="str">
        <f t="shared" si="7"/>
        <v/>
      </c>
      <c r="O190" s="113" t="str">
        <f t="shared" si="8"/>
        <v/>
      </c>
    </row>
    <row r="191" spans="1:15" x14ac:dyDescent="0.35">
      <c r="A191" s="15">
        <v>171</v>
      </c>
      <c r="B191" s="47" t="s">
        <v>103</v>
      </c>
      <c r="C191" s="28"/>
      <c r="D191" s="28"/>
      <c r="E191" s="28"/>
      <c r="F191" s="40"/>
      <c r="G191" s="65"/>
      <c r="H191" s="65"/>
      <c r="I191" s="143" t="str" cm="1">
        <f t="array" ref="I191">IF($G191="","",IF(H191='Lookup Tables and Dropdowns'!$AC$7, G191,IF(H191='Lookup Tables and Dropdowns'!$AC$5, $G191*lb_to_kg_conversion,IF(H191='Lookup Tables and Dropdowns'!$AC$6, $G191*oz_to_kg_conversion, $G191))*kg_metrictons_conversion))</f>
        <v/>
      </c>
      <c r="J191" s="40"/>
      <c r="K191" s="40"/>
      <c r="L191" s="90"/>
      <c r="M191" s="138" t="str">
        <f t="shared" si="6"/>
        <v/>
      </c>
      <c r="N191" s="138" t="str">
        <f t="shared" si="7"/>
        <v/>
      </c>
      <c r="O191" s="113" t="str">
        <f t="shared" si="8"/>
        <v/>
      </c>
    </row>
    <row r="192" spans="1:15" x14ac:dyDescent="0.35">
      <c r="A192" s="15">
        <v>172</v>
      </c>
      <c r="B192" s="47" t="s">
        <v>103</v>
      </c>
      <c r="C192" s="28"/>
      <c r="D192" s="28"/>
      <c r="E192" s="28"/>
      <c r="F192" s="40"/>
      <c r="G192" s="65"/>
      <c r="H192" s="65"/>
      <c r="I192" s="143" t="str" cm="1">
        <f t="array" ref="I192">IF($G192="","",IF(H192='Lookup Tables and Dropdowns'!$AC$7, G192,IF(H192='Lookup Tables and Dropdowns'!$AC$5, $G192*lb_to_kg_conversion,IF(H192='Lookup Tables and Dropdowns'!$AC$6, $G192*oz_to_kg_conversion, $G192))*kg_metrictons_conversion))</f>
        <v/>
      </c>
      <c r="J192" s="40"/>
      <c r="K192" s="40"/>
      <c r="L192" s="90"/>
      <c r="M192" s="138" t="str">
        <f t="shared" si="6"/>
        <v/>
      </c>
      <c r="N192" s="138" t="str">
        <f t="shared" si="7"/>
        <v/>
      </c>
      <c r="O192" s="113" t="str">
        <f t="shared" si="8"/>
        <v/>
      </c>
    </row>
    <row r="193" spans="1:15" x14ac:dyDescent="0.35">
      <c r="A193" s="15">
        <v>173</v>
      </c>
      <c r="B193" s="47" t="s">
        <v>103</v>
      </c>
      <c r="C193" s="28"/>
      <c r="D193" s="28"/>
      <c r="E193" s="28"/>
      <c r="F193" s="40"/>
      <c r="G193" s="65"/>
      <c r="H193" s="65"/>
      <c r="I193" s="143" t="str" cm="1">
        <f t="array" ref="I193">IF($G193="","",IF(H193='Lookup Tables and Dropdowns'!$AC$7, G193,IF(H193='Lookup Tables and Dropdowns'!$AC$5, $G193*lb_to_kg_conversion,IF(H193='Lookup Tables and Dropdowns'!$AC$6, $G193*oz_to_kg_conversion, $G193))*kg_metrictons_conversion))</f>
        <v/>
      </c>
      <c r="J193" s="40"/>
      <c r="K193" s="40"/>
      <c r="L193" s="90"/>
      <c r="M193" s="138" t="str">
        <f t="shared" si="6"/>
        <v/>
      </c>
      <c r="N193" s="138" t="str">
        <f t="shared" si="7"/>
        <v/>
      </c>
      <c r="O193" s="113" t="str">
        <f t="shared" si="8"/>
        <v/>
      </c>
    </row>
    <row r="194" spans="1:15" x14ac:dyDescent="0.35">
      <c r="A194" s="15">
        <v>174</v>
      </c>
      <c r="B194" s="47" t="s">
        <v>103</v>
      </c>
      <c r="C194" s="28"/>
      <c r="D194" s="28"/>
      <c r="E194" s="28"/>
      <c r="F194" s="40"/>
      <c r="G194" s="65"/>
      <c r="H194" s="65"/>
      <c r="I194" s="143" t="str" cm="1">
        <f t="array" ref="I194">IF($G194="","",IF(H194='Lookup Tables and Dropdowns'!$AC$7, G194,IF(H194='Lookup Tables and Dropdowns'!$AC$5, $G194*lb_to_kg_conversion,IF(H194='Lookup Tables and Dropdowns'!$AC$6, $G194*oz_to_kg_conversion, $G194))*kg_metrictons_conversion))</f>
        <v/>
      </c>
      <c r="J194" s="40"/>
      <c r="K194" s="40"/>
      <c r="L194" s="90"/>
      <c r="M194" s="138" t="str">
        <f t="shared" si="6"/>
        <v/>
      </c>
      <c r="N194" s="138" t="str">
        <f t="shared" si="7"/>
        <v/>
      </c>
      <c r="O194" s="113" t="str">
        <f t="shared" si="8"/>
        <v/>
      </c>
    </row>
    <row r="195" spans="1:15" x14ac:dyDescent="0.35">
      <c r="A195" s="15">
        <v>175</v>
      </c>
      <c r="B195" s="47" t="s">
        <v>103</v>
      </c>
      <c r="C195" s="28"/>
      <c r="D195" s="28"/>
      <c r="E195" s="28"/>
      <c r="F195" s="40"/>
      <c r="G195" s="65"/>
      <c r="H195" s="65"/>
      <c r="I195" s="143" t="str" cm="1">
        <f t="array" ref="I195">IF($G195="","",IF(H195='Lookup Tables and Dropdowns'!$AC$7, G195,IF(H195='Lookup Tables and Dropdowns'!$AC$5, $G195*lb_to_kg_conversion,IF(H195='Lookup Tables and Dropdowns'!$AC$6, $G195*oz_to_kg_conversion, $G195))*kg_metrictons_conversion))</f>
        <v/>
      </c>
      <c r="J195" s="40"/>
      <c r="K195" s="40"/>
      <c r="L195" s="90"/>
      <c r="M195" s="138" t="str">
        <f t="shared" si="6"/>
        <v/>
      </c>
      <c r="N195" s="138" t="str">
        <f t="shared" si="7"/>
        <v/>
      </c>
      <c r="O195" s="113" t="str">
        <f t="shared" si="8"/>
        <v/>
      </c>
    </row>
    <row r="196" spans="1:15" x14ac:dyDescent="0.35">
      <c r="A196" s="15">
        <v>176</v>
      </c>
      <c r="B196" s="47" t="s">
        <v>103</v>
      </c>
      <c r="C196" s="28"/>
      <c r="D196" s="28"/>
      <c r="E196" s="28"/>
      <c r="F196" s="40"/>
      <c r="G196" s="65"/>
      <c r="H196" s="65"/>
      <c r="I196" s="143" t="str" cm="1">
        <f t="array" ref="I196">IF($G196="","",IF(H196='Lookup Tables and Dropdowns'!$AC$7, G196,IF(H196='Lookup Tables and Dropdowns'!$AC$5, $G196*lb_to_kg_conversion,IF(H196='Lookup Tables and Dropdowns'!$AC$6, $G196*oz_to_kg_conversion, $G196))*kg_metrictons_conversion))</f>
        <v/>
      </c>
      <c r="J196" s="40"/>
      <c r="K196" s="40"/>
      <c r="L196" s="90"/>
      <c r="M196" s="138" t="str">
        <f t="shared" si="6"/>
        <v/>
      </c>
      <c r="N196" s="138" t="str">
        <f t="shared" si="7"/>
        <v/>
      </c>
      <c r="O196" s="113" t="str">
        <f t="shared" si="8"/>
        <v/>
      </c>
    </row>
    <row r="197" spans="1:15" x14ac:dyDescent="0.35">
      <c r="A197" s="15">
        <v>177</v>
      </c>
      <c r="B197" s="47" t="s">
        <v>103</v>
      </c>
      <c r="C197" s="28"/>
      <c r="D197" s="28"/>
      <c r="E197" s="28"/>
      <c r="F197" s="40"/>
      <c r="G197" s="65"/>
      <c r="H197" s="65"/>
      <c r="I197" s="143" t="str" cm="1">
        <f t="array" ref="I197">IF($G197="","",IF(H197='Lookup Tables and Dropdowns'!$AC$7, G197,IF(H197='Lookup Tables and Dropdowns'!$AC$5, $G197*lb_to_kg_conversion,IF(H197='Lookup Tables and Dropdowns'!$AC$6, $G197*oz_to_kg_conversion, $G197))*kg_metrictons_conversion))</f>
        <v/>
      </c>
      <c r="J197" s="40"/>
      <c r="K197" s="40"/>
      <c r="L197" s="90"/>
      <c r="M197" s="138" t="str">
        <f t="shared" si="6"/>
        <v/>
      </c>
      <c r="N197" s="138" t="str">
        <f t="shared" si="7"/>
        <v/>
      </c>
      <c r="O197" s="113" t="str">
        <f t="shared" si="8"/>
        <v/>
      </c>
    </row>
    <row r="198" spans="1:15" x14ac:dyDescent="0.35">
      <c r="A198" s="15">
        <v>178</v>
      </c>
      <c r="B198" s="47" t="s">
        <v>103</v>
      </c>
      <c r="C198" s="28"/>
      <c r="D198" s="28"/>
      <c r="E198" s="28"/>
      <c r="F198" s="40"/>
      <c r="G198" s="65"/>
      <c r="H198" s="65"/>
      <c r="I198" s="143" t="str" cm="1">
        <f t="array" ref="I198">IF($G198="","",IF(H198='Lookup Tables and Dropdowns'!$AC$7, G198,IF(H198='Lookup Tables and Dropdowns'!$AC$5, $G198*lb_to_kg_conversion,IF(H198='Lookup Tables and Dropdowns'!$AC$6, $G198*oz_to_kg_conversion, $G198))*kg_metrictons_conversion))</f>
        <v/>
      </c>
      <c r="J198" s="40"/>
      <c r="K198" s="40"/>
      <c r="L198" s="90"/>
      <c r="M198" s="138" t="str">
        <f t="shared" si="6"/>
        <v/>
      </c>
      <c r="N198" s="138" t="str">
        <f t="shared" si="7"/>
        <v/>
      </c>
      <c r="O198" s="113" t="str">
        <f t="shared" si="8"/>
        <v/>
      </c>
    </row>
    <row r="199" spans="1:15" x14ac:dyDescent="0.35">
      <c r="A199" s="15">
        <v>179</v>
      </c>
      <c r="B199" s="47" t="s">
        <v>103</v>
      </c>
      <c r="C199" s="28"/>
      <c r="D199" s="28"/>
      <c r="E199" s="28"/>
      <c r="F199" s="40"/>
      <c r="G199" s="65"/>
      <c r="H199" s="65"/>
      <c r="I199" s="143" t="str" cm="1">
        <f t="array" ref="I199">IF($G199="","",IF(H199='Lookup Tables and Dropdowns'!$AC$7, G199,IF(H199='Lookup Tables and Dropdowns'!$AC$5, $G199*lb_to_kg_conversion,IF(H199='Lookup Tables and Dropdowns'!$AC$6, $G199*oz_to_kg_conversion, $G199))*kg_metrictons_conversion))</f>
        <v/>
      </c>
      <c r="J199" s="40"/>
      <c r="K199" s="40"/>
      <c r="L199" s="90"/>
      <c r="M199" s="138" t="str">
        <f t="shared" si="6"/>
        <v/>
      </c>
      <c r="N199" s="138" t="str">
        <f t="shared" si="7"/>
        <v/>
      </c>
      <c r="O199" s="113" t="str">
        <f t="shared" si="8"/>
        <v/>
      </c>
    </row>
    <row r="200" spans="1:15" x14ac:dyDescent="0.35">
      <c r="A200" s="15">
        <v>180</v>
      </c>
      <c r="B200" s="47" t="s">
        <v>103</v>
      </c>
      <c r="C200" s="28"/>
      <c r="D200" s="28"/>
      <c r="E200" s="28"/>
      <c r="F200" s="40"/>
      <c r="G200" s="65"/>
      <c r="H200" s="65"/>
      <c r="I200" s="143" t="str" cm="1">
        <f t="array" ref="I200">IF($G200="","",IF(H200='Lookup Tables and Dropdowns'!$AC$7, G200,IF(H200='Lookup Tables and Dropdowns'!$AC$5, $G200*lb_to_kg_conversion,IF(H200='Lookup Tables and Dropdowns'!$AC$6, $G200*oz_to_kg_conversion, $G200))*kg_metrictons_conversion))</f>
        <v/>
      </c>
      <c r="J200" s="40"/>
      <c r="K200" s="40"/>
      <c r="L200" s="90"/>
      <c r="M200" s="138" t="str">
        <f t="shared" si="6"/>
        <v/>
      </c>
      <c r="N200" s="138" t="str">
        <f t="shared" si="7"/>
        <v/>
      </c>
      <c r="O200" s="113" t="str">
        <f t="shared" si="8"/>
        <v/>
      </c>
    </row>
    <row r="201" spans="1:15" x14ac:dyDescent="0.35">
      <c r="A201" s="15">
        <v>181</v>
      </c>
      <c r="B201" s="47" t="s">
        <v>103</v>
      </c>
      <c r="C201" s="28"/>
      <c r="D201" s="28"/>
      <c r="E201" s="28"/>
      <c r="F201" s="40"/>
      <c r="G201" s="65"/>
      <c r="H201" s="65"/>
      <c r="I201" s="143" t="str" cm="1">
        <f t="array" ref="I201">IF($G201="","",IF(H201='Lookup Tables and Dropdowns'!$AC$7, G201,IF(H201='Lookup Tables and Dropdowns'!$AC$5, $G201*lb_to_kg_conversion,IF(H201='Lookup Tables and Dropdowns'!$AC$6, $G201*oz_to_kg_conversion, $G201))*kg_metrictons_conversion))</f>
        <v/>
      </c>
      <c r="J201" s="40"/>
      <c r="K201" s="40"/>
      <c r="L201" s="90"/>
      <c r="M201" s="138" t="str">
        <f t="shared" si="6"/>
        <v/>
      </c>
      <c r="N201" s="138" t="str">
        <f t="shared" si="7"/>
        <v/>
      </c>
      <c r="O201" s="113" t="str">
        <f t="shared" si="8"/>
        <v/>
      </c>
    </row>
    <row r="202" spans="1:15" x14ac:dyDescent="0.35">
      <c r="A202" s="15">
        <v>182</v>
      </c>
      <c r="B202" s="47" t="s">
        <v>103</v>
      </c>
      <c r="C202" s="28"/>
      <c r="D202" s="28"/>
      <c r="E202" s="28"/>
      <c r="F202" s="40"/>
      <c r="G202" s="65"/>
      <c r="H202" s="65"/>
      <c r="I202" s="143" t="str" cm="1">
        <f t="array" ref="I202">IF($G202="","",IF(H202='Lookup Tables and Dropdowns'!$AC$7, G202,IF(H202='Lookup Tables and Dropdowns'!$AC$5, $G202*lb_to_kg_conversion,IF(H202='Lookup Tables and Dropdowns'!$AC$6, $G202*oz_to_kg_conversion, $G202))*kg_metrictons_conversion))</f>
        <v/>
      </c>
      <c r="J202" s="40"/>
      <c r="K202" s="40"/>
      <c r="L202" s="90"/>
      <c r="M202" s="138" t="str">
        <f t="shared" si="6"/>
        <v/>
      </c>
      <c r="N202" s="138" t="str">
        <f t="shared" si="7"/>
        <v/>
      </c>
      <c r="O202" s="113" t="str">
        <f t="shared" si="8"/>
        <v/>
      </c>
    </row>
    <row r="203" spans="1:15" x14ac:dyDescent="0.35">
      <c r="A203" s="15">
        <v>183</v>
      </c>
      <c r="B203" s="47" t="s">
        <v>103</v>
      </c>
      <c r="C203" s="28"/>
      <c r="D203" s="28"/>
      <c r="E203" s="28"/>
      <c r="F203" s="40"/>
      <c r="G203" s="65"/>
      <c r="H203" s="65"/>
      <c r="I203" s="143" t="str" cm="1">
        <f t="array" ref="I203">IF($G203="","",IF(H203='Lookup Tables and Dropdowns'!$AC$7, G203,IF(H203='Lookup Tables and Dropdowns'!$AC$5, $G203*lb_to_kg_conversion,IF(H203='Lookup Tables and Dropdowns'!$AC$6, $G203*oz_to_kg_conversion, $G203))*kg_metrictons_conversion))</f>
        <v/>
      </c>
      <c r="J203" s="40"/>
      <c r="K203" s="40"/>
      <c r="L203" s="90"/>
      <c r="M203" s="138" t="str">
        <f t="shared" si="6"/>
        <v/>
      </c>
      <c r="N203" s="138" t="str">
        <f t="shared" si="7"/>
        <v/>
      </c>
      <c r="O203" s="113" t="str">
        <f t="shared" si="8"/>
        <v/>
      </c>
    </row>
    <row r="204" spans="1:15" x14ac:dyDescent="0.35">
      <c r="A204" s="15">
        <v>184</v>
      </c>
      <c r="B204" s="47" t="s">
        <v>103</v>
      </c>
      <c r="C204" s="28"/>
      <c r="D204" s="28"/>
      <c r="E204" s="28"/>
      <c r="F204" s="40"/>
      <c r="G204" s="65"/>
      <c r="H204" s="65"/>
      <c r="I204" s="143" t="str" cm="1">
        <f t="array" ref="I204">IF($G204="","",IF(H204='Lookup Tables and Dropdowns'!$AC$7, G204,IF(H204='Lookup Tables and Dropdowns'!$AC$5, $G204*lb_to_kg_conversion,IF(H204='Lookup Tables and Dropdowns'!$AC$6, $G204*oz_to_kg_conversion, $G204))*kg_metrictons_conversion))</f>
        <v/>
      </c>
      <c r="J204" s="40"/>
      <c r="K204" s="40"/>
      <c r="L204" s="90"/>
      <c r="M204" s="138" t="str">
        <f t="shared" si="6"/>
        <v/>
      </c>
      <c r="N204" s="138" t="str">
        <f t="shared" si="7"/>
        <v/>
      </c>
      <c r="O204" s="113" t="str">
        <f t="shared" si="8"/>
        <v/>
      </c>
    </row>
    <row r="205" spans="1:15" x14ac:dyDescent="0.35">
      <c r="A205" s="15">
        <v>185</v>
      </c>
      <c r="B205" s="47" t="s">
        <v>103</v>
      </c>
      <c r="C205" s="28"/>
      <c r="D205" s="28"/>
      <c r="E205" s="28"/>
      <c r="F205" s="40"/>
      <c r="G205" s="65"/>
      <c r="H205" s="65"/>
      <c r="I205" s="143" t="str" cm="1">
        <f t="array" ref="I205">IF($G205="","",IF(H205='Lookup Tables and Dropdowns'!$AC$7, G205,IF(H205='Lookup Tables and Dropdowns'!$AC$5, $G205*lb_to_kg_conversion,IF(H205='Lookup Tables and Dropdowns'!$AC$6, $G205*oz_to_kg_conversion, $G205))*kg_metrictons_conversion))</f>
        <v/>
      </c>
      <c r="J205" s="40"/>
      <c r="K205" s="40"/>
      <c r="L205" s="90"/>
      <c r="M205" s="138" t="str">
        <f t="shared" si="6"/>
        <v/>
      </c>
      <c r="N205" s="138" t="str">
        <f t="shared" si="7"/>
        <v/>
      </c>
      <c r="O205" s="113" t="str">
        <f t="shared" si="8"/>
        <v/>
      </c>
    </row>
    <row r="206" spans="1:15" x14ac:dyDescent="0.35">
      <c r="A206" s="15">
        <v>186</v>
      </c>
      <c r="B206" s="47" t="s">
        <v>103</v>
      </c>
      <c r="C206" s="28"/>
      <c r="D206" s="28"/>
      <c r="E206" s="28"/>
      <c r="F206" s="40"/>
      <c r="G206" s="65"/>
      <c r="H206" s="65"/>
      <c r="I206" s="143" t="str" cm="1">
        <f t="array" ref="I206">IF($G206="","",IF(H206='Lookup Tables and Dropdowns'!$AC$7, G206,IF(H206='Lookup Tables and Dropdowns'!$AC$5, $G206*lb_to_kg_conversion,IF(H206='Lookup Tables and Dropdowns'!$AC$6, $G206*oz_to_kg_conversion, $G206))*kg_metrictons_conversion))</f>
        <v/>
      </c>
      <c r="J206" s="40"/>
      <c r="K206" s="40"/>
      <c r="L206" s="90"/>
      <c r="M206" s="138" t="str">
        <f t="shared" si="6"/>
        <v/>
      </c>
      <c r="N206" s="138" t="str">
        <f t="shared" si="7"/>
        <v/>
      </c>
      <c r="O206" s="113" t="str">
        <f t="shared" si="8"/>
        <v/>
      </c>
    </row>
    <row r="207" spans="1:15" x14ac:dyDescent="0.35">
      <c r="A207" s="15">
        <v>187</v>
      </c>
      <c r="B207" s="47" t="s">
        <v>103</v>
      </c>
      <c r="C207" s="28"/>
      <c r="D207" s="28"/>
      <c r="E207" s="28"/>
      <c r="F207" s="40"/>
      <c r="G207" s="65"/>
      <c r="H207" s="65"/>
      <c r="I207" s="143" t="str" cm="1">
        <f t="array" ref="I207">IF($G207="","",IF(H207='Lookup Tables and Dropdowns'!$AC$7, G207,IF(H207='Lookup Tables and Dropdowns'!$AC$5, $G207*lb_to_kg_conversion,IF(H207='Lookup Tables and Dropdowns'!$AC$6, $G207*oz_to_kg_conversion, $G207))*kg_metrictons_conversion))</f>
        <v/>
      </c>
      <c r="J207" s="40"/>
      <c r="K207" s="40"/>
      <c r="L207" s="90"/>
      <c r="M207" s="138" t="str">
        <f t="shared" si="6"/>
        <v/>
      </c>
      <c r="N207" s="138" t="str">
        <f t="shared" si="7"/>
        <v/>
      </c>
      <c r="O207" s="113" t="str">
        <f t="shared" si="8"/>
        <v/>
      </c>
    </row>
    <row r="208" spans="1:15" x14ac:dyDescent="0.35">
      <c r="A208" s="15">
        <v>188</v>
      </c>
      <c r="B208" s="47" t="s">
        <v>103</v>
      </c>
      <c r="C208" s="28"/>
      <c r="D208" s="28"/>
      <c r="E208" s="28"/>
      <c r="F208" s="40"/>
      <c r="G208" s="65"/>
      <c r="H208" s="65"/>
      <c r="I208" s="143" t="str" cm="1">
        <f t="array" ref="I208">IF($G208="","",IF(H208='Lookup Tables and Dropdowns'!$AC$7, G208,IF(H208='Lookup Tables and Dropdowns'!$AC$5, $G208*lb_to_kg_conversion,IF(H208='Lookup Tables and Dropdowns'!$AC$6, $G208*oz_to_kg_conversion, $G208))*kg_metrictons_conversion))</f>
        <v/>
      </c>
      <c r="J208" s="40"/>
      <c r="K208" s="40"/>
      <c r="L208" s="90"/>
      <c r="M208" s="138" t="str">
        <f t="shared" si="6"/>
        <v/>
      </c>
      <c r="N208" s="138" t="str">
        <f t="shared" si="7"/>
        <v/>
      </c>
      <c r="O208" s="113" t="str">
        <f t="shared" si="8"/>
        <v/>
      </c>
    </row>
    <row r="209" spans="1:15" x14ac:dyDescent="0.35">
      <c r="A209" s="15">
        <v>189</v>
      </c>
      <c r="B209" s="47" t="s">
        <v>103</v>
      </c>
      <c r="C209" s="28"/>
      <c r="D209" s="28"/>
      <c r="E209" s="28"/>
      <c r="F209" s="40"/>
      <c r="G209" s="65"/>
      <c r="H209" s="65"/>
      <c r="I209" s="143" t="str" cm="1">
        <f t="array" ref="I209">IF($G209="","",IF(H209='Lookup Tables and Dropdowns'!$AC$7, G209,IF(H209='Lookup Tables and Dropdowns'!$AC$5, $G209*lb_to_kg_conversion,IF(H209='Lookup Tables and Dropdowns'!$AC$6, $G209*oz_to_kg_conversion, $G209))*kg_metrictons_conversion))</f>
        <v/>
      </c>
      <c r="J209" s="40"/>
      <c r="K209" s="40"/>
      <c r="L209" s="90"/>
      <c r="M209" s="138" t="str">
        <f t="shared" si="6"/>
        <v/>
      </c>
      <c r="N209" s="138" t="str">
        <f t="shared" si="7"/>
        <v/>
      </c>
      <c r="O209" s="113" t="str">
        <f t="shared" si="8"/>
        <v/>
      </c>
    </row>
    <row r="210" spans="1:15" x14ac:dyDescent="0.35">
      <c r="A210" s="15">
        <v>190</v>
      </c>
      <c r="B210" s="47" t="s">
        <v>103</v>
      </c>
      <c r="C210" s="28"/>
      <c r="D210" s="28"/>
      <c r="E210" s="28"/>
      <c r="F210" s="40"/>
      <c r="G210" s="65"/>
      <c r="H210" s="65"/>
      <c r="I210" s="143" t="str" cm="1">
        <f t="array" ref="I210">IF($G210="","",IF(H210='Lookup Tables and Dropdowns'!$AC$7, G210,IF(H210='Lookup Tables and Dropdowns'!$AC$5, $G210*lb_to_kg_conversion,IF(H210='Lookup Tables and Dropdowns'!$AC$6, $G210*oz_to_kg_conversion, $G210))*kg_metrictons_conversion))</f>
        <v/>
      </c>
      <c r="J210" s="40"/>
      <c r="K210" s="40"/>
      <c r="L210" s="90"/>
      <c r="M210" s="138" t="str">
        <f t="shared" si="6"/>
        <v/>
      </c>
      <c r="N210" s="138" t="str">
        <f t="shared" si="7"/>
        <v/>
      </c>
      <c r="O210" s="113" t="str">
        <f t="shared" si="8"/>
        <v/>
      </c>
    </row>
    <row r="211" spans="1:15" x14ac:dyDescent="0.35">
      <c r="A211" s="15">
        <v>191</v>
      </c>
      <c r="B211" s="47" t="s">
        <v>103</v>
      </c>
      <c r="C211" s="28"/>
      <c r="D211" s="28"/>
      <c r="E211" s="28"/>
      <c r="F211" s="40"/>
      <c r="G211" s="65"/>
      <c r="H211" s="65"/>
      <c r="I211" s="143" t="str" cm="1">
        <f t="array" ref="I211">IF($G211="","",IF(H211='Lookup Tables and Dropdowns'!$AC$7, G211,IF(H211='Lookup Tables and Dropdowns'!$AC$5, $G211*lb_to_kg_conversion,IF(H211='Lookup Tables and Dropdowns'!$AC$6, $G211*oz_to_kg_conversion, $G211))*kg_metrictons_conversion))</f>
        <v/>
      </c>
      <c r="J211" s="40"/>
      <c r="K211" s="40"/>
      <c r="L211" s="90"/>
      <c r="M211" s="138" t="str">
        <f t="shared" si="6"/>
        <v/>
      </c>
      <c r="N211" s="138" t="str">
        <f t="shared" si="7"/>
        <v/>
      </c>
      <c r="O211" s="113" t="str">
        <f t="shared" si="8"/>
        <v/>
      </c>
    </row>
    <row r="212" spans="1:15" x14ac:dyDescent="0.35">
      <c r="A212" s="15">
        <v>192</v>
      </c>
      <c r="B212" s="47" t="s">
        <v>103</v>
      </c>
      <c r="C212" s="28"/>
      <c r="D212" s="28"/>
      <c r="E212" s="28"/>
      <c r="F212" s="40"/>
      <c r="G212" s="65"/>
      <c r="H212" s="65"/>
      <c r="I212" s="143" t="str" cm="1">
        <f t="array" ref="I212">IF($G212="","",IF(H212='Lookup Tables and Dropdowns'!$AC$7, G212,IF(H212='Lookup Tables and Dropdowns'!$AC$5, $G212*lb_to_kg_conversion,IF(H212='Lookup Tables and Dropdowns'!$AC$6, $G212*oz_to_kg_conversion, $G212))*kg_metrictons_conversion))</f>
        <v/>
      </c>
      <c r="J212" s="40"/>
      <c r="K212" s="40"/>
      <c r="L212" s="90"/>
      <c r="M212" s="138" t="str">
        <f t="shared" si="6"/>
        <v/>
      </c>
      <c r="N212" s="138" t="str">
        <f t="shared" si="7"/>
        <v/>
      </c>
      <c r="O212" s="113" t="str">
        <f t="shared" si="8"/>
        <v/>
      </c>
    </row>
    <row r="213" spans="1:15" x14ac:dyDescent="0.35">
      <c r="A213" s="15">
        <v>193</v>
      </c>
      <c r="B213" s="47" t="s">
        <v>103</v>
      </c>
      <c r="C213" s="28"/>
      <c r="D213" s="28"/>
      <c r="E213" s="28"/>
      <c r="F213" s="40"/>
      <c r="G213" s="65"/>
      <c r="H213" s="65"/>
      <c r="I213" s="143" t="str" cm="1">
        <f t="array" ref="I213">IF($G213="","",IF(H213='Lookup Tables and Dropdowns'!$AC$7, G213,IF(H213='Lookup Tables and Dropdowns'!$AC$5, $G213*lb_to_kg_conversion,IF(H213='Lookup Tables and Dropdowns'!$AC$6, $G213*oz_to_kg_conversion, $G213))*kg_metrictons_conversion))</f>
        <v/>
      </c>
      <c r="J213" s="40"/>
      <c r="K213" s="40"/>
      <c r="L213" s="90"/>
      <c r="M213" s="138" t="str">
        <f t="shared" si="6"/>
        <v/>
      </c>
      <c r="N213" s="138" t="str">
        <f t="shared" si="7"/>
        <v/>
      </c>
      <c r="O213" s="113" t="str">
        <f t="shared" si="8"/>
        <v/>
      </c>
    </row>
    <row r="214" spans="1:15" x14ac:dyDescent="0.35">
      <c r="A214" s="15">
        <v>194</v>
      </c>
      <c r="B214" s="47" t="s">
        <v>103</v>
      </c>
      <c r="C214" s="28"/>
      <c r="D214" s="28"/>
      <c r="E214" s="28"/>
      <c r="F214" s="40"/>
      <c r="G214" s="65"/>
      <c r="H214" s="65"/>
      <c r="I214" s="143" t="str" cm="1">
        <f t="array" ref="I214">IF($G214="","",IF(H214='Lookup Tables and Dropdowns'!$AC$7, G214,IF(H214='Lookup Tables and Dropdowns'!$AC$5, $G214*lb_to_kg_conversion,IF(H214='Lookup Tables and Dropdowns'!$AC$6, $G214*oz_to_kg_conversion, $G214))*kg_metrictons_conversion))</f>
        <v/>
      </c>
      <c r="J214" s="40"/>
      <c r="K214" s="40"/>
      <c r="L214" s="90"/>
      <c r="M214" s="138" t="str">
        <f t="shared" si="6"/>
        <v/>
      </c>
      <c r="N214" s="138" t="str">
        <f t="shared" si="7"/>
        <v/>
      </c>
      <c r="O214" s="113" t="str">
        <f t="shared" si="8"/>
        <v/>
      </c>
    </row>
    <row r="215" spans="1:15" x14ac:dyDescent="0.35">
      <c r="A215" s="15">
        <v>195</v>
      </c>
      <c r="B215" s="47" t="s">
        <v>103</v>
      </c>
      <c r="C215" s="28"/>
      <c r="D215" s="28"/>
      <c r="E215" s="28"/>
      <c r="F215" s="40"/>
      <c r="G215" s="65"/>
      <c r="H215" s="65"/>
      <c r="I215" s="143" t="str" cm="1">
        <f t="array" ref="I215">IF($G215="","",IF(H215='Lookup Tables and Dropdowns'!$AC$7, G215,IF(H215='Lookup Tables and Dropdowns'!$AC$5, $G215*lb_to_kg_conversion,IF(H215='Lookup Tables and Dropdowns'!$AC$6, $G215*oz_to_kg_conversion, $G215))*kg_metrictons_conversion))</f>
        <v/>
      </c>
      <c r="J215" s="40"/>
      <c r="K215" s="40"/>
      <c r="L215" s="90"/>
      <c r="M215" s="138" t="str">
        <f t="shared" ref="M215:M220" si="9">IF($G215="","",$I215*J215)</f>
        <v/>
      </c>
      <c r="N215" s="138" t="str">
        <f t="shared" si="7"/>
        <v/>
      </c>
      <c r="O215" s="113" t="str">
        <f t="shared" si="8"/>
        <v/>
      </c>
    </row>
    <row r="216" spans="1:15" x14ac:dyDescent="0.35">
      <c r="A216" s="15">
        <v>196</v>
      </c>
      <c r="B216" s="47" t="s">
        <v>103</v>
      </c>
      <c r="C216" s="28"/>
      <c r="D216" s="28"/>
      <c r="E216" s="28"/>
      <c r="F216" s="40"/>
      <c r="G216" s="65"/>
      <c r="H216" s="65"/>
      <c r="I216" s="143" t="str" cm="1">
        <f t="array" ref="I216">IF($G216="","",IF(H216='Lookup Tables and Dropdowns'!$AC$7, G216,IF(H216='Lookup Tables and Dropdowns'!$AC$5, $G216*lb_to_kg_conversion,IF(H216='Lookup Tables and Dropdowns'!$AC$6, $G216*oz_to_kg_conversion, $G216))*kg_metrictons_conversion))</f>
        <v/>
      </c>
      <c r="J216" s="40"/>
      <c r="K216" s="40"/>
      <c r="L216" s="90"/>
      <c r="M216" s="138" t="str">
        <f t="shared" si="9"/>
        <v/>
      </c>
      <c r="N216" s="138" t="str">
        <f t="shared" ref="N216:N220" si="10">IF($G216="","",$I216*K216)</f>
        <v/>
      </c>
      <c r="O216" s="113" t="str">
        <f t="shared" ref="O216:O220" si="11">IF($G216="","",$I216*L216)</f>
        <v/>
      </c>
    </row>
    <row r="217" spans="1:15" x14ac:dyDescent="0.35">
      <c r="A217" s="15">
        <v>197</v>
      </c>
      <c r="B217" s="47" t="s">
        <v>103</v>
      </c>
      <c r="C217" s="28"/>
      <c r="D217" s="28"/>
      <c r="E217" s="28"/>
      <c r="F217" s="40"/>
      <c r="G217" s="65"/>
      <c r="H217" s="65"/>
      <c r="I217" s="143" t="str" cm="1">
        <f t="array" ref="I217">IF($G217="","",IF(H217='Lookup Tables and Dropdowns'!$AC$7, G217,IF(H217='Lookup Tables and Dropdowns'!$AC$5, $G217*lb_to_kg_conversion,IF(H217='Lookup Tables and Dropdowns'!$AC$6, $G217*oz_to_kg_conversion, $G217))*kg_metrictons_conversion))</f>
        <v/>
      </c>
      <c r="J217" s="40"/>
      <c r="K217" s="40"/>
      <c r="L217" s="90"/>
      <c r="M217" s="138" t="str">
        <f t="shared" si="9"/>
        <v/>
      </c>
      <c r="N217" s="138" t="str">
        <f t="shared" si="10"/>
        <v/>
      </c>
      <c r="O217" s="113" t="str">
        <f t="shared" si="11"/>
        <v/>
      </c>
    </row>
    <row r="218" spans="1:15" x14ac:dyDescent="0.35">
      <c r="A218" s="15">
        <v>198</v>
      </c>
      <c r="B218" s="47" t="s">
        <v>103</v>
      </c>
      <c r="C218" s="28"/>
      <c r="D218" s="28"/>
      <c r="E218" s="28"/>
      <c r="F218" s="40"/>
      <c r="G218" s="65"/>
      <c r="H218" s="65"/>
      <c r="I218" s="143" t="str" cm="1">
        <f t="array" ref="I218">IF($G218="","",IF(H218='Lookup Tables and Dropdowns'!$AC$7, G218,IF(H218='Lookup Tables and Dropdowns'!$AC$5, $G218*lb_to_kg_conversion,IF(H218='Lookup Tables and Dropdowns'!$AC$6, $G218*oz_to_kg_conversion, $G218))*kg_metrictons_conversion))</f>
        <v/>
      </c>
      <c r="J218" s="40"/>
      <c r="K218" s="40"/>
      <c r="L218" s="90"/>
      <c r="M218" s="138" t="str">
        <f t="shared" si="9"/>
        <v/>
      </c>
      <c r="N218" s="138" t="str">
        <f t="shared" si="10"/>
        <v/>
      </c>
      <c r="O218" s="113" t="str">
        <f t="shared" si="11"/>
        <v/>
      </c>
    </row>
    <row r="219" spans="1:15" x14ac:dyDescent="0.35">
      <c r="A219" s="15">
        <v>199</v>
      </c>
      <c r="B219" s="47" t="s">
        <v>103</v>
      </c>
      <c r="C219" s="28"/>
      <c r="D219" s="28"/>
      <c r="E219" s="28"/>
      <c r="F219" s="40"/>
      <c r="G219" s="65"/>
      <c r="H219" s="65"/>
      <c r="I219" s="143" t="str" cm="1">
        <f t="array" ref="I219">IF($G219="","",IF(H219='Lookup Tables and Dropdowns'!$AC$7, G219,IF(H219='Lookup Tables and Dropdowns'!$AC$5, $G219*lb_to_kg_conversion,IF(H219='Lookup Tables and Dropdowns'!$AC$6, $G219*oz_to_kg_conversion, $G219))*kg_metrictons_conversion))</f>
        <v/>
      </c>
      <c r="J219" s="40"/>
      <c r="K219" s="40"/>
      <c r="L219" s="90"/>
      <c r="M219" s="138" t="str">
        <f t="shared" si="9"/>
        <v/>
      </c>
      <c r="N219" s="138" t="str">
        <f t="shared" si="10"/>
        <v/>
      </c>
      <c r="O219" s="113" t="str">
        <f t="shared" si="11"/>
        <v/>
      </c>
    </row>
    <row r="220" spans="1:15" ht="14.5" thickBot="1" x14ac:dyDescent="0.4">
      <c r="A220" s="15">
        <v>200</v>
      </c>
      <c r="B220" s="48" t="s">
        <v>103</v>
      </c>
      <c r="C220" s="34"/>
      <c r="D220" s="28"/>
      <c r="E220" s="34"/>
      <c r="F220" s="49"/>
      <c r="G220" s="66"/>
      <c r="H220" s="66"/>
      <c r="I220" s="143" t="str" cm="1">
        <f t="array" ref="I220">IF($G220="","",IF(H220='Lookup Tables and Dropdowns'!$AC$7, G220,IF(H220='Lookup Tables and Dropdowns'!$AC$5, $G220*lb_to_kg_conversion,IF(H220='Lookup Tables and Dropdowns'!$AC$6, $G220*oz_to_kg_conversion, $G220))*kg_metrictons_conversion))</f>
        <v/>
      </c>
      <c r="J220" s="49"/>
      <c r="K220" s="49"/>
      <c r="L220" s="110"/>
      <c r="M220" s="139" t="str">
        <f t="shared" si="9"/>
        <v/>
      </c>
      <c r="N220" s="139" t="str">
        <f t="shared" si="10"/>
        <v/>
      </c>
      <c r="O220" s="114" t="str">
        <f t="shared" si="11"/>
        <v/>
      </c>
    </row>
  </sheetData>
  <mergeCells count="21">
    <mergeCell ref="B10:G10"/>
    <mergeCell ref="B11:G11"/>
    <mergeCell ref="B12:G12"/>
    <mergeCell ref="B13:G13"/>
    <mergeCell ref="B4:G4"/>
    <mergeCell ref="B5:G5"/>
    <mergeCell ref="B7:G7"/>
    <mergeCell ref="B8:G8"/>
    <mergeCell ref="B9:G9"/>
    <mergeCell ref="B19:B20"/>
    <mergeCell ref="C19:C20"/>
    <mergeCell ref="F19:F20"/>
    <mergeCell ref="B16:F16"/>
    <mergeCell ref="M19:O19"/>
    <mergeCell ref="J19:L19"/>
    <mergeCell ref="G19:G20"/>
    <mergeCell ref="H19:H20"/>
    <mergeCell ref="B17:F17"/>
    <mergeCell ref="D19:D20"/>
    <mergeCell ref="E19:E20"/>
    <mergeCell ref="I19:I20"/>
  </mergeCells>
  <conditionalFormatting sqref="F21:F220">
    <cfRule type="expression" dxfId="73" priority="2">
      <formula>$B21="RACHP"</formula>
    </cfRule>
  </conditionalFormatting>
  <conditionalFormatting sqref="G21:H220">
    <cfRule type="expression" dxfId="72" priority="5">
      <formula>$B21="Aerosols"</formula>
    </cfRule>
  </conditionalFormatting>
  <dataValidations count="1">
    <dataValidation type="list" allowBlank="1" showInputMessage="1" showErrorMessage="1" sqref="C21:C220" xr:uid="{583CD3F5-7611-4B1F-ADDF-11B7F275DA7F}">
      <formula1>INDIRECT(B21)</formula1>
    </dataValidation>
  </dataValidations>
  <hyperlinks>
    <hyperlink ref="B8:F8" location="'1. Background_and_Certification'!A1" display="Part 1: Background Information and Certification" xr:uid="{E81443B5-7272-4CE1-9002-0CC57EB7C1CF}"/>
    <hyperlink ref="B11" location="'RACHP'!B4" display="RACHP Sector Reporting Form" xr:uid="{C934B1BC-9944-4C0C-9AFB-4C03F24E5BC4}"/>
    <hyperlink ref="B13:F13" location="'2c. Aerosols'!A1" display="Part 2c: Aerosols Sector Reporting Form" xr:uid="{8500FBD1-1F79-4AAF-8304-2052E50063C3}"/>
    <hyperlink ref="B12" location="Foams!B4" display="Foams Sector Reporting Form" xr:uid="{1F7D7F23-FEBD-4666-BEA0-F9395ACD8EF9}"/>
    <hyperlink ref="B12:F12" location="'2b. Foam'!A1" display="Part 2b: Foam Sector Reporting Form" xr:uid="{D4AE47B7-9053-4A8A-A842-44304A09127F}"/>
    <hyperlink ref="B11:F11" location="'2a. RACHP'!A1" display="Part 2a: RACHP Sector Reporting Form" xr:uid="{BD736382-4A48-486C-959F-E7161FBB82B8}"/>
    <hyperlink ref="B10" location="Background_and_Certification!B37" display="Section 2 - Signed Certification" xr:uid="{106D5E49-B9F6-475F-9598-B6ED2FCB656A}"/>
    <hyperlink ref="B10:F10" location="'1. Background_and_Certification'!B36" display="Signed Certification" xr:uid="{CCA41585-AA92-4FA1-8E08-E7F5B407259E}"/>
    <hyperlink ref="B9:C9" location="Sheet1!B37" display="Section 2 - Required Reporting Information" xr:uid="{A023DDB5-A1A3-4570-86D4-7193E674D216}"/>
    <hyperlink ref="B9" location="'Company Idenfification'!B33" display="Section 2 - Corporate Relationships" xr:uid="{21D616B9-7114-499B-84A2-087742035187}"/>
    <hyperlink ref="B9:F9" location="'1. Background_and_Certification'!B23" display="Identifying Information" xr:uid="{3DAA1097-E9CB-4BB9-BA27-97F796797022}"/>
    <hyperlink ref="B14:J14" location="'3. Custom Blends'!A1" display="Part 3: Custom Blends" xr:uid="{34643CE5-EFED-4A6E-9EBF-AF8C54305F8B}"/>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EB04130D-0D3E-4D51-AEE0-3B7C096DA4FA}">
          <x14:formula1>
            <xm:f>'Lookup Tables and Dropdowns'!$AC$4:$AC$7</xm:f>
          </x14:formula1>
          <xm:sqref>H21:H220</xm:sqref>
        </x14:dataValidation>
        <x14:dataValidation type="list" operator="equal" allowBlank="1" showInputMessage="1" showErrorMessage="1" xr:uid="{AA1925AF-668E-4FBF-BC60-CF40431D91C7}">
          <x14:formula1>
            <xm:f>'Lookup Tables and Dropdowns'!$S$4:$S$206</xm:f>
          </x14:formula1>
          <xm:sqref>F21:F220</xm:sqref>
        </x14:dataValidation>
        <x14:dataValidation type="list" allowBlank="1" showInputMessage="1" showErrorMessage="1" xr:uid="{702A12DA-B9C1-4FDE-9016-31B9C529C1CC}">
          <x14:formula1>
            <xm:f>INDIRECT(_xlfn.XLOOKUP(C21, 'Lookup Tables and Dropdowns'!H$3:I$3, 'Lookup Tables and Dropdowns'!H$2:I$2))</xm:f>
          </x14:formula1>
          <xm:sqref>D21:D220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12C75-D6A5-4810-8B6B-23B7AE03DE5F}">
  <sheetPr>
    <tabColor theme="4"/>
  </sheetPr>
  <dimension ref="B1:Z220"/>
  <sheetViews>
    <sheetView topLeftCell="A214" zoomScale="60" zoomScaleNormal="60" workbookViewId="0">
      <selection activeCell="D21" sqref="D21"/>
    </sheetView>
  </sheetViews>
  <sheetFormatPr defaultRowHeight="14.5" x14ac:dyDescent="0.35"/>
  <cols>
    <col min="1" max="1" width="4.90625" customWidth="1"/>
    <col min="2" max="2" width="28.54296875" customWidth="1"/>
    <col min="3" max="4" width="42.54296875" customWidth="1"/>
    <col min="5" max="5" width="31.54296875" customWidth="1"/>
    <col min="6" max="6" width="37.08984375" customWidth="1"/>
    <col min="7" max="9" width="26.90625" customWidth="1"/>
    <col min="10" max="18" width="28.90625" customWidth="1"/>
    <col min="19" max="19" width="16.08984375" customWidth="1"/>
    <col min="20" max="20" width="26.08984375" customWidth="1"/>
    <col min="21" max="21" width="21.08984375" customWidth="1"/>
    <col min="22" max="22" width="16.08984375" customWidth="1"/>
    <col min="23" max="23" width="22" customWidth="1"/>
    <col min="26" max="30" width="0" hidden="1" customWidth="1"/>
  </cols>
  <sheetData>
    <row r="1" spans="2:26" s="1" customFormat="1" ht="15.9" customHeight="1" x14ac:dyDescent="0.35">
      <c r="F1" s="52" t="s">
        <v>0</v>
      </c>
      <c r="J1" s="2"/>
      <c r="K1" s="2"/>
      <c r="L1" s="2"/>
      <c r="M1" s="2"/>
      <c r="N1" s="2"/>
      <c r="O1" s="2"/>
      <c r="P1" s="2"/>
      <c r="Q1" s="2"/>
      <c r="R1" s="2"/>
      <c r="S1" s="2"/>
    </row>
    <row r="2" spans="2:26" s="1" customFormat="1" ht="15.9" customHeight="1" x14ac:dyDescent="0.35">
      <c r="F2" s="53" t="s">
        <v>1</v>
      </c>
      <c r="J2" s="3"/>
      <c r="K2" s="3"/>
      <c r="L2" s="3"/>
      <c r="M2" s="3"/>
      <c r="N2" s="3"/>
      <c r="O2" s="3"/>
      <c r="P2" s="3"/>
      <c r="Q2" s="3"/>
      <c r="R2" s="3"/>
      <c r="S2" s="3"/>
    </row>
    <row r="3" spans="2:26" s="1" customFormat="1" ht="15.9" customHeight="1" x14ac:dyDescent="0.35">
      <c r="Q3"/>
      <c r="R3"/>
      <c r="S3"/>
      <c r="T3"/>
    </row>
    <row r="4" spans="2:26" s="4" customFormat="1" ht="66.650000000000006" customHeight="1" x14ac:dyDescent="0.35">
      <c r="B4" s="185" t="s">
        <v>2</v>
      </c>
      <c r="C4" s="185"/>
      <c r="D4" s="185"/>
      <c r="E4" s="185"/>
      <c r="F4" s="185"/>
      <c r="G4" s="24"/>
      <c r="H4" s="24"/>
      <c r="I4" s="24"/>
      <c r="J4" s="165"/>
      <c r="K4" s="165"/>
      <c r="L4" s="165"/>
      <c r="M4" s="165"/>
      <c r="N4" s="165"/>
      <c r="O4" s="165"/>
      <c r="P4" s="165"/>
      <c r="Q4" s="25"/>
      <c r="R4" s="25"/>
      <c r="S4" s="25"/>
      <c r="T4" s="25"/>
    </row>
    <row r="5" spans="2:26" s="4" customFormat="1" ht="30" customHeight="1" x14ac:dyDescent="0.35">
      <c r="B5" s="224" t="s">
        <v>109</v>
      </c>
      <c r="C5" s="224"/>
      <c r="D5" s="224"/>
      <c r="E5" s="224"/>
      <c r="F5" s="224"/>
      <c r="G5" s="24"/>
      <c r="H5" s="24"/>
      <c r="I5" s="24"/>
      <c r="J5" s="165"/>
      <c r="K5" s="165"/>
      <c r="L5" s="165"/>
      <c r="M5" s="165"/>
      <c r="N5" s="165"/>
      <c r="O5" s="165"/>
      <c r="P5" s="165"/>
      <c r="Q5" s="25"/>
      <c r="R5" s="25"/>
      <c r="S5" s="25"/>
      <c r="T5" s="25"/>
    </row>
    <row r="6" spans="2:26" s="23" customFormat="1" ht="20" x14ac:dyDescent="0.35">
      <c r="B6" s="24"/>
      <c r="C6" s="24"/>
      <c r="D6" s="24"/>
      <c r="E6" s="24"/>
      <c r="F6" s="24"/>
      <c r="G6" s="24"/>
      <c r="H6" s="24"/>
      <c r="I6" s="24"/>
      <c r="J6" s="165"/>
      <c r="K6" s="165"/>
      <c r="L6" s="165"/>
      <c r="M6" s="165"/>
      <c r="N6" s="165"/>
      <c r="O6" s="165"/>
      <c r="P6" s="165"/>
      <c r="Q6"/>
      <c r="R6"/>
      <c r="S6"/>
      <c r="T6"/>
      <c r="U6" s="1"/>
      <c r="V6" s="1"/>
      <c r="W6" s="1"/>
      <c r="X6" s="1"/>
      <c r="Y6" s="1"/>
      <c r="Z6" s="1"/>
    </row>
    <row r="7" spans="2:26" s="1" customFormat="1" ht="15.9" customHeight="1" thickBot="1" x14ac:dyDescent="0.4">
      <c r="B7" s="192" t="s">
        <v>10</v>
      </c>
      <c r="C7" s="193"/>
      <c r="D7" s="193"/>
      <c r="E7" s="193"/>
      <c r="F7" s="194"/>
      <c r="G7" s="26"/>
      <c r="H7" s="26"/>
      <c r="I7" s="26"/>
      <c r="J7" s="22"/>
      <c r="K7" s="22"/>
      <c r="L7" s="22"/>
      <c r="M7" s="22"/>
      <c r="N7" s="22"/>
      <c r="O7" s="22"/>
      <c r="P7" s="22"/>
      <c r="Q7"/>
      <c r="R7"/>
      <c r="S7"/>
      <c r="T7"/>
    </row>
    <row r="8" spans="2:26" s="1" customFormat="1" ht="15.9" customHeight="1" x14ac:dyDescent="0.35">
      <c r="B8" s="205" t="s">
        <v>11</v>
      </c>
      <c r="C8" s="206"/>
      <c r="D8" s="206"/>
      <c r="E8" s="206"/>
      <c r="F8" s="207"/>
      <c r="G8" s="22"/>
      <c r="H8" s="22"/>
      <c r="I8" s="22"/>
      <c r="Q8"/>
      <c r="R8"/>
      <c r="S8"/>
      <c r="T8"/>
    </row>
    <row r="9" spans="2:26" s="1" customFormat="1" ht="15.9" customHeight="1" x14ac:dyDescent="0.35">
      <c r="B9" s="198" t="s">
        <v>12</v>
      </c>
      <c r="C9" s="199"/>
      <c r="D9" s="199"/>
      <c r="E9" s="199"/>
      <c r="F9" s="200"/>
      <c r="G9" s="22"/>
      <c r="H9" s="22"/>
      <c r="I9" s="22"/>
      <c r="Q9"/>
      <c r="R9"/>
      <c r="S9"/>
      <c r="T9"/>
    </row>
    <row r="10" spans="2:26" s="1" customFormat="1" ht="15.9" customHeight="1" x14ac:dyDescent="0.35">
      <c r="B10" s="198" t="s">
        <v>13</v>
      </c>
      <c r="C10" s="201"/>
      <c r="D10" s="201"/>
      <c r="E10" s="201"/>
      <c r="F10" s="200"/>
      <c r="G10" s="22"/>
      <c r="H10" s="22"/>
      <c r="I10" s="22"/>
      <c r="Q10"/>
      <c r="R10"/>
      <c r="S10"/>
      <c r="T10"/>
    </row>
    <row r="11" spans="2:26" s="1" customFormat="1" ht="15.9" customHeight="1" x14ac:dyDescent="0.35">
      <c r="B11" s="177" t="s">
        <v>14</v>
      </c>
      <c r="C11" s="178"/>
      <c r="D11" s="178"/>
      <c r="E11" s="178"/>
      <c r="F11" s="179"/>
      <c r="G11" s="22"/>
      <c r="H11" s="22"/>
      <c r="I11" s="22"/>
      <c r="Q11"/>
      <c r="R11"/>
      <c r="S11"/>
      <c r="T11"/>
    </row>
    <row r="12" spans="2:26" s="1" customFormat="1" ht="15.9" customHeight="1" x14ac:dyDescent="0.35">
      <c r="B12" s="177" t="s">
        <v>15</v>
      </c>
      <c r="C12" s="178"/>
      <c r="D12" s="178"/>
      <c r="E12" s="178"/>
      <c r="F12" s="179"/>
      <c r="G12" s="22"/>
      <c r="H12" s="22"/>
      <c r="I12" s="22"/>
      <c r="Q12"/>
      <c r="R12"/>
      <c r="S12"/>
      <c r="T12"/>
    </row>
    <row r="13" spans="2:26" s="1" customFormat="1" ht="15.9" customHeight="1" x14ac:dyDescent="0.35">
      <c r="B13" s="177" t="s">
        <v>16</v>
      </c>
      <c r="C13" s="178"/>
      <c r="D13" s="178"/>
      <c r="E13" s="178"/>
      <c r="F13" s="179"/>
      <c r="G13" s="4"/>
      <c r="H13" s="4"/>
      <c r="I13" s="4"/>
      <c r="Q13"/>
      <c r="R13"/>
      <c r="S13"/>
      <c r="T13"/>
    </row>
    <row r="14" spans="2:26" s="1" customFormat="1" ht="15.9" customHeight="1" thickBot="1" x14ac:dyDescent="0.4">
      <c r="B14" s="182" t="s">
        <v>17</v>
      </c>
      <c r="C14" s="183"/>
      <c r="D14" s="183"/>
      <c r="E14" s="183"/>
      <c r="F14" s="183"/>
      <c r="G14" s="183"/>
      <c r="H14" s="183"/>
      <c r="I14" s="183"/>
      <c r="J14" s="184"/>
      <c r="K14" s="4"/>
      <c r="W14"/>
      <c r="X14"/>
      <c r="Y14"/>
      <c r="Z14"/>
    </row>
    <row r="15" spans="2:26" s="1" customFormat="1" ht="15.9" customHeight="1" x14ac:dyDescent="0.35">
      <c r="C15" s="18"/>
      <c r="E15" s="8"/>
      <c r="F15" s="8"/>
      <c r="G15" s="8"/>
      <c r="H15" s="8"/>
      <c r="I15" s="8"/>
      <c r="V15" s="9"/>
      <c r="X15" s="9"/>
    </row>
    <row r="16" spans="2:26" s="1" customFormat="1" ht="15.9" customHeight="1" x14ac:dyDescent="0.35">
      <c r="B16" s="211" t="s">
        <v>110</v>
      </c>
      <c r="C16" s="211"/>
      <c r="D16" s="211"/>
      <c r="E16" s="211"/>
      <c r="F16" s="211"/>
      <c r="G16" s="6"/>
      <c r="H16" s="6"/>
      <c r="I16" s="6"/>
    </row>
    <row r="17" spans="2:19" s="1" customFormat="1" ht="170.15" customHeight="1" x14ac:dyDescent="0.35">
      <c r="B17" s="217" t="s">
        <v>111</v>
      </c>
      <c r="C17" s="217"/>
      <c r="D17" s="217"/>
      <c r="E17" s="217"/>
      <c r="F17" s="217"/>
      <c r="G17" s="37"/>
      <c r="H17" s="37"/>
      <c r="I17" s="37"/>
      <c r="J17" s="174"/>
      <c r="K17" s="174"/>
      <c r="L17" s="174"/>
      <c r="M17" s="174"/>
      <c r="N17" s="174"/>
      <c r="O17" s="174"/>
      <c r="P17" s="174"/>
      <c r="Q17" s="174"/>
      <c r="R17" s="174"/>
      <c r="S17" s="174"/>
    </row>
    <row r="18" spans="2:19" ht="26.5" thickBot="1" x14ac:dyDescent="0.4">
      <c r="B18" s="171" t="s">
        <v>39</v>
      </c>
      <c r="C18" s="171" t="s">
        <v>112</v>
      </c>
      <c r="D18" s="171" t="s">
        <v>39</v>
      </c>
      <c r="E18" s="171" t="s">
        <v>39</v>
      </c>
      <c r="F18" s="171" t="s">
        <v>42</v>
      </c>
      <c r="I18" s="171" t="s">
        <v>42</v>
      </c>
      <c r="J18" s="171" t="s">
        <v>42</v>
      </c>
    </row>
    <row r="19" spans="2:19" x14ac:dyDescent="0.35">
      <c r="B19" s="212" t="s">
        <v>113</v>
      </c>
      <c r="C19" s="212" t="s">
        <v>114</v>
      </c>
      <c r="D19" s="169" t="s">
        <v>115</v>
      </c>
      <c r="E19" s="212" t="s">
        <v>116</v>
      </c>
      <c r="F19" s="212" t="s">
        <v>117</v>
      </c>
      <c r="I19" s="212" t="s">
        <v>113</v>
      </c>
      <c r="J19" s="212" t="s">
        <v>118</v>
      </c>
    </row>
    <row r="20" spans="2:19" ht="15" thickBot="1" x14ac:dyDescent="0.4">
      <c r="B20" s="214"/>
      <c r="C20" s="214"/>
      <c r="D20" s="170"/>
      <c r="E20" s="214"/>
      <c r="F20" s="214"/>
      <c r="I20" s="214"/>
      <c r="J20" s="214"/>
    </row>
    <row r="21" spans="2:19" x14ac:dyDescent="0.35">
      <c r="B21" s="28" t="s">
        <v>119</v>
      </c>
      <c r="C21" s="116" t="s">
        <v>120</v>
      </c>
      <c r="D21" s="162" t="s">
        <v>119</v>
      </c>
      <c r="E21" s="123">
        <v>1</v>
      </c>
      <c r="F21" s="126" t="str">
        <f>IF(B21="", "", IF(_xlfn.XLOOKUP(B21, $I$21:$I$220, $J$21:$J$220)&lt;&gt;1, "Needs to Sum to 100%", "Sums to 100%"))</f>
        <v>Sums to 100%</v>
      </c>
      <c r="I21" s="119" t="str" cm="1">
        <f t="array" ref="I21:I24">_xlfn.UNIQUE(B21:B220)</f>
        <v>HFC-123456</v>
      </c>
      <c r="J21" s="120">
        <f>IF(AND(I21&lt;&gt;0,I21&lt;&gt;""),SUMIFS($E$21:$E$220,$B$21:$B$220,I21), "")</f>
        <v>1</v>
      </c>
    </row>
    <row r="22" spans="2:19" ht="15" thickBot="1" x14ac:dyDescent="0.4">
      <c r="B22" s="28" t="s">
        <v>121</v>
      </c>
      <c r="C22" s="116" t="s">
        <v>120</v>
      </c>
      <c r="D22" s="117" t="s">
        <v>122</v>
      </c>
      <c r="E22" s="124">
        <v>0.5</v>
      </c>
      <c r="F22" s="127" t="str">
        <f t="shared" ref="F22:F85" si="0">IF(B22="", "", IF(_xlfn.XLOOKUP(B22, $I$21:$I$220, $J$21:$J$220)&lt;&gt;1, "Needs to Sum to 100%", "Sums to 100%"))</f>
        <v>Sums to 100%</v>
      </c>
      <c r="I22" s="121" t="str">
        <v>Custom Blend #1</v>
      </c>
      <c r="J22" s="129">
        <f t="shared" ref="J22:J85" si="1">IF(AND(I22&lt;&gt;0,I22&lt;&gt;""),SUMIFS($E$21:$E$220,$B$21:$B$220,I22), "")</f>
        <v>1</v>
      </c>
    </row>
    <row r="23" spans="2:19" ht="15" thickBot="1" x14ac:dyDescent="0.4">
      <c r="B23" s="28" t="s">
        <v>121</v>
      </c>
      <c r="C23" s="116" t="s">
        <v>123</v>
      </c>
      <c r="D23" s="118"/>
      <c r="E23" s="124">
        <v>0.5</v>
      </c>
      <c r="F23" s="127" t="str">
        <f t="shared" si="0"/>
        <v>Sums to 100%</v>
      </c>
      <c r="I23" s="121" t="str">
        <v>Custom Blend #2</v>
      </c>
      <c r="J23" s="129">
        <f t="shared" si="1"/>
        <v>1</v>
      </c>
    </row>
    <row r="24" spans="2:19" ht="15" thickBot="1" x14ac:dyDescent="0.4">
      <c r="B24" s="28" t="s">
        <v>124</v>
      </c>
      <c r="C24" s="116" t="s">
        <v>125</v>
      </c>
      <c r="D24" s="118"/>
      <c r="E24" s="124">
        <v>0.5</v>
      </c>
      <c r="F24" s="127" t="str">
        <f t="shared" si="0"/>
        <v>Sums to 100%</v>
      </c>
      <c r="I24" s="121">
        <v>0</v>
      </c>
      <c r="J24" s="129" t="str">
        <f t="shared" si="1"/>
        <v/>
      </c>
    </row>
    <row r="25" spans="2:19" ht="15" thickBot="1" x14ac:dyDescent="0.4">
      <c r="B25" s="28" t="s">
        <v>124</v>
      </c>
      <c r="C25" s="116" t="s">
        <v>126</v>
      </c>
      <c r="D25" s="118"/>
      <c r="E25" s="124">
        <v>0.5</v>
      </c>
      <c r="F25" s="127" t="str">
        <f t="shared" si="0"/>
        <v>Sums to 100%</v>
      </c>
      <c r="I25" s="121"/>
      <c r="J25" s="129" t="str">
        <f t="shared" si="1"/>
        <v/>
      </c>
    </row>
    <row r="26" spans="2:19" ht="15" thickBot="1" x14ac:dyDescent="0.4">
      <c r="B26" s="28"/>
      <c r="C26" s="116"/>
      <c r="D26" s="118"/>
      <c r="E26" s="124"/>
      <c r="F26" s="127" t="str">
        <f t="shared" si="0"/>
        <v/>
      </c>
      <c r="I26" s="121"/>
      <c r="J26" s="129" t="str">
        <f t="shared" si="1"/>
        <v/>
      </c>
    </row>
    <row r="27" spans="2:19" ht="15" thickBot="1" x14ac:dyDescent="0.4">
      <c r="B27" s="28"/>
      <c r="C27" s="116"/>
      <c r="D27" s="118"/>
      <c r="E27" s="124"/>
      <c r="F27" s="127" t="str">
        <f t="shared" si="0"/>
        <v/>
      </c>
      <c r="I27" s="121"/>
      <c r="J27" s="129" t="str">
        <f t="shared" si="1"/>
        <v/>
      </c>
    </row>
    <row r="28" spans="2:19" ht="15" thickBot="1" x14ac:dyDescent="0.4">
      <c r="B28" s="28"/>
      <c r="C28" s="116"/>
      <c r="D28" s="118"/>
      <c r="E28" s="124"/>
      <c r="F28" s="127" t="str">
        <f t="shared" si="0"/>
        <v/>
      </c>
      <c r="I28" s="121"/>
      <c r="J28" s="129" t="str">
        <f t="shared" si="1"/>
        <v/>
      </c>
    </row>
    <row r="29" spans="2:19" ht="15" thickBot="1" x14ac:dyDescent="0.4">
      <c r="B29" s="28"/>
      <c r="C29" s="116"/>
      <c r="D29" s="118"/>
      <c r="E29" s="124"/>
      <c r="F29" s="127" t="str">
        <f t="shared" si="0"/>
        <v/>
      </c>
      <c r="I29" s="121"/>
      <c r="J29" s="129" t="str">
        <f t="shared" si="1"/>
        <v/>
      </c>
    </row>
    <row r="30" spans="2:19" ht="15" thickBot="1" x14ac:dyDescent="0.4">
      <c r="B30" s="28"/>
      <c r="C30" s="116"/>
      <c r="D30" s="118"/>
      <c r="E30" s="124"/>
      <c r="F30" s="127" t="str">
        <f t="shared" si="0"/>
        <v/>
      </c>
      <c r="I30" s="121"/>
      <c r="J30" s="129" t="str">
        <f t="shared" si="1"/>
        <v/>
      </c>
    </row>
    <row r="31" spans="2:19" ht="15" thickBot="1" x14ac:dyDescent="0.4">
      <c r="B31" s="28"/>
      <c r="C31" s="116"/>
      <c r="D31" s="118"/>
      <c r="E31" s="124"/>
      <c r="F31" s="127" t="str">
        <f t="shared" si="0"/>
        <v/>
      </c>
      <c r="I31" s="121"/>
      <c r="J31" s="129" t="str">
        <f t="shared" si="1"/>
        <v/>
      </c>
    </row>
    <row r="32" spans="2:19" ht="15" thickBot="1" x14ac:dyDescent="0.4">
      <c r="B32" s="28"/>
      <c r="C32" s="116"/>
      <c r="D32" s="118"/>
      <c r="E32" s="124"/>
      <c r="F32" s="127" t="str">
        <f t="shared" si="0"/>
        <v/>
      </c>
      <c r="I32" s="121"/>
      <c r="J32" s="129" t="str">
        <f t="shared" si="1"/>
        <v/>
      </c>
    </row>
    <row r="33" spans="2:10" ht="15" thickBot="1" x14ac:dyDescent="0.4">
      <c r="B33" s="28"/>
      <c r="C33" s="116"/>
      <c r="D33" s="118"/>
      <c r="E33" s="124"/>
      <c r="F33" s="127" t="str">
        <f t="shared" si="0"/>
        <v/>
      </c>
      <c r="I33" s="121"/>
      <c r="J33" s="129" t="str">
        <f t="shared" si="1"/>
        <v/>
      </c>
    </row>
    <row r="34" spans="2:10" ht="15" thickBot="1" x14ac:dyDescent="0.4">
      <c r="B34" s="28"/>
      <c r="C34" s="116"/>
      <c r="D34" s="118"/>
      <c r="E34" s="124"/>
      <c r="F34" s="127" t="str">
        <f t="shared" si="0"/>
        <v/>
      </c>
      <c r="I34" s="121"/>
      <c r="J34" s="129" t="str">
        <f t="shared" si="1"/>
        <v/>
      </c>
    </row>
    <row r="35" spans="2:10" ht="15" thickBot="1" x14ac:dyDescent="0.4">
      <c r="B35" s="28"/>
      <c r="C35" s="116"/>
      <c r="D35" s="118"/>
      <c r="E35" s="124"/>
      <c r="F35" s="127" t="str">
        <f t="shared" si="0"/>
        <v/>
      </c>
      <c r="I35" s="121"/>
      <c r="J35" s="129" t="str">
        <f t="shared" si="1"/>
        <v/>
      </c>
    </row>
    <row r="36" spans="2:10" ht="15" thickBot="1" x14ac:dyDescent="0.4">
      <c r="B36" s="28"/>
      <c r="C36" s="116"/>
      <c r="D36" s="118"/>
      <c r="E36" s="124"/>
      <c r="F36" s="127" t="str">
        <f t="shared" si="0"/>
        <v/>
      </c>
      <c r="I36" s="121"/>
      <c r="J36" s="129" t="str">
        <f t="shared" si="1"/>
        <v/>
      </c>
    </row>
    <row r="37" spans="2:10" ht="15" thickBot="1" x14ac:dyDescent="0.4">
      <c r="B37" s="28"/>
      <c r="C37" s="116"/>
      <c r="D37" s="118"/>
      <c r="E37" s="124"/>
      <c r="F37" s="127" t="str">
        <f t="shared" si="0"/>
        <v/>
      </c>
      <c r="I37" s="121"/>
      <c r="J37" s="129" t="str">
        <f t="shared" si="1"/>
        <v/>
      </c>
    </row>
    <row r="38" spans="2:10" ht="15" thickBot="1" x14ac:dyDescent="0.4">
      <c r="B38" s="28"/>
      <c r="C38" s="116"/>
      <c r="D38" s="118"/>
      <c r="E38" s="124"/>
      <c r="F38" s="127" t="str">
        <f t="shared" si="0"/>
        <v/>
      </c>
      <c r="I38" s="121"/>
      <c r="J38" s="129" t="str">
        <f t="shared" si="1"/>
        <v/>
      </c>
    </row>
    <row r="39" spans="2:10" ht="15" thickBot="1" x14ac:dyDescent="0.4">
      <c r="B39" s="28"/>
      <c r="C39" s="116"/>
      <c r="D39" s="118"/>
      <c r="E39" s="124"/>
      <c r="F39" s="127" t="str">
        <f t="shared" si="0"/>
        <v/>
      </c>
      <c r="I39" s="121"/>
      <c r="J39" s="129" t="str">
        <f t="shared" si="1"/>
        <v/>
      </c>
    </row>
    <row r="40" spans="2:10" ht="15" thickBot="1" x14ac:dyDescent="0.4">
      <c r="B40" s="28"/>
      <c r="C40" s="116"/>
      <c r="D40" s="118"/>
      <c r="E40" s="124"/>
      <c r="F40" s="127" t="str">
        <f t="shared" si="0"/>
        <v/>
      </c>
      <c r="I40" s="121"/>
      <c r="J40" s="129" t="str">
        <f t="shared" si="1"/>
        <v/>
      </c>
    </row>
    <row r="41" spans="2:10" ht="15" thickBot="1" x14ac:dyDescent="0.4">
      <c r="B41" s="28"/>
      <c r="C41" s="116"/>
      <c r="D41" s="118"/>
      <c r="E41" s="124"/>
      <c r="F41" s="127" t="str">
        <f t="shared" si="0"/>
        <v/>
      </c>
      <c r="I41" s="121"/>
      <c r="J41" s="129" t="str">
        <f t="shared" si="1"/>
        <v/>
      </c>
    </row>
    <row r="42" spans="2:10" ht="15" thickBot="1" x14ac:dyDescent="0.4">
      <c r="B42" s="28"/>
      <c r="C42" s="116"/>
      <c r="D42" s="118"/>
      <c r="E42" s="124"/>
      <c r="F42" s="127" t="str">
        <f t="shared" si="0"/>
        <v/>
      </c>
      <c r="I42" s="121"/>
      <c r="J42" s="129" t="str">
        <f t="shared" si="1"/>
        <v/>
      </c>
    </row>
    <row r="43" spans="2:10" ht="15" thickBot="1" x14ac:dyDescent="0.4">
      <c r="B43" s="28"/>
      <c r="C43" s="116"/>
      <c r="D43" s="118"/>
      <c r="E43" s="124"/>
      <c r="F43" s="127" t="str">
        <f t="shared" si="0"/>
        <v/>
      </c>
      <c r="I43" s="121"/>
      <c r="J43" s="129" t="str">
        <f t="shared" si="1"/>
        <v/>
      </c>
    </row>
    <row r="44" spans="2:10" ht="15" thickBot="1" x14ac:dyDescent="0.4">
      <c r="B44" s="28"/>
      <c r="C44" s="116"/>
      <c r="D44" s="118"/>
      <c r="E44" s="124"/>
      <c r="F44" s="127" t="str">
        <f t="shared" si="0"/>
        <v/>
      </c>
      <c r="I44" s="121"/>
      <c r="J44" s="129" t="str">
        <f t="shared" si="1"/>
        <v/>
      </c>
    </row>
    <row r="45" spans="2:10" ht="15" thickBot="1" x14ac:dyDescent="0.4">
      <c r="B45" s="28"/>
      <c r="C45" s="116"/>
      <c r="D45" s="118"/>
      <c r="E45" s="124"/>
      <c r="F45" s="127" t="str">
        <f t="shared" si="0"/>
        <v/>
      </c>
      <c r="I45" s="121"/>
      <c r="J45" s="129" t="str">
        <f t="shared" si="1"/>
        <v/>
      </c>
    </row>
    <row r="46" spans="2:10" ht="15" thickBot="1" x14ac:dyDescent="0.4">
      <c r="B46" s="28"/>
      <c r="C46" s="116"/>
      <c r="D46" s="118"/>
      <c r="E46" s="124"/>
      <c r="F46" s="127" t="str">
        <f t="shared" si="0"/>
        <v/>
      </c>
      <c r="I46" s="121"/>
      <c r="J46" s="129" t="str">
        <f t="shared" si="1"/>
        <v/>
      </c>
    </row>
    <row r="47" spans="2:10" ht="15" thickBot="1" x14ac:dyDescent="0.4">
      <c r="B47" s="28"/>
      <c r="C47" s="116"/>
      <c r="D47" s="118"/>
      <c r="E47" s="124"/>
      <c r="F47" s="127" t="str">
        <f t="shared" si="0"/>
        <v/>
      </c>
      <c r="I47" s="121"/>
      <c r="J47" s="129" t="str">
        <f t="shared" si="1"/>
        <v/>
      </c>
    </row>
    <row r="48" spans="2:10" ht="15" thickBot="1" x14ac:dyDescent="0.4">
      <c r="B48" s="28"/>
      <c r="C48" s="116"/>
      <c r="D48" s="118"/>
      <c r="E48" s="124"/>
      <c r="F48" s="127" t="str">
        <f t="shared" si="0"/>
        <v/>
      </c>
      <c r="I48" s="121"/>
      <c r="J48" s="129" t="str">
        <f t="shared" si="1"/>
        <v/>
      </c>
    </row>
    <row r="49" spans="2:10" ht="15" thickBot="1" x14ac:dyDescent="0.4">
      <c r="B49" s="28"/>
      <c r="C49" s="116"/>
      <c r="D49" s="118"/>
      <c r="E49" s="124"/>
      <c r="F49" s="127" t="str">
        <f t="shared" si="0"/>
        <v/>
      </c>
      <c r="I49" s="121"/>
      <c r="J49" s="129" t="str">
        <f t="shared" si="1"/>
        <v/>
      </c>
    </row>
    <row r="50" spans="2:10" ht="15" thickBot="1" x14ac:dyDescent="0.4">
      <c r="B50" s="28"/>
      <c r="C50" s="116"/>
      <c r="D50" s="118"/>
      <c r="E50" s="124"/>
      <c r="F50" s="127" t="str">
        <f t="shared" si="0"/>
        <v/>
      </c>
      <c r="I50" s="121"/>
      <c r="J50" s="129" t="str">
        <f t="shared" si="1"/>
        <v/>
      </c>
    </row>
    <row r="51" spans="2:10" ht="15" thickBot="1" x14ac:dyDescent="0.4">
      <c r="B51" s="28"/>
      <c r="C51" s="116"/>
      <c r="D51" s="118"/>
      <c r="E51" s="124"/>
      <c r="F51" s="127" t="str">
        <f t="shared" si="0"/>
        <v/>
      </c>
      <c r="I51" s="121"/>
      <c r="J51" s="129" t="str">
        <f t="shared" si="1"/>
        <v/>
      </c>
    </row>
    <row r="52" spans="2:10" ht="15" thickBot="1" x14ac:dyDescent="0.4">
      <c r="B52" s="28"/>
      <c r="C52" s="116"/>
      <c r="D52" s="118"/>
      <c r="E52" s="124"/>
      <c r="F52" s="127" t="str">
        <f t="shared" si="0"/>
        <v/>
      </c>
      <c r="I52" s="121"/>
      <c r="J52" s="129" t="str">
        <f t="shared" si="1"/>
        <v/>
      </c>
    </row>
    <row r="53" spans="2:10" ht="15" thickBot="1" x14ac:dyDescent="0.4">
      <c r="B53" s="28"/>
      <c r="C53" s="116"/>
      <c r="D53" s="118"/>
      <c r="E53" s="124"/>
      <c r="F53" s="127" t="str">
        <f t="shared" si="0"/>
        <v/>
      </c>
      <c r="I53" s="121"/>
      <c r="J53" s="129" t="str">
        <f t="shared" si="1"/>
        <v/>
      </c>
    </row>
    <row r="54" spans="2:10" ht="15" thickBot="1" x14ac:dyDescent="0.4">
      <c r="B54" s="28"/>
      <c r="C54" s="116"/>
      <c r="D54" s="118"/>
      <c r="E54" s="124"/>
      <c r="F54" s="127" t="str">
        <f t="shared" si="0"/>
        <v/>
      </c>
      <c r="I54" s="121"/>
      <c r="J54" s="129" t="str">
        <f t="shared" si="1"/>
        <v/>
      </c>
    </row>
    <row r="55" spans="2:10" ht="15" thickBot="1" x14ac:dyDescent="0.4">
      <c r="B55" s="28"/>
      <c r="C55" s="116"/>
      <c r="D55" s="118"/>
      <c r="E55" s="124"/>
      <c r="F55" s="127" t="str">
        <f t="shared" si="0"/>
        <v/>
      </c>
      <c r="I55" s="121"/>
      <c r="J55" s="129" t="str">
        <f t="shared" si="1"/>
        <v/>
      </c>
    </row>
    <row r="56" spans="2:10" ht="15" thickBot="1" x14ac:dyDescent="0.4">
      <c r="B56" s="28"/>
      <c r="C56" s="116"/>
      <c r="D56" s="118"/>
      <c r="E56" s="124"/>
      <c r="F56" s="127" t="str">
        <f t="shared" si="0"/>
        <v/>
      </c>
      <c r="I56" s="121"/>
      <c r="J56" s="129" t="str">
        <f t="shared" si="1"/>
        <v/>
      </c>
    </row>
    <row r="57" spans="2:10" ht="15" thickBot="1" x14ac:dyDescent="0.4">
      <c r="B57" s="28"/>
      <c r="C57" s="116"/>
      <c r="D57" s="118"/>
      <c r="E57" s="124"/>
      <c r="F57" s="127" t="str">
        <f t="shared" si="0"/>
        <v/>
      </c>
      <c r="I57" s="121"/>
      <c r="J57" s="129" t="str">
        <f t="shared" si="1"/>
        <v/>
      </c>
    </row>
    <row r="58" spans="2:10" ht="15" thickBot="1" x14ac:dyDescent="0.4">
      <c r="B58" s="28"/>
      <c r="C58" s="116"/>
      <c r="D58" s="118"/>
      <c r="E58" s="124"/>
      <c r="F58" s="127" t="str">
        <f t="shared" si="0"/>
        <v/>
      </c>
      <c r="I58" s="121"/>
      <c r="J58" s="129" t="str">
        <f t="shared" si="1"/>
        <v/>
      </c>
    </row>
    <row r="59" spans="2:10" ht="15" thickBot="1" x14ac:dyDescent="0.4">
      <c r="B59" s="28"/>
      <c r="C59" s="116"/>
      <c r="D59" s="118"/>
      <c r="E59" s="124"/>
      <c r="F59" s="127" t="str">
        <f t="shared" si="0"/>
        <v/>
      </c>
      <c r="I59" s="121"/>
      <c r="J59" s="129" t="str">
        <f t="shared" si="1"/>
        <v/>
      </c>
    </row>
    <row r="60" spans="2:10" ht="15" thickBot="1" x14ac:dyDescent="0.4">
      <c r="B60" s="28"/>
      <c r="C60" s="116"/>
      <c r="D60" s="118"/>
      <c r="E60" s="124"/>
      <c r="F60" s="127" t="str">
        <f t="shared" si="0"/>
        <v/>
      </c>
      <c r="I60" s="121"/>
      <c r="J60" s="129" t="str">
        <f t="shared" si="1"/>
        <v/>
      </c>
    </row>
    <row r="61" spans="2:10" ht="15" thickBot="1" x14ac:dyDescent="0.4">
      <c r="B61" s="28"/>
      <c r="C61" s="116"/>
      <c r="D61" s="118"/>
      <c r="E61" s="124"/>
      <c r="F61" s="127" t="str">
        <f t="shared" si="0"/>
        <v/>
      </c>
      <c r="I61" s="121"/>
      <c r="J61" s="129" t="str">
        <f t="shared" si="1"/>
        <v/>
      </c>
    </row>
    <row r="62" spans="2:10" ht="15" thickBot="1" x14ac:dyDescent="0.4">
      <c r="B62" s="28"/>
      <c r="C62" s="116"/>
      <c r="D62" s="118"/>
      <c r="E62" s="124"/>
      <c r="F62" s="127" t="str">
        <f t="shared" si="0"/>
        <v/>
      </c>
      <c r="I62" s="121"/>
      <c r="J62" s="129" t="str">
        <f t="shared" si="1"/>
        <v/>
      </c>
    </row>
    <row r="63" spans="2:10" ht="15" thickBot="1" x14ac:dyDescent="0.4">
      <c r="B63" s="28"/>
      <c r="C63" s="116"/>
      <c r="D63" s="118"/>
      <c r="E63" s="124"/>
      <c r="F63" s="127" t="str">
        <f t="shared" si="0"/>
        <v/>
      </c>
      <c r="I63" s="121"/>
      <c r="J63" s="129" t="str">
        <f t="shared" si="1"/>
        <v/>
      </c>
    </row>
    <row r="64" spans="2:10" ht="15" thickBot="1" x14ac:dyDescent="0.4">
      <c r="B64" s="28"/>
      <c r="C64" s="116"/>
      <c r="D64" s="118"/>
      <c r="E64" s="124"/>
      <c r="F64" s="127" t="str">
        <f t="shared" si="0"/>
        <v/>
      </c>
      <c r="I64" s="121"/>
      <c r="J64" s="129" t="str">
        <f t="shared" si="1"/>
        <v/>
      </c>
    </row>
    <row r="65" spans="2:10" ht="15" thickBot="1" x14ac:dyDescent="0.4">
      <c r="B65" s="28"/>
      <c r="C65" s="116"/>
      <c r="D65" s="118"/>
      <c r="E65" s="124"/>
      <c r="F65" s="127" t="str">
        <f t="shared" si="0"/>
        <v/>
      </c>
      <c r="I65" s="121"/>
      <c r="J65" s="129" t="str">
        <f t="shared" si="1"/>
        <v/>
      </c>
    </row>
    <row r="66" spans="2:10" ht="15" thickBot="1" x14ac:dyDescent="0.4">
      <c r="B66" s="28"/>
      <c r="C66" s="116"/>
      <c r="D66" s="118"/>
      <c r="E66" s="124"/>
      <c r="F66" s="127" t="str">
        <f t="shared" si="0"/>
        <v/>
      </c>
      <c r="I66" s="121"/>
      <c r="J66" s="129" t="str">
        <f t="shared" si="1"/>
        <v/>
      </c>
    </row>
    <row r="67" spans="2:10" ht="15" thickBot="1" x14ac:dyDescent="0.4">
      <c r="B67" s="28"/>
      <c r="C67" s="116"/>
      <c r="D67" s="118"/>
      <c r="E67" s="124"/>
      <c r="F67" s="127" t="str">
        <f t="shared" si="0"/>
        <v/>
      </c>
      <c r="I67" s="121"/>
      <c r="J67" s="129" t="str">
        <f t="shared" si="1"/>
        <v/>
      </c>
    </row>
    <row r="68" spans="2:10" ht="15" thickBot="1" x14ac:dyDescent="0.4">
      <c r="B68" s="28"/>
      <c r="C68" s="116"/>
      <c r="D68" s="118"/>
      <c r="E68" s="124"/>
      <c r="F68" s="127" t="str">
        <f t="shared" si="0"/>
        <v/>
      </c>
      <c r="I68" s="121"/>
      <c r="J68" s="129" t="str">
        <f t="shared" si="1"/>
        <v/>
      </c>
    </row>
    <row r="69" spans="2:10" ht="15" thickBot="1" x14ac:dyDescent="0.4">
      <c r="B69" s="28"/>
      <c r="C69" s="116"/>
      <c r="D69" s="118"/>
      <c r="E69" s="124"/>
      <c r="F69" s="127" t="str">
        <f t="shared" si="0"/>
        <v/>
      </c>
      <c r="I69" s="121"/>
      <c r="J69" s="129" t="str">
        <f t="shared" si="1"/>
        <v/>
      </c>
    </row>
    <row r="70" spans="2:10" ht="15" thickBot="1" x14ac:dyDescent="0.4">
      <c r="B70" s="28"/>
      <c r="C70" s="116"/>
      <c r="D70" s="118"/>
      <c r="E70" s="124"/>
      <c r="F70" s="127" t="str">
        <f t="shared" si="0"/>
        <v/>
      </c>
      <c r="I70" s="121"/>
      <c r="J70" s="129" t="str">
        <f t="shared" si="1"/>
        <v/>
      </c>
    </row>
    <row r="71" spans="2:10" ht="15" thickBot="1" x14ac:dyDescent="0.4">
      <c r="B71" s="28"/>
      <c r="C71" s="116"/>
      <c r="D71" s="118"/>
      <c r="E71" s="124"/>
      <c r="F71" s="127" t="str">
        <f t="shared" si="0"/>
        <v/>
      </c>
      <c r="I71" s="121"/>
      <c r="J71" s="129" t="str">
        <f t="shared" si="1"/>
        <v/>
      </c>
    </row>
    <row r="72" spans="2:10" ht="15" thickBot="1" x14ac:dyDescent="0.4">
      <c r="B72" s="28"/>
      <c r="C72" s="116"/>
      <c r="D72" s="118"/>
      <c r="E72" s="124"/>
      <c r="F72" s="127" t="str">
        <f t="shared" si="0"/>
        <v/>
      </c>
      <c r="I72" s="121"/>
      <c r="J72" s="129" t="str">
        <f t="shared" si="1"/>
        <v/>
      </c>
    </row>
    <row r="73" spans="2:10" ht="15" thickBot="1" x14ac:dyDescent="0.4">
      <c r="B73" s="28"/>
      <c r="C73" s="116"/>
      <c r="D73" s="118"/>
      <c r="E73" s="124"/>
      <c r="F73" s="127" t="str">
        <f t="shared" si="0"/>
        <v/>
      </c>
      <c r="I73" s="121"/>
      <c r="J73" s="129" t="str">
        <f t="shared" si="1"/>
        <v/>
      </c>
    </row>
    <row r="74" spans="2:10" ht="15" thickBot="1" x14ac:dyDescent="0.4">
      <c r="B74" s="28"/>
      <c r="C74" s="116"/>
      <c r="D74" s="118"/>
      <c r="E74" s="124"/>
      <c r="F74" s="127" t="str">
        <f t="shared" si="0"/>
        <v/>
      </c>
      <c r="I74" s="121"/>
      <c r="J74" s="129" t="str">
        <f t="shared" si="1"/>
        <v/>
      </c>
    </row>
    <row r="75" spans="2:10" ht="15" thickBot="1" x14ac:dyDescent="0.4">
      <c r="B75" s="28"/>
      <c r="C75" s="116"/>
      <c r="D75" s="118"/>
      <c r="E75" s="124"/>
      <c r="F75" s="127" t="str">
        <f t="shared" si="0"/>
        <v/>
      </c>
      <c r="I75" s="121"/>
      <c r="J75" s="129" t="str">
        <f t="shared" si="1"/>
        <v/>
      </c>
    </row>
    <row r="76" spans="2:10" ht="15" thickBot="1" x14ac:dyDescent="0.4">
      <c r="B76" s="28"/>
      <c r="C76" s="116"/>
      <c r="D76" s="118"/>
      <c r="E76" s="124"/>
      <c r="F76" s="127" t="str">
        <f t="shared" si="0"/>
        <v/>
      </c>
      <c r="I76" s="121"/>
      <c r="J76" s="129" t="str">
        <f t="shared" si="1"/>
        <v/>
      </c>
    </row>
    <row r="77" spans="2:10" ht="15" thickBot="1" x14ac:dyDescent="0.4">
      <c r="B77" s="28"/>
      <c r="C77" s="116"/>
      <c r="D77" s="118"/>
      <c r="E77" s="124"/>
      <c r="F77" s="127" t="str">
        <f t="shared" si="0"/>
        <v/>
      </c>
      <c r="I77" s="121"/>
      <c r="J77" s="129" t="str">
        <f t="shared" si="1"/>
        <v/>
      </c>
    </row>
    <row r="78" spans="2:10" ht="15" thickBot="1" x14ac:dyDescent="0.4">
      <c r="B78" s="28"/>
      <c r="C78" s="116"/>
      <c r="D78" s="118"/>
      <c r="E78" s="124"/>
      <c r="F78" s="127" t="str">
        <f t="shared" si="0"/>
        <v/>
      </c>
      <c r="I78" s="121"/>
      <c r="J78" s="129" t="str">
        <f t="shared" si="1"/>
        <v/>
      </c>
    </row>
    <row r="79" spans="2:10" ht="15" thickBot="1" x14ac:dyDescent="0.4">
      <c r="B79" s="28"/>
      <c r="C79" s="116"/>
      <c r="D79" s="118"/>
      <c r="E79" s="124"/>
      <c r="F79" s="127" t="str">
        <f t="shared" si="0"/>
        <v/>
      </c>
      <c r="I79" s="121"/>
      <c r="J79" s="129" t="str">
        <f t="shared" si="1"/>
        <v/>
      </c>
    </row>
    <row r="80" spans="2:10" ht="15" thickBot="1" x14ac:dyDescent="0.4">
      <c r="B80" s="28"/>
      <c r="C80" s="116"/>
      <c r="D80" s="118"/>
      <c r="E80" s="124"/>
      <c r="F80" s="127" t="str">
        <f t="shared" si="0"/>
        <v/>
      </c>
      <c r="I80" s="121"/>
      <c r="J80" s="129" t="str">
        <f t="shared" si="1"/>
        <v/>
      </c>
    </row>
    <row r="81" spans="2:10" ht="15" thickBot="1" x14ac:dyDescent="0.4">
      <c r="B81" s="28"/>
      <c r="C81" s="116"/>
      <c r="D81" s="118"/>
      <c r="E81" s="124"/>
      <c r="F81" s="127" t="str">
        <f t="shared" si="0"/>
        <v/>
      </c>
      <c r="I81" s="121"/>
      <c r="J81" s="129" t="str">
        <f t="shared" si="1"/>
        <v/>
      </c>
    </row>
    <row r="82" spans="2:10" ht="15" thickBot="1" x14ac:dyDescent="0.4">
      <c r="B82" s="28"/>
      <c r="C82" s="116"/>
      <c r="D82" s="118"/>
      <c r="E82" s="124"/>
      <c r="F82" s="127" t="str">
        <f t="shared" si="0"/>
        <v/>
      </c>
      <c r="I82" s="121"/>
      <c r="J82" s="129" t="str">
        <f t="shared" si="1"/>
        <v/>
      </c>
    </row>
    <row r="83" spans="2:10" ht="15" thickBot="1" x14ac:dyDescent="0.4">
      <c r="B83" s="28"/>
      <c r="C83" s="116"/>
      <c r="D83" s="118"/>
      <c r="E83" s="124"/>
      <c r="F83" s="127" t="str">
        <f t="shared" si="0"/>
        <v/>
      </c>
      <c r="I83" s="121"/>
      <c r="J83" s="129" t="str">
        <f t="shared" si="1"/>
        <v/>
      </c>
    </row>
    <row r="84" spans="2:10" ht="15" thickBot="1" x14ac:dyDescent="0.4">
      <c r="B84" s="28"/>
      <c r="C84" s="116"/>
      <c r="D84" s="118"/>
      <c r="E84" s="124"/>
      <c r="F84" s="127" t="str">
        <f t="shared" si="0"/>
        <v/>
      </c>
      <c r="I84" s="121"/>
      <c r="J84" s="129" t="str">
        <f t="shared" si="1"/>
        <v/>
      </c>
    </row>
    <row r="85" spans="2:10" ht="15" thickBot="1" x14ac:dyDescent="0.4">
      <c r="B85" s="28"/>
      <c r="C85" s="116"/>
      <c r="D85" s="118"/>
      <c r="E85" s="124"/>
      <c r="F85" s="127" t="str">
        <f t="shared" si="0"/>
        <v/>
      </c>
      <c r="I85" s="121"/>
      <c r="J85" s="129" t="str">
        <f t="shared" si="1"/>
        <v/>
      </c>
    </row>
    <row r="86" spans="2:10" ht="15" thickBot="1" x14ac:dyDescent="0.4">
      <c r="B86" s="28"/>
      <c r="C86" s="116"/>
      <c r="D86" s="118"/>
      <c r="E86" s="124"/>
      <c r="F86" s="127" t="str">
        <f t="shared" ref="F86:F149" si="2">IF(B86="", "", IF(_xlfn.XLOOKUP(B86, $I$21:$I$220, $J$21:$J$220)&lt;&gt;1, "Needs to Sum to 100%", "Sums to 100%"))</f>
        <v/>
      </c>
      <c r="I86" s="121"/>
      <c r="J86" s="129" t="str">
        <f t="shared" ref="J86:J149" si="3">IF(AND(I86&lt;&gt;0,I86&lt;&gt;""),SUMIFS($E$21:$E$220,$B$21:$B$220,I86), "")</f>
        <v/>
      </c>
    </row>
    <row r="87" spans="2:10" ht="15" thickBot="1" x14ac:dyDescent="0.4">
      <c r="B87" s="28"/>
      <c r="C87" s="116"/>
      <c r="D87" s="118"/>
      <c r="E87" s="124"/>
      <c r="F87" s="127" t="str">
        <f t="shared" si="2"/>
        <v/>
      </c>
      <c r="I87" s="121"/>
      <c r="J87" s="129" t="str">
        <f t="shared" si="3"/>
        <v/>
      </c>
    </row>
    <row r="88" spans="2:10" ht="15" thickBot="1" x14ac:dyDescent="0.4">
      <c r="B88" s="28"/>
      <c r="C88" s="116"/>
      <c r="D88" s="118"/>
      <c r="E88" s="124"/>
      <c r="F88" s="127" t="str">
        <f t="shared" si="2"/>
        <v/>
      </c>
      <c r="I88" s="121"/>
      <c r="J88" s="129" t="str">
        <f t="shared" si="3"/>
        <v/>
      </c>
    </row>
    <row r="89" spans="2:10" ht="15" thickBot="1" x14ac:dyDescent="0.4">
      <c r="B89" s="28"/>
      <c r="C89" s="116"/>
      <c r="D89" s="118"/>
      <c r="E89" s="124"/>
      <c r="F89" s="127" t="str">
        <f t="shared" si="2"/>
        <v/>
      </c>
      <c r="I89" s="121"/>
      <c r="J89" s="129" t="str">
        <f t="shared" si="3"/>
        <v/>
      </c>
    </row>
    <row r="90" spans="2:10" ht="15" thickBot="1" x14ac:dyDescent="0.4">
      <c r="B90" s="28"/>
      <c r="C90" s="116"/>
      <c r="D90" s="118"/>
      <c r="E90" s="124"/>
      <c r="F90" s="127" t="str">
        <f t="shared" si="2"/>
        <v/>
      </c>
      <c r="I90" s="121"/>
      <c r="J90" s="129" t="str">
        <f t="shared" si="3"/>
        <v/>
      </c>
    </row>
    <row r="91" spans="2:10" ht="15" thickBot="1" x14ac:dyDescent="0.4">
      <c r="B91" s="28"/>
      <c r="C91" s="116"/>
      <c r="D91" s="118"/>
      <c r="E91" s="124"/>
      <c r="F91" s="127" t="str">
        <f t="shared" si="2"/>
        <v/>
      </c>
      <c r="I91" s="121"/>
      <c r="J91" s="129" t="str">
        <f t="shared" si="3"/>
        <v/>
      </c>
    </row>
    <row r="92" spans="2:10" ht="15" thickBot="1" x14ac:dyDescent="0.4">
      <c r="B92" s="28"/>
      <c r="C92" s="116"/>
      <c r="D92" s="118"/>
      <c r="E92" s="124"/>
      <c r="F92" s="127" t="str">
        <f t="shared" si="2"/>
        <v/>
      </c>
      <c r="I92" s="121"/>
      <c r="J92" s="129" t="str">
        <f t="shared" si="3"/>
        <v/>
      </c>
    </row>
    <row r="93" spans="2:10" ht="15" thickBot="1" x14ac:dyDescent="0.4">
      <c r="B93" s="28"/>
      <c r="C93" s="116"/>
      <c r="D93" s="118"/>
      <c r="E93" s="124"/>
      <c r="F93" s="127" t="str">
        <f t="shared" si="2"/>
        <v/>
      </c>
      <c r="I93" s="121"/>
      <c r="J93" s="129" t="str">
        <f t="shared" si="3"/>
        <v/>
      </c>
    </row>
    <row r="94" spans="2:10" ht="15" thickBot="1" x14ac:dyDescent="0.4">
      <c r="B94" s="28"/>
      <c r="C94" s="116"/>
      <c r="D94" s="118"/>
      <c r="E94" s="124"/>
      <c r="F94" s="127" t="str">
        <f t="shared" si="2"/>
        <v/>
      </c>
      <c r="I94" s="121"/>
      <c r="J94" s="129" t="str">
        <f t="shared" si="3"/>
        <v/>
      </c>
    </row>
    <row r="95" spans="2:10" ht="15" thickBot="1" x14ac:dyDescent="0.4">
      <c r="B95" s="28"/>
      <c r="C95" s="116"/>
      <c r="D95" s="118"/>
      <c r="E95" s="124"/>
      <c r="F95" s="127" t="str">
        <f t="shared" si="2"/>
        <v/>
      </c>
      <c r="I95" s="121"/>
      <c r="J95" s="129" t="str">
        <f t="shared" si="3"/>
        <v/>
      </c>
    </row>
    <row r="96" spans="2:10" ht="15" thickBot="1" x14ac:dyDescent="0.4">
      <c r="B96" s="28"/>
      <c r="C96" s="116"/>
      <c r="D96" s="118"/>
      <c r="E96" s="124"/>
      <c r="F96" s="127" t="str">
        <f t="shared" si="2"/>
        <v/>
      </c>
      <c r="I96" s="121"/>
      <c r="J96" s="129" t="str">
        <f t="shared" si="3"/>
        <v/>
      </c>
    </row>
    <row r="97" spans="2:10" ht="15" thickBot="1" x14ac:dyDescent="0.4">
      <c r="B97" s="28"/>
      <c r="C97" s="116"/>
      <c r="D97" s="118"/>
      <c r="E97" s="124"/>
      <c r="F97" s="127" t="str">
        <f t="shared" si="2"/>
        <v/>
      </c>
      <c r="I97" s="121"/>
      <c r="J97" s="129" t="str">
        <f t="shared" si="3"/>
        <v/>
      </c>
    </row>
    <row r="98" spans="2:10" ht="15" thickBot="1" x14ac:dyDescent="0.4">
      <c r="B98" s="28"/>
      <c r="C98" s="116"/>
      <c r="D98" s="118"/>
      <c r="E98" s="124"/>
      <c r="F98" s="127" t="str">
        <f t="shared" si="2"/>
        <v/>
      </c>
      <c r="I98" s="121"/>
      <c r="J98" s="129" t="str">
        <f t="shared" si="3"/>
        <v/>
      </c>
    </row>
    <row r="99" spans="2:10" ht="15" thickBot="1" x14ac:dyDescent="0.4">
      <c r="B99" s="28"/>
      <c r="C99" s="116"/>
      <c r="D99" s="118"/>
      <c r="E99" s="124"/>
      <c r="F99" s="127" t="str">
        <f t="shared" si="2"/>
        <v/>
      </c>
      <c r="I99" s="121"/>
      <c r="J99" s="129" t="str">
        <f t="shared" si="3"/>
        <v/>
      </c>
    </row>
    <row r="100" spans="2:10" ht="15" thickBot="1" x14ac:dyDescent="0.4">
      <c r="B100" s="28"/>
      <c r="C100" s="116"/>
      <c r="D100" s="118"/>
      <c r="E100" s="124"/>
      <c r="F100" s="127" t="str">
        <f t="shared" si="2"/>
        <v/>
      </c>
      <c r="I100" s="121"/>
      <c r="J100" s="129" t="str">
        <f t="shared" si="3"/>
        <v/>
      </c>
    </row>
    <row r="101" spans="2:10" ht="15" thickBot="1" x14ac:dyDescent="0.4">
      <c r="B101" s="28"/>
      <c r="C101" s="116"/>
      <c r="D101" s="118"/>
      <c r="E101" s="124"/>
      <c r="F101" s="127" t="str">
        <f t="shared" si="2"/>
        <v/>
      </c>
      <c r="I101" s="121"/>
      <c r="J101" s="129" t="str">
        <f t="shared" si="3"/>
        <v/>
      </c>
    </row>
    <row r="102" spans="2:10" ht="15" thickBot="1" x14ac:dyDescent="0.4">
      <c r="B102" s="28"/>
      <c r="C102" s="116"/>
      <c r="D102" s="118"/>
      <c r="E102" s="124"/>
      <c r="F102" s="127" t="str">
        <f t="shared" si="2"/>
        <v/>
      </c>
      <c r="I102" s="121"/>
      <c r="J102" s="129" t="str">
        <f t="shared" si="3"/>
        <v/>
      </c>
    </row>
    <row r="103" spans="2:10" ht="15" thickBot="1" x14ac:dyDescent="0.4">
      <c r="B103" s="28"/>
      <c r="C103" s="116"/>
      <c r="D103" s="118"/>
      <c r="E103" s="124"/>
      <c r="F103" s="127" t="str">
        <f t="shared" si="2"/>
        <v/>
      </c>
      <c r="I103" s="121"/>
      <c r="J103" s="129" t="str">
        <f t="shared" si="3"/>
        <v/>
      </c>
    </row>
    <row r="104" spans="2:10" ht="15" thickBot="1" x14ac:dyDescent="0.4">
      <c r="B104" s="28"/>
      <c r="C104" s="116"/>
      <c r="D104" s="118"/>
      <c r="E104" s="124"/>
      <c r="F104" s="127" t="str">
        <f t="shared" si="2"/>
        <v/>
      </c>
      <c r="I104" s="121"/>
      <c r="J104" s="129" t="str">
        <f t="shared" si="3"/>
        <v/>
      </c>
    </row>
    <row r="105" spans="2:10" ht="15" thickBot="1" x14ac:dyDescent="0.4">
      <c r="B105" s="28"/>
      <c r="C105" s="116"/>
      <c r="D105" s="118"/>
      <c r="E105" s="124"/>
      <c r="F105" s="127" t="str">
        <f t="shared" si="2"/>
        <v/>
      </c>
      <c r="I105" s="121"/>
      <c r="J105" s="129" t="str">
        <f t="shared" si="3"/>
        <v/>
      </c>
    </row>
    <row r="106" spans="2:10" ht="15" thickBot="1" x14ac:dyDescent="0.4">
      <c r="B106" s="28"/>
      <c r="C106" s="116"/>
      <c r="D106" s="118"/>
      <c r="E106" s="124"/>
      <c r="F106" s="127" t="str">
        <f t="shared" si="2"/>
        <v/>
      </c>
      <c r="I106" s="121"/>
      <c r="J106" s="129" t="str">
        <f t="shared" si="3"/>
        <v/>
      </c>
    </row>
    <row r="107" spans="2:10" ht="15" thickBot="1" x14ac:dyDescent="0.4">
      <c r="B107" s="28"/>
      <c r="C107" s="116"/>
      <c r="D107" s="118"/>
      <c r="E107" s="124"/>
      <c r="F107" s="127" t="str">
        <f t="shared" si="2"/>
        <v/>
      </c>
      <c r="I107" s="121"/>
      <c r="J107" s="129" t="str">
        <f t="shared" si="3"/>
        <v/>
      </c>
    </row>
    <row r="108" spans="2:10" ht="15" thickBot="1" x14ac:dyDescent="0.4">
      <c r="B108" s="28"/>
      <c r="C108" s="116"/>
      <c r="D108" s="118"/>
      <c r="E108" s="124"/>
      <c r="F108" s="127" t="str">
        <f t="shared" si="2"/>
        <v/>
      </c>
      <c r="I108" s="121"/>
      <c r="J108" s="129" t="str">
        <f t="shared" si="3"/>
        <v/>
      </c>
    </row>
    <row r="109" spans="2:10" ht="15" thickBot="1" x14ac:dyDescent="0.4">
      <c r="B109" s="28"/>
      <c r="C109" s="116"/>
      <c r="D109" s="118"/>
      <c r="E109" s="124"/>
      <c r="F109" s="127" t="str">
        <f t="shared" si="2"/>
        <v/>
      </c>
      <c r="I109" s="121"/>
      <c r="J109" s="129" t="str">
        <f t="shared" si="3"/>
        <v/>
      </c>
    </row>
    <row r="110" spans="2:10" ht="15" thickBot="1" x14ac:dyDescent="0.4">
      <c r="B110" s="28"/>
      <c r="C110" s="116"/>
      <c r="D110" s="118"/>
      <c r="E110" s="124"/>
      <c r="F110" s="127" t="str">
        <f t="shared" si="2"/>
        <v/>
      </c>
      <c r="I110" s="121"/>
      <c r="J110" s="129" t="str">
        <f t="shared" si="3"/>
        <v/>
      </c>
    </row>
    <row r="111" spans="2:10" ht="15" thickBot="1" x14ac:dyDescent="0.4">
      <c r="B111" s="28"/>
      <c r="C111" s="116"/>
      <c r="D111" s="118"/>
      <c r="E111" s="124"/>
      <c r="F111" s="127" t="str">
        <f t="shared" si="2"/>
        <v/>
      </c>
      <c r="I111" s="121"/>
      <c r="J111" s="129" t="str">
        <f t="shared" si="3"/>
        <v/>
      </c>
    </row>
    <row r="112" spans="2:10" ht="15" thickBot="1" x14ac:dyDescent="0.4">
      <c r="B112" s="28"/>
      <c r="C112" s="116"/>
      <c r="D112" s="118"/>
      <c r="E112" s="124"/>
      <c r="F112" s="127" t="str">
        <f t="shared" si="2"/>
        <v/>
      </c>
      <c r="I112" s="121"/>
      <c r="J112" s="129" t="str">
        <f t="shared" si="3"/>
        <v/>
      </c>
    </row>
    <row r="113" spans="2:10" ht="15" thickBot="1" x14ac:dyDescent="0.4">
      <c r="B113" s="28"/>
      <c r="C113" s="116"/>
      <c r="D113" s="118"/>
      <c r="E113" s="124"/>
      <c r="F113" s="127" t="str">
        <f t="shared" si="2"/>
        <v/>
      </c>
      <c r="I113" s="121"/>
      <c r="J113" s="129" t="str">
        <f t="shared" si="3"/>
        <v/>
      </c>
    </row>
    <row r="114" spans="2:10" ht="15" thickBot="1" x14ac:dyDescent="0.4">
      <c r="B114" s="28"/>
      <c r="C114" s="116"/>
      <c r="D114" s="118"/>
      <c r="E114" s="124"/>
      <c r="F114" s="127" t="str">
        <f t="shared" si="2"/>
        <v/>
      </c>
      <c r="I114" s="121"/>
      <c r="J114" s="129" t="str">
        <f t="shared" si="3"/>
        <v/>
      </c>
    </row>
    <row r="115" spans="2:10" ht="15" thickBot="1" x14ac:dyDescent="0.4">
      <c r="B115" s="28"/>
      <c r="C115" s="116"/>
      <c r="D115" s="118"/>
      <c r="E115" s="124"/>
      <c r="F115" s="127" t="str">
        <f t="shared" si="2"/>
        <v/>
      </c>
      <c r="I115" s="121"/>
      <c r="J115" s="129" t="str">
        <f t="shared" si="3"/>
        <v/>
      </c>
    </row>
    <row r="116" spans="2:10" ht="15" thickBot="1" x14ac:dyDescent="0.4">
      <c r="B116" s="28"/>
      <c r="C116" s="116"/>
      <c r="D116" s="118"/>
      <c r="E116" s="124"/>
      <c r="F116" s="127" t="str">
        <f t="shared" si="2"/>
        <v/>
      </c>
      <c r="I116" s="121"/>
      <c r="J116" s="129" t="str">
        <f t="shared" si="3"/>
        <v/>
      </c>
    </row>
    <row r="117" spans="2:10" ht="15" thickBot="1" x14ac:dyDescent="0.4">
      <c r="B117" s="28"/>
      <c r="C117" s="116"/>
      <c r="D117" s="118"/>
      <c r="E117" s="124"/>
      <c r="F117" s="127" t="str">
        <f t="shared" si="2"/>
        <v/>
      </c>
      <c r="I117" s="121"/>
      <c r="J117" s="129" t="str">
        <f t="shared" si="3"/>
        <v/>
      </c>
    </row>
    <row r="118" spans="2:10" ht="15" thickBot="1" x14ac:dyDescent="0.4">
      <c r="B118" s="28"/>
      <c r="C118" s="116"/>
      <c r="D118" s="118"/>
      <c r="E118" s="124"/>
      <c r="F118" s="127" t="str">
        <f t="shared" si="2"/>
        <v/>
      </c>
      <c r="I118" s="121"/>
      <c r="J118" s="129" t="str">
        <f t="shared" si="3"/>
        <v/>
      </c>
    </row>
    <row r="119" spans="2:10" ht="15" thickBot="1" x14ac:dyDescent="0.4">
      <c r="B119" s="28"/>
      <c r="C119" s="116"/>
      <c r="D119" s="118"/>
      <c r="E119" s="124"/>
      <c r="F119" s="127" t="str">
        <f t="shared" si="2"/>
        <v/>
      </c>
      <c r="I119" s="121"/>
      <c r="J119" s="129" t="str">
        <f t="shared" si="3"/>
        <v/>
      </c>
    </row>
    <row r="120" spans="2:10" ht="15" thickBot="1" x14ac:dyDescent="0.4">
      <c r="B120" s="28"/>
      <c r="C120" s="116"/>
      <c r="D120" s="118"/>
      <c r="E120" s="124"/>
      <c r="F120" s="127" t="str">
        <f t="shared" si="2"/>
        <v/>
      </c>
      <c r="I120" s="121"/>
      <c r="J120" s="129" t="str">
        <f t="shared" si="3"/>
        <v/>
      </c>
    </row>
    <row r="121" spans="2:10" ht="15" thickBot="1" x14ac:dyDescent="0.4">
      <c r="B121" s="28"/>
      <c r="C121" s="116"/>
      <c r="D121" s="118"/>
      <c r="E121" s="124"/>
      <c r="F121" s="127" t="str">
        <f t="shared" si="2"/>
        <v/>
      </c>
      <c r="I121" s="121"/>
      <c r="J121" s="129" t="str">
        <f t="shared" si="3"/>
        <v/>
      </c>
    </row>
    <row r="122" spans="2:10" ht="15" thickBot="1" x14ac:dyDescent="0.4">
      <c r="B122" s="28"/>
      <c r="C122" s="116"/>
      <c r="D122" s="118"/>
      <c r="E122" s="124"/>
      <c r="F122" s="127" t="str">
        <f t="shared" si="2"/>
        <v/>
      </c>
      <c r="I122" s="121"/>
      <c r="J122" s="129" t="str">
        <f t="shared" si="3"/>
        <v/>
      </c>
    </row>
    <row r="123" spans="2:10" ht="15" thickBot="1" x14ac:dyDescent="0.4">
      <c r="B123" s="28"/>
      <c r="C123" s="116"/>
      <c r="D123" s="118"/>
      <c r="E123" s="124"/>
      <c r="F123" s="127" t="str">
        <f t="shared" si="2"/>
        <v/>
      </c>
      <c r="I123" s="121"/>
      <c r="J123" s="129" t="str">
        <f t="shared" si="3"/>
        <v/>
      </c>
    </row>
    <row r="124" spans="2:10" ht="15" thickBot="1" x14ac:dyDescent="0.4">
      <c r="B124" s="28"/>
      <c r="C124" s="116"/>
      <c r="D124" s="118"/>
      <c r="E124" s="124"/>
      <c r="F124" s="127" t="str">
        <f t="shared" si="2"/>
        <v/>
      </c>
      <c r="I124" s="121"/>
      <c r="J124" s="129" t="str">
        <f t="shared" si="3"/>
        <v/>
      </c>
    </row>
    <row r="125" spans="2:10" ht="15" thickBot="1" x14ac:dyDescent="0.4">
      <c r="B125" s="28"/>
      <c r="C125" s="116"/>
      <c r="D125" s="118"/>
      <c r="E125" s="124"/>
      <c r="F125" s="127" t="str">
        <f t="shared" si="2"/>
        <v/>
      </c>
      <c r="I125" s="121"/>
      <c r="J125" s="129" t="str">
        <f t="shared" si="3"/>
        <v/>
      </c>
    </row>
    <row r="126" spans="2:10" ht="15" thickBot="1" x14ac:dyDescent="0.4">
      <c r="B126" s="28"/>
      <c r="C126" s="116"/>
      <c r="D126" s="118"/>
      <c r="E126" s="124"/>
      <c r="F126" s="127" t="str">
        <f t="shared" si="2"/>
        <v/>
      </c>
      <c r="I126" s="121"/>
      <c r="J126" s="129" t="str">
        <f t="shared" si="3"/>
        <v/>
      </c>
    </row>
    <row r="127" spans="2:10" ht="15" thickBot="1" x14ac:dyDescent="0.4">
      <c r="B127" s="28"/>
      <c r="C127" s="116"/>
      <c r="D127" s="118"/>
      <c r="E127" s="124"/>
      <c r="F127" s="127" t="str">
        <f t="shared" si="2"/>
        <v/>
      </c>
      <c r="I127" s="121"/>
      <c r="J127" s="129" t="str">
        <f t="shared" si="3"/>
        <v/>
      </c>
    </row>
    <row r="128" spans="2:10" ht="15" thickBot="1" x14ac:dyDescent="0.4">
      <c r="B128" s="28"/>
      <c r="C128" s="116"/>
      <c r="D128" s="118"/>
      <c r="E128" s="124"/>
      <c r="F128" s="127" t="str">
        <f t="shared" si="2"/>
        <v/>
      </c>
      <c r="I128" s="121"/>
      <c r="J128" s="129" t="str">
        <f t="shared" si="3"/>
        <v/>
      </c>
    </row>
    <row r="129" spans="2:10" ht="15" thickBot="1" x14ac:dyDescent="0.4">
      <c r="B129" s="28"/>
      <c r="C129" s="116"/>
      <c r="D129" s="118"/>
      <c r="E129" s="124"/>
      <c r="F129" s="127" t="str">
        <f t="shared" si="2"/>
        <v/>
      </c>
      <c r="I129" s="121"/>
      <c r="J129" s="129" t="str">
        <f t="shared" si="3"/>
        <v/>
      </c>
    </row>
    <row r="130" spans="2:10" ht="15" thickBot="1" x14ac:dyDescent="0.4">
      <c r="B130" s="28"/>
      <c r="C130" s="116"/>
      <c r="D130" s="118"/>
      <c r="E130" s="124"/>
      <c r="F130" s="127" t="str">
        <f t="shared" si="2"/>
        <v/>
      </c>
      <c r="I130" s="121"/>
      <c r="J130" s="129" t="str">
        <f t="shared" si="3"/>
        <v/>
      </c>
    </row>
    <row r="131" spans="2:10" ht="15" thickBot="1" x14ac:dyDescent="0.4">
      <c r="B131" s="28"/>
      <c r="C131" s="116"/>
      <c r="D131" s="118"/>
      <c r="E131" s="124"/>
      <c r="F131" s="127" t="str">
        <f t="shared" si="2"/>
        <v/>
      </c>
      <c r="I131" s="121"/>
      <c r="J131" s="129" t="str">
        <f t="shared" si="3"/>
        <v/>
      </c>
    </row>
    <row r="132" spans="2:10" ht="15" thickBot="1" x14ac:dyDescent="0.4">
      <c r="B132" s="28"/>
      <c r="C132" s="116"/>
      <c r="D132" s="118"/>
      <c r="E132" s="124"/>
      <c r="F132" s="127" t="str">
        <f t="shared" si="2"/>
        <v/>
      </c>
      <c r="I132" s="121"/>
      <c r="J132" s="129" t="str">
        <f t="shared" si="3"/>
        <v/>
      </c>
    </row>
    <row r="133" spans="2:10" ht="15" thickBot="1" x14ac:dyDescent="0.4">
      <c r="B133" s="28"/>
      <c r="C133" s="116"/>
      <c r="D133" s="118"/>
      <c r="E133" s="124"/>
      <c r="F133" s="127" t="str">
        <f t="shared" si="2"/>
        <v/>
      </c>
      <c r="I133" s="121"/>
      <c r="J133" s="129" t="str">
        <f t="shared" si="3"/>
        <v/>
      </c>
    </row>
    <row r="134" spans="2:10" ht="15" thickBot="1" x14ac:dyDescent="0.4">
      <c r="B134" s="28"/>
      <c r="C134" s="116"/>
      <c r="D134" s="118"/>
      <c r="E134" s="124"/>
      <c r="F134" s="127" t="str">
        <f t="shared" si="2"/>
        <v/>
      </c>
      <c r="I134" s="121"/>
      <c r="J134" s="129" t="str">
        <f t="shared" si="3"/>
        <v/>
      </c>
    </row>
    <row r="135" spans="2:10" ht="15" thickBot="1" x14ac:dyDescent="0.4">
      <c r="B135" s="28"/>
      <c r="C135" s="116"/>
      <c r="D135" s="118"/>
      <c r="E135" s="124"/>
      <c r="F135" s="127" t="str">
        <f t="shared" si="2"/>
        <v/>
      </c>
      <c r="I135" s="121"/>
      <c r="J135" s="129" t="str">
        <f t="shared" si="3"/>
        <v/>
      </c>
    </row>
    <row r="136" spans="2:10" ht="15" thickBot="1" x14ac:dyDescent="0.4">
      <c r="B136" s="28"/>
      <c r="C136" s="116"/>
      <c r="D136" s="118"/>
      <c r="E136" s="124"/>
      <c r="F136" s="127" t="str">
        <f t="shared" si="2"/>
        <v/>
      </c>
      <c r="I136" s="121"/>
      <c r="J136" s="129" t="str">
        <f t="shared" si="3"/>
        <v/>
      </c>
    </row>
    <row r="137" spans="2:10" ht="15" thickBot="1" x14ac:dyDescent="0.4">
      <c r="B137" s="28"/>
      <c r="C137" s="116"/>
      <c r="D137" s="118"/>
      <c r="E137" s="124"/>
      <c r="F137" s="127" t="str">
        <f t="shared" si="2"/>
        <v/>
      </c>
      <c r="I137" s="121"/>
      <c r="J137" s="129" t="str">
        <f t="shared" si="3"/>
        <v/>
      </c>
    </row>
    <row r="138" spans="2:10" ht="15" thickBot="1" x14ac:dyDescent="0.4">
      <c r="B138" s="28"/>
      <c r="C138" s="116"/>
      <c r="D138" s="118"/>
      <c r="E138" s="124"/>
      <c r="F138" s="127" t="str">
        <f t="shared" si="2"/>
        <v/>
      </c>
      <c r="I138" s="121"/>
      <c r="J138" s="129" t="str">
        <f t="shared" si="3"/>
        <v/>
      </c>
    </row>
    <row r="139" spans="2:10" ht="15" thickBot="1" x14ac:dyDescent="0.4">
      <c r="B139" s="28"/>
      <c r="C139" s="116"/>
      <c r="D139" s="118"/>
      <c r="E139" s="124"/>
      <c r="F139" s="127" t="str">
        <f t="shared" si="2"/>
        <v/>
      </c>
      <c r="I139" s="121"/>
      <c r="J139" s="129" t="str">
        <f t="shared" si="3"/>
        <v/>
      </c>
    </row>
    <row r="140" spans="2:10" ht="15" thickBot="1" x14ac:dyDescent="0.4">
      <c r="B140" s="28"/>
      <c r="C140" s="116"/>
      <c r="D140" s="118"/>
      <c r="E140" s="124"/>
      <c r="F140" s="127" t="str">
        <f t="shared" si="2"/>
        <v/>
      </c>
      <c r="I140" s="121"/>
      <c r="J140" s="129" t="str">
        <f t="shared" si="3"/>
        <v/>
      </c>
    </row>
    <row r="141" spans="2:10" ht="15" thickBot="1" x14ac:dyDescent="0.4">
      <c r="B141" s="28"/>
      <c r="C141" s="116"/>
      <c r="D141" s="118"/>
      <c r="E141" s="124"/>
      <c r="F141" s="127" t="str">
        <f t="shared" si="2"/>
        <v/>
      </c>
      <c r="I141" s="121"/>
      <c r="J141" s="129" t="str">
        <f t="shared" si="3"/>
        <v/>
      </c>
    </row>
    <row r="142" spans="2:10" ht="15" thickBot="1" x14ac:dyDescent="0.4">
      <c r="B142" s="28"/>
      <c r="C142" s="116"/>
      <c r="D142" s="118"/>
      <c r="E142" s="124"/>
      <c r="F142" s="127" t="str">
        <f t="shared" si="2"/>
        <v/>
      </c>
      <c r="I142" s="121"/>
      <c r="J142" s="129" t="str">
        <f t="shared" si="3"/>
        <v/>
      </c>
    </row>
    <row r="143" spans="2:10" ht="15" thickBot="1" x14ac:dyDescent="0.4">
      <c r="B143" s="28"/>
      <c r="C143" s="116"/>
      <c r="D143" s="118"/>
      <c r="E143" s="124"/>
      <c r="F143" s="127" t="str">
        <f t="shared" si="2"/>
        <v/>
      </c>
      <c r="I143" s="121"/>
      <c r="J143" s="129" t="str">
        <f t="shared" si="3"/>
        <v/>
      </c>
    </row>
    <row r="144" spans="2:10" ht="15" thickBot="1" x14ac:dyDescent="0.4">
      <c r="B144" s="28"/>
      <c r="C144" s="116"/>
      <c r="D144" s="118"/>
      <c r="E144" s="124"/>
      <c r="F144" s="127" t="str">
        <f t="shared" si="2"/>
        <v/>
      </c>
      <c r="I144" s="121"/>
      <c r="J144" s="129" t="str">
        <f t="shared" si="3"/>
        <v/>
      </c>
    </row>
    <row r="145" spans="2:10" ht="15" thickBot="1" x14ac:dyDescent="0.4">
      <c r="B145" s="28"/>
      <c r="C145" s="116"/>
      <c r="D145" s="118"/>
      <c r="E145" s="124"/>
      <c r="F145" s="127" t="str">
        <f t="shared" si="2"/>
        <v/>
      </c>
      <c r="I145" s="121"/>
      <c r="J145" s="129" t="str">
        <f t="shared" si="3"/>
        <v/>
      </c>
    </row>
    <row r="146" spans="2:10" ht="15" thickBot="1" x14ac:dyDescent="0.4">
      <c r="B146" s="28"/>
      <c r="C146" s="116"/>
      <c r="D146" s="118"/>
      <c r="E146" s="124"/>
      <c r="F146" s="127" t="str">
        <f t="shared" si="2"/>
        <v/>
      </c>
      <c r="I146" s="121"/>
      <c r="J146" s="129" t="str">
        <f t="shared" si="3"/>
        <v/>
      </c>
    </row>
    <row r="147" spans="2:10" ht="15" thickBot="1" x14ac:dyDescent="0.4">
      <c r="B147" s="28"/>
      <c r="C147" s="116"/>
      <c r="D147" s="118"/>
      <c r="E147" s="124"/>
      <c r="F147" s="127" t="str">
        <f t="shared" si="2"/>
        <v/>
      </c>
      <c r="I147" s="121"/>
      <c r="J147" s="129" t="str">
        <f t="shared" si="3"/>
        <v/>
      </c>
    </row>
    <row r="148" spans="2:10" ht="15" thickBot="1" x14ac:dyDescent="0.4">
      <c r="B148" s="28"/>
      <c r="C148" s="116"/>
      <c r="D148" s="118"/>
      <c r="E148" s="124"/>
      <c r="F148" s="127" t="str">
        <f t="shared" si="2"/>
        <v/>
      </c>
      <c r="I148" s="121"/>
      <c r="J148" s="129" t="str">
        <f t="shared" si="3"/>
        <v/>
      </c>
    </row>
    <row r="149" spans="2:10" ht="15" thickBot="1" x14ac:dyDescent="0.4">
      <c r="B149" s="28"/>
      <c r="C149" s="116"/>
      <c r="D149" s="118"/>
      <c r="E149" s="124"/>
      <c r="F149" s="127" t="str">
        <f t="shared" si="2"/>
        <v/>
      </c>
      <c r="I149" s="121"/>
      <c r="J149" s="129" t="str">
        <f t="shared" si="3"/>
        <v/>
      </c>
    </row>
    <row r="150" spans="2:10" ht="15" thickBot="1" x14ac:dyDescent="0.4">
      <c r="B150" s="28"/>
      <c r="C150" s="116"/>
      <c r="D150" s="118"/>
      <c r="E150" s="124"/>
      <c r="F150" s="127" t="str">
        <f t="shared" ref="F150:F213" si="4">IF(B150="", "", IF(_xlfn.XLOOKUP(B150, $I$21:$I$220, $J$21:$J$220)&lt;&gt;1, "Needs to Sum to 100%", "Sums to 100%"))</f>
        <v/>
      </c>
      <c r="I150" s="121"/>
      <c r="J150" s="129" t="str">
        <f t="shared" ref="J150:J213" si="5">IF(AND(I150&lt;&gt;0,I150&lt;&gt;""),SUMIFS($E$21:$E$220,$B$21:$B$220,I150), "")</f>
        <v/>
      </c>
    </row>
    <row r="151" spans="2:10" ht="15" thickBot="1" x14ac:dyDescent="0.4">
      <c r="B151" s="28"/>
      <c r="C151" s="116"/>
      <c r="D151" s="118"/>
      <c r="E151" s="124"/>
      <c r="F151" s="127" t="str">
        <f t="shared" si="4"/>
        <v/>
      </c>
      <c r="I151" s="121"/>
      <c r="J151" s="129" t="str">
        <f t="shared" si="5"/>
        <v/>
      </c>
    </row>
    <row r="152" spans="2:10" ht="15" thickBot="1" x14ac:dyDescent="0.4">
      <c r="B152" s="28"/>
      <c r="C152" s="116"/>
      <c r="D152" s="118"/>
      <c r="E152" s="124"/>
      <c r="F152" s="127" t="str">
        <f t="shared" si="4"/>
        <v/>
      </c>
      <c r="I152" s="121"/>
      <c r="J152" s="129" t="str">
        <f t="shared" si="5"/>
        <v/>
      </c>
    </row>
    <row r="153" spans="2:10" ht="15" thickBot="1" x14ac:dyDescent="0.4">
      <c r="B153" s="28"/>
      <c r="C153" s="116"/>
      <c r="D153" s="118"/>
      <c r="E153" s="124"/>
      <c r="F153" s="127" t="str">
        <f t="shared" si="4"/>
        <v/>
      </c>
      <c r="I153" s="121"/>
      <c r="J153" s="129" t="str">
        <f t="shared" si="5"/>
        <v/>
      </c>
    </row>
    <row r="154" spans="2:10" ht="15" thickBot="1" x14ac:dyDescent="0.4">
      <c r="B154" s="28"/>
      <c r="C154" s="116"/>
      <c r="D154" s="118"/>
      <c r="E154" s="124"/>
      <c r="F154" s="127" t="str">
        <f t="shared" si="4"/>
        <v/>
      </c>
      <c r="I154" s="121"/>
      <c r="J154" s="129" t="str">
        <f t="shared" si="5"/>
        <v/>
      </c>
    </row>
    <row r="155" spans="2:10" ht="15" thickBot="1" x14ac:dyDescent="0.4">
      <c r="B155" s="28"/>
      <c r="C155" s="116"/>
      <c r="D155" s="118"/>
      <c r="E155" s="124"/>
      <c r="F155" s="127" t="str">
        <f t="shared" si="4"/>
        <v/>
      </c>
      <c r="I155" s="121"/>
      <c r="J155" s="129" t="str">
        <f t="shared" si="5"/>
        <v/>
      </c>
    </row>
    <row r="156" spans="2:10" ht="15" thickBot="1" x14ac:dyDescent="0.4">
      <c r="B156" s="28"/>
      <c r="C156" s="116"/>
      <c r="D156" s="118"/>
      <c r="E156" s="124"/>
      <c r="F156" s="127" t="str">
        <f t="shared" si="4"/>
        <v/>
      </c>
      <c r="I156" s="121"/>
      <c r="J156" s="129" t="str">
        <f t="shared" si="5"/>
        <v/>
      </c>
    </row>
    <row r="157" spans="2:10" ht="15" thickBot="1" x14ac:dyDescent="0.4">
      <c r="B157" s="28"/>
      <c r="C157" s="116"/>
      <c r="D157" s="118"/>
      <c r="E157" s="124"/>
      <c r="F157" s="127" t="str">
        <f t="shared" si="4"/>
        <v/>
      </c>
      <c r="I157" s="121"/>
      <c r="J157" s="129" t="str">
        <f t="shared" si="5"/>
        <v/>
      </c>
    </row>
    <row r="158" spans="2:10" ht="15" thickBot="1" x14ac:dyDescent="0.4">
      <c r="B158" s="28"/>
      <c r="C158" s="116"/>
      <c r="D158" s="118"/>
      <c r="E158" s="124"/>
      <c r="F158" s="127" t="str">
        <f t="shared" si="4"/>
        <v/>
      </c>
      <c r="I158" s="121"/>
      <c r="J158" s="129" t="str">
        <f t="shared" si="5"/>
        <v/>
      </c>
    </row>
    <row r="159" spans="2:10" ht="15" thickBot="1" x14ac:dyDescent="0.4">
      <c r="B159" s="28"/>
      <c r="C159" s="116"/>
      <c r="D159" s="118"/>
      <c r="E159" s="124"/>
      <c r="F159" s="127" t="str">
        <f t="shared" si="4"/>
        <v/>
      </c>
      <c r="I159" s="121"/>
      <c r="J159" s="129" t="str">
        <f t="shared" si="5"/>
        <v/>
      </c>
    </row>
    <row r="160" spans="2:10" ht="15" thickBot="1" x14ac:dyDescent="0.4">
      <c r="B160" s="28"/>
      <c r="C160" s="116"/>
      <c r="D160" s="118"/>
      <c r="E160" s="124"/>
      <c r="F160" s="127" t="str">
        <f t="shared" si="4"/>
        <v/>
      </c>
      <c r="I160" s="121"/>
      <c r="J160" s="129" t="str">
        <f t="shared" si="5"/>
        <v/>
      </c>
    </row>
    <row r="161" spans="2:10" ht="15" thickBot="1" x14ac:dyDescent="0.4">
      <c r="B161" s="28"/>
      <c r="C161" s="116"/>
      <c r="D161" s="118"/>
      <c r="E161" s="124"/>
      <c r="F161" s="127" t="str">
        <f t="shared" si="4"/>
        <v/>
      </c>
      <c r="I161" s="121"/>
      <c r="J161" s="129" t="str">
        <f t="shared" si="5"/>
        <v/>
      </c>
    </row>
    <row r="162" spans="2:10" ht="15" thickBot="1" x14ac:dyDescent="0.4">
      <c r="B162" s="28"/>
      <c r="C162" s="116"/>
      <c r="D162" s="118"/>
      <c r="E162" s="124"/>
      <c r="F162" s="127" t="str">
        <f t="shared" si="4"/>
        <v/>
      </c>
      <c r="I162" s="121"/>
      <c r="J162" s="129" t="str">
        <f t="shared" si="5"/>
        <v/>
      </c>
    </row>
    <row r="163" spans="2:10" ht="15" thickBot="1" x14ac:dyDescent="0.4">
      <c r="B163" s="28"/>
      <c r="C163" s="116"/>
      <c r="D163" s="118"/>
      <c r="E163" s="124"/>
      <c r="F163" s="127" t="str">
        <f t="shared" si="4"/>
        <v/>
      </c>
      <c r="I163" s="121"/>
      <c r="J163" s="129" t="str">
        <f t="shared" si="5"/>
        <v/>
      </c>
    </row>
    <row r="164" spans="2:10" ht="15" thickBot="1" x14ac:dyDescent="0.4">
      <c r="B164" s="28"/>
      <c r="C164" s="116"/>
      <c r="D164" s="118"/>
      <c r="E164" s="124"/>
      <c r="F164" s="127" t="str">
        <f t="shared" si="4"/>
        <v/>
      </c>
      <c r="I164" s="121"/>
      <c r="J164" s="129" t="str">
        <f t="shared" si="5"/>
        <v/>
      </c>
    </row>
    <row r="165" spans="2:10" ht="15" thickBot="1" x14ac:dyDescent="0.4">
      <c r="B165" s="28"/>
      <c r="C165" s="116"/>
      <c r="D165" s="118"/>
      <c r="E165" s="124"/>
      <c r="F165" s="127" t="str">
        <f t="shared" si="4"/>
        <v/>
      </c>
      <c r="I165" s="121"/>
      <c r="J165" s="129" t="str">
        <f t="shared" si="5"/>
        <v/>
      </c>
    </row>
    <row r="166" spans="2:10" ht="15" thickBot="1" x14ac:dyDescent="0.4">
      <c r="B166" s="28"/>
      <c r="C166" s="116"/>
      <c r="D166" s="118"/>
      <c r="E166" s="124"/>
      <c r="F166" s="127" t="str">
        <f t="shared" si="4"/>
        <v/>
      </c>
      <c r="I166" s="121"/>
      <c r="J166" s="129" t="str">
        <f t="shared" si="5"/>
        <v/>
      </c>
    </row>
    <row r="167" spans="2:10" ht="15" thickBot="1" x14ac:dyDescent="0.4">
      <c r="B167" s="28"/>
      <c r="C167" s="116"/>
      <c r="D167" s="118"/>
      <c r="E167" s="124"/>
      <c r="F167" s="127" t="str">
        <f t="shared" si="4"/>
        <v/>
      </c>
      <c r="I167" s="121"/>
      <c r="J167" s="129" t="str">
        <f t="shared" si="5"/>
        <v/>
      </c>
    </row>
    <row r="168" spans="2:10" ht="15" thickBot="1" x14ac:dyDescent="0.4">
      <c r="B168" s="28"/>
      <c r="C168" s="116"/>
      <c r="D168" s="118"/>
      <c r="E168" s="124"/>
      <c r="F168" s="127" t="str">
        <f t="shared" si="4"/>
        <v/>
      </c>
      <c r="I168" s="121"/>
      <c r="J168" s="129" t="str">
        <f t="shared" si="5"/>
        <v/>
      </c>
    </row>
    <row r="169" spans="2:10" ht="15" thickBot="1" x14ac:dyDescent="0.4">
      <c r="B169" s="28"/>
      <c r="C169" s="116"/>
      <c r="D169" s="118"/>
      <c r="E169" s="124"/>
      <c r="F169" s="127" t="str">
        <f t="shared" si="4"/>
        <v/>
      </c>
      <c r="I169" s="121"/>
      <c r="J169" s="129" t="str">
        <f t="shared" si="5"/>
        <v/>
      </c>
    </row>
    <row r="170" spans="2:10" ht="15" thickBot="1" x14ac:dyDescent="0.4">
      <c r="B170" s="28"/>
      <c r="C170" s="116"/>
      <c r="D170" s="118"/>
      <c r="E170" s="124"/>
      <c r="F170" s="127" t="str">
        <f t="shared" si="4"/>
        <v/>
      </c>
      <c r="I170" s="121"/>
      <c r="J170" s="129" t="str">
        <f t="shared" si="5"/>
        <v/>
      </c>
    </row>
    <row r="171" spans="2:10" ht="15" thickBot="1" x14ac:dyDescent="0.4">
      <c r="B171" s="28"/>
      <c r="C171" s="116"/>
      <c r="D171" s="118"/>
      <c r="E171" s="124"/>
      <c r="F171" s="127" t="str">
        <f t="shared" si="4"/>
        <v/>
      </c>
      <c r="I171" s="121"/>
      <c r="J171" s="129" t="str">
        <f t="shared" si="5"/>
        <v/>
      </c>
    </row>
    <row r="172" spans="2:10" ht="15" thickBot="1" x14ac:dyDescent="0.4">
      <c r="B172" s="28"/>
      <c r="C172" s="116"/>
      <c r="D172" s="118"/>
      <c r="E172" s="124"/>
      <c r="F172" s="127" t="str">
        <f t="shared" si="4"/>
        <v/>
      </c>
      <c r="I172" s="121"/>
      <c r="J172" s="129" t="str">
        <f t="shared" si="5"/>
        <v/>
      </c>
    </row>
    <row r="173" spans="2:10" ht="15" thickBot="1" x14ac:dyDescent="0.4">
      <c r="B173" s="28"/>
      <c r="C173" s="116"/>
      <c r="D173" s="118"/>
      <c r="E173" s="124"/>
      <c r="F173" s="127" t="str">
        <f t="shared" si="4"/>
        <v/>
      </c>
      <c r="I173" s="121"/>
      <c r="J173" s="129" t="str">
        <f t="shared" si="5"/>
        <v/>
      </c>
    </row>
    <row r="174" spans="2:10" ht="15" thickBot="1" x14ac:dyDescent="0.4">
      <c r="B174" s="28"/>
      <c r="C174" s="116"/>
      <c r="D174" s="118"/>
      <c r="E174" s="124"/>
      <c r="F174" s="127" t="str">
        <f t="shared" si="4"/>
        <v/>
      </c>
      <c r="I174" s="121"/>
      <c r="J174" s="129" t="str">
        <f t="shared" si="5"/>
        <v/>
      </c>
    </row>
    <row r="175" spans="2:10" ht="15" thickBot="1" x14ac:dyDescent="0.4">
      <c r="B175" s="28"/>
      <c r="C175" s="116"/>
      <c r="D175" s="118"/>
      <c r="E175" s="124"/>
      <c r="F175" s="127" t="str">
        <f t="shared" si="4"/>
        <v/>
      </c>
      <c r="I175" s="121"/>
      <c r="J175" s="129" t="str">
        <f t="shared" si="5"/>
        <v/>
      </c>
    </row>
    <row r="176" spans="2:10" ht="15" thickBot="1" x14ac:dyDescent="0.4">
      <c r="B176" s="28"/>
      <c r="C176" s="116"/>
      <c r="D176" s="118"/>
      <c r="E176" s="124"/>
      <c r="F176" s="127" t="str">
        <f t="shared" si="4"/>
        <v/>
      </c>
      <c r="I176" s="121"/>
      <c r="J176" s="129" t="str">
        <f t="shared" si="5"/>
        <v/>
      </c>
    </row>
    <row r="177" spans="2:10" ht="15" thickBot="1" x14ac:dyDescent="0.4">
      <c r="B177" s="28"/>
      <c r="C177" s="116"/>
      <c r="D177" s="118"/>
      <c r="E177" s="124"/>
      <c r="F177" s="127" t="str">
        <f t="shared" si="4"/>
        <v/>
      </c>
      <c r="I177" s="121"/>
      <c r="J177" s="129" t="str">
        <f t="shared" si="5"/>
        <v/>
      </c>
    </row>
    <row r="178" spans="2:10" ht="15" thickBot="1" x14ac:dyDescent="0.4">
      <c r="B178" s="28"/>
      <c r="C178" s="116"/>
      <c r="D178" s="118"/>
      <c r="E178" s="124"/>
      <c r="F178" s="127" t="str">
        <f t="shared" si="4"/>
        <v/>
      </c>
      <c r="I178" s="121"/>
      <c r="J178" s="129" t="str">
        <f t="shared" si="5"/>
        <v/>
      </c>
    </row>
    <row r="179" spans="2:10" ht="15" thickBot="1" x14ac:dyDescent="0.4">
      <c r="B179" s="28"/>
      <c r="C179" s="116"/>
      <c r="D179" s="118"/>
      <c r="E179" s="124"/>
      <c r="F179" s="127" t="str">
        <f t="shared" si="4"/>
        <v/>
      </c>
      <c r="I179" s="121"/>
      <c r="J179" s="129" t="str">
        <f t="shared" si="5"/>
        <v/>
      </c>
    </row>
    <row r="180" spans="2:10" ht="15" thickBot="1" x14ac:dyDescent="0.4">
      <c r="B180" s="28"/>
      <c r="C180" s="116"/>
      <c r="D180" s="118"/>
      <c r="E180" s="124"/>
      <c r="F180" s="127" t="str">
        <f t="shared" si="4"/>
        <v/>
      </c>
      <c r="I180" s="121"/>
      <c r="J180" s="129" t="str">
        <f t="shared" si="5"/>
        <v/>
      </c>
    </row>
    <row r="181" spans="2:10" ht="15" thickBot="1" x14ac:dyDescent="0.4">
      <c r="B181" s="28"/>
      <c r="C181" s="116"/>
      <c r="D181" s="118"/>
      <c r="E181" s="124"/>
      <c r="F181" s="127" t="str">
        <f t="shared" si="4"/>
        <v/>
      </c>
      <c r="I181" s="121"/>
      <c r="J181" s="129" t="str">
        <f t="shared" si="5"/>
        <v/>
      </c>
    </row>
    <row r="182" spans="2:10" ht="15" thickBot="1" x14ac:dyDescent="0.4">
      <c r="B182" s="28"/>
      <c r="C182" s="116"/>
      <c r="D182" s="118"/>
      <c r="E182" s="124"/>
      <c r="F182" s="127" t="str">
        <f t="shared" si="4"/>
        <v/>
      </c>
      <c r="I182" s="121"/>
      <c r="J182" s="129" t="str">
        <f t="shared" si="5"/>
        <v/>
      </c>
    </row>
    <row r="183" spans="2:10" ht="15" thickBot="1" x14ac:dyDescent="0.4">
      <c r="B183" s="28"/>
      <c r="C183" s="116"/>
      <c r="D183" s="118"/>
      <c r="E183" s="124"/>
      <c r="F183" s="127" t="str">
        <f t="shared" si="4"/>
        <v/>
      </c>
      <c r="I183" s="121"/>
      <c r="J183" s="129" t="str">
        <f t="shared" si="5"/>
        <v/>
      </c>
    </row>
    <row r="184" spans="2:10" ht="15" thickBot="1" x14ac:dyDescent="0.4">
      <c r="B184" s="28"/>
      <c r="C184" s="116"/>
      <c r="D184" s="118"/>
      <c r="E184" s="124"/>
      <c r="F184" s="127" t="str">
        <f t="shared" si="4"/>
        <v/>
      </c>
      <c r="I184" s="121"/>
      <c r="J184" s="129" t="str">
        <f t="shared" si="5"/>
        <v/>
      </c>
    </row>
    <row r="185" spans="2:10" ht="15" thickBot="1" x14ac:dyDescent="0.4">
      <c r="B185" s="28"/>
      <c r="C185" s="116"/>
      <c r="D185" s="118"/>
      <c r="E185" s="124"/>
      <c r="F185" s="127" t="str">
        <f t="shared" si="4"/>
        <v/>
      </c>
      <c r="I185" s="121"/>
      <c r="J185" s="129" t="str">
        <f t="shared" si="5"/>
        <v/>
      </c>
    </row>
    <row r="186" spans="2:10" ht="15" thickBot="1" x14ac:dyDescent="0.4">
      <c r="B186" s="28"/>
      <c r="C186" s="116"/>
      <c r="D186" s="118"/>
      <c r="E186" s="124"/>
      <c r="F186" s="127" t="str">
        <f t="shared" si="4"/>
        <v/>
      </c>
      <c r="I186" s="121"/>
      <c r="J186" s="129" t="str">
        <f t="shared" si="5"/>
        <v/>
      </c>
    </row>
    <row r="187" spans="2:10" ht="15" thickBot="1" x14ac:dyDescent="0.4">
      <c r="B187" s="28"/>
      <c r="C187" s="116"/>
      <c r="D187" s="118"/>
      <c r="E187" s="124"/>
      <c r="F187" s="127" t="str">
        <f t="shared" si="4"/>
        <v/>
      </c>
      <c r="I187" s="121"/>
      <c r="J187" s="129" t="str">
        <f t="shared" si="5"/>
        <v/>
      </c>
    </row>
    <row r="188" spans="2:10" ht="15" thickBot="1" x14ac:dyDescent="0.4">
      <c r="B188" s="28"/>
      <c r="C188" s="116"/>
      <c r="D188" s="118"/>
      <c r="E188" s="124"/>
      <c r="F188" s="127" t="str">
        <f t="shared" si="4"/>
        <v/>
      </c>
      <c r="I188" s="121"/>
      <c r="J188" s="129" t="str">
        <f t="shared" si="5"/>
        <v/>
      </c>
    </row>
    <row r="189" spans="2:10" ht="15" thickBot="1" x14ac:dyDescent="0.4">
      <c r="B189" s="28"/>
      <c r="C189" s="116"/>
      <c r="D189" s="118"/>
      <c r="E189" s="124"/>
      <c r="F189" s="127" t="str">
        <f t="shared" si="4"/>
        <v/>
      </c>
      <c r="I189" s="121"/>
      <c r="J189" s="129" t="str">
        <f t="shared" si="5"/>
        <v/>
      </c>
    </row>
    <row r="190" spans="2:10" ht="15" thickBot="1" x14ac:dyDescent="0.4">
      <c r="B190" s="28"/>
      <c r="C190" s="116"/>
      <c r="D190" s="118"/>
      <c r="E190" s="124"/>
      <c r="F190" s="127" t="str">
        <f t="shared" si="4"/>
        <v/>
      </c>
      <c r="I190" s="121"/>
      <c r="J190" s="129" t="str">
        <f t="shared" si="5"/>
        <v/>
      </c>
    </row>
    <row r="191" spans="2:10" ht="15" thickBot="1" x14ac:dyDescent="0.4">
      <c r="B191" s="28"/>
      <c r="C191" s="116"/>
      <c r="D191" s="118"/>
      <c r="E191" s="124"/>
      <c r="F191" s="127" t="str">
        <f t="shared" si="4"/>
        <v/>
      </c>
      <c r="I191" s="121"/>
      <c r="J191" s="129" t="str">
        <f t="shared" si="5"/>
        <v/>
      </c>
    </row>
    <row r="192" spans="2:10" ht="15" thickBot="1" x14ac:dyDescent="0.4">
      <c r="B192" s="28"/>
      <c r="C192" s="116"/>
      <c r="D192" s="118"/>
      <c r="E192" s="124"/>
      <c r="F192" s="127" t="str">
        <f t="shared" si="4"/>
        <v/>
      </c>
      <c r="I192" s="121"/>
      <c r="J192" s="129" t="str">
        <f t="shared" si="5"/>
        <v/>
      </c>
    </row>
    <row r="193" spans="2:10" ht="15" thickBot="1" x14ac:dyDescent="0.4">
      <c r="B193" s="28"/>
      <c r="C193" s="116"/>
      <c r="D193" s="118"/>
      <c r="E193" s="124"/>
      <c r="F193" s="127" t="str">
        <f t="shared" si="4"/>
        <v/>
      </c>
      <c r="I193" s="121"/>
      <c r="J193" s="129" t="str">
        <f t="shared" si="5"/>
        <v/>
      </c>
    </row>
    <row r="194" spans="2:10" ht="15" thickBot="1" x14ac:dyDescent="0.4">
      <c r="B194" s="28"/>
      <c r="C194" s="116"/>
      <c r="D194" s="118"/>
      <c r="E194" s="124"/>
      <c r="F194" s="127" t="str">
        <f t="shared" si="4"/>
        <v/>
      </c>
      <c r="I194" s="121"/>
      <c r="J194" s="129" t="str">
        <f t="shared" si="5"/>
        <v/>
      </c>
    </row>
    <row r="195" spans="2:10" ht="15" thickBot="1" x14ac:dyDescent="0.4">
      <c r="B195" s="28"/>
      <c r="C195" s="116"/>
      <c r="D195" s="118"/>
      <c r="E195" s="124"/>
      <c r="F195" s="127" t="str">
        <f t="shared" si="4"/>
        <v/>
      </c>
      <c r="I195" s="121"/>
      <c r="J195" s="129" t="str">
        <f t="shared" si="5"/>
        <v/>
      </c>
    </row>
    <row r="196" spans="2:10" ht="15" thickBot="1" x14ac:dyDescent="0.4">
      <c r="B196" s="28"/>
      <c r="C196" s="116"/>
      <c r="D196" s="118"/>
      <c r="E196" s="124"/>
      <c r="F196" s="127" t="str">
        <f t="shared" si="4"/>
        <v/>
      </c>
      <c r="I196" s="121"/>
      <c r="J196" s="129" t="str">
        <f t="shared" si="5"/>
        <v/>
      </c>
    </row>
    <row r="197" spans="2:10" ht="15" thickBot="1" x14ac:dyDescent="0.4">
      <c r="B197" s="28"/>
      <c r="C197" s="116"/>
      <c r="D197" s="118"/>
      <c r="E197" s="124"/>
      <c r="F197" s="127" t="str">
        <f t="shared" si="4"/>
        <v/>
      </c>
      <c r="I197" s="121"/>
      <c r="J197" s="129" t="str">
        <f t="shared" si="5"/>
        <v/>
      </c>
    </row>
    <row r="198" spans="2:10" ht="15" thickBot="1" x14ac:dyDescent="0.4">
      <c r="B198" s="28"/>
      <c r="C198" s="116"/>
      <c r="D198" s="118"/>
      <c r="E198" s="124"/>
      <c r="F198" s="127" t="str">
        <f t="shared" si="4"/>
        <v/>
      </c>
      <c r="I198" s="121"/>
      <c r="J198" s="129" t="str">
        <f t="shared" si="5"/>
        <v/>
      </c>
    </row>
    <row r="199" spans="2:10" ht="15" thickBot="1" x14ac:dyDescent="0.4">
      <c r="B199" s="28"/>
      <c r="C199" s="116"/>
      <c r="D199" s="118"/>
      <c r="E199" s="124"/>
      <c r="F199" s="127" t="str">
        <f t="shared" si="4"/>
        <v/>
      </c>
      <c r="I199" s="121"/>
      <c r="J199" s="129" t="str">
        <f t="shared" si="5"/>
        <v/>
      </c>
    </row>
    <row r="200" spans="2:10" ht="15" thickBot="1" x14ac:dyDescent="0.4">
      <c r="B200" s="28"/>
      <c r="C200" s="116"/>
      <c r="D200" s="118"/>
      <c r="E200" s="124"/>
      <c r="F200" s="127" t="str">
        <f t="shared" si="4"/>
        <v/>
      </c>
      <c r="I200" s="121"/>
      <c r="J200" s="129" t="str">
        <f t="shared" si="5"/>
        <v/>
      </c>
    </row>
    <row r="201" spans="2:10" ht="15" thickBot="1" x14ac:dyDescent="0.4">
      <c r="B201" s="28"/>
      <c r="C201" s="116"/>
      <c r="D201" s="118"/>
      <c r="E201" s="124"/>
      <c r="F201" s="127" t="str">
        <f t="shared" si="4"/>
        <v/>
      </c>
      <c r="I201" s="121"/>
      <c r="J201" s="129" t="str">
        <f t="shared" si="5"/>
        <v/>
      </c>
    </row>
    <row r="202" spans="2:10" ht="15" thickBot="1" x14ac:dyDescent="0.4">
      <c r="B202" s="28"/>
      <c r="C202" s="116"/>
      <c r="D202" s="118"/>
      <c r="E202" s="124"/>
      <c r="F202" s="127" t="str">
        <f t="shared" si="4"/>
        <v/>
      </c>
      <c r="I202" s="121"/>
      <c r="J202" s="129" t="str">
        <f t="shared" si="5"/>
        <v/>
      </c>
    </row>
    <row r="203" spans="2:10" ht="15" thickBot="1" x14ac:dyDescent="0.4">
      <c r="B203" s="28"/>
      <c r="C203" s="116"/>
      <c r="D203" s="118"/>
      <c r="E203" s="124"/>
      <c r="F203" s="127" t="str">
        <f t="shared" si="4"/>
        <v/>
      </c>
      <c r="I203" s="121"/>
      <c r="J203" s="129" t="str">
        <f t="shared" si="5"/>
        <v/>
      </c>
    </row>
    <row r="204" spans="2:10" ht="15" thickBot="1" x14ac:dyDescent="0.4">
      <c r="B204" s="28"/>
      <c r="C204" s="116"/>
      <c r="D204" s="118"/>
      <c r="E204" s="124"/>
      <c r="F204" s="127" t="str">
        <f t="shared" si="4"/>
        <v/>
      </c>
      <c r="I204" s="121"/>
      <c r="J204" s="129" t="str">
        <f t="shared" si="5"/>
        <v/>
      </c>
    </row>
    <row r="205" spans="2:10" ht="15" thickBot="1" x14ac:dyDescent="0.4">
      <c r="B205" s="28"/>
      <c r="C205" s="116"/>
      <c r="D205" s="118"/>
      <c r="E205" s="124"/>
      <c r="F205" s="127" t="str">
        <f t="shared" si="4"/>
        <v/>
      </c>
      <c r="I205" s="121"/>
      <c r="J205" s="129" t="str">
        <f t="shared" si="5"/>
        <v/>
      </c>
    </row>
    <row r="206" spans="2:10" ht="15" thickBot="1" x14ac:dyDescent="0.4">
      <c r="B206" s="28"/>
      <c r="C206" s="116"/>
      <c r="D206" s="118"/>
      <c r="E206" s="124"/>
      <c r="F206" s="127" t="str">
        <f t="shared" si="4"/>
        <v/>
      </c>
      <c r="I206" s="121"/>
      <c r="J206" s="129" t="str">
        <f t="shared" si="5"/>
        <v/>
      </c>
    </row>
    <row r="207" spans="2:10" ht="15" thickBot="1" x14ac:dyDescent="0.4">
      <c r="B207" s="28"/>
      <c r="C207" s="116"/>
      <c r="D207" s="118"/>
      <c r="E207" s="124"/>
      <c r="F207" s="127" t="str">
        <f t="shared" si="4"/>
        <v/>
      </c>
      <c r="I207" s="121"/>
      <c r="J207" s="129" t="str">
        <f t="shared" si="5"/>
        <v/>
      </c>
    </row>
    <row r="208" spans="2:10" ht="15" thickBot="1" x14ac:dyDescent="0.4">
      <c r="B208" s="28"/>
      <c r="C208" s="116"/>
      <c r="D208" s="118"/>
      <c r="E208" s="124"/>
      <c r="F208" s="127" t="str">
        <f t="shared" si="4"/>
        <v/>
      </c>
      <c r="I208" s="121"/>
      <c r="J208" s="129" t="str">
        <f t="shared" si="5"/>
        <v/>
      </c>
    </row>
    <row r="209" spans="2:10" ht="15" thickBot="1" x14ac:dyDescent="0.4">
      <c r="B209" s="28"/>
      <c r="C209" s="116"/>
      <c r="D209" s="118"/>
      <c r="E209" s="124"/>
      <c r="F209" s="127" t="str">
        <f t="shared" si="4"/>
        <v/>
      </c>
      <c r="I209" s="121"/>
      <c r="J209" s="129" t="str">
        <f t="shared" si="5"/>
        <v/>
      </c>
    </row>
    <row r="210" spans="2:10" ht="15" thickBot="1" x14ac:dyDescent="0.4">
      <c r="B210" s="28"/>
      <c r="C210" s="116"/>
      <c r="D210" s="118"/>
      <c r="E210" s="124"/>
      <c r="F210" s="127" t="str">
        <f t="shared" si="4"/>
        <v/>
      </c>
      <c r="I210" s="121"/>
      <c r="J210" s="129" t="str">
        <f t="shared" si="5"/>
        <v/>
      </c>
    </row>
    <row r="211" spans="2:10" ht="15" thickBot="1" x14ac:dyDescent="0.4">
      <c r="B211" s="28"/>
      <c r="C211" s="116"/>
      <c r="D211" s="118"/>
      <c r="E211" s="124"/>
      <c r="F211" s="127" t="str">
        <f t="shared" si="4"/>
        <v/>
      </c>
      <c r="I211" s="121"/>
      <c r="J211" s="129" t="str">
        <f t="shared" si="5"/>
        <v/>
      </c>
    </row>
    <row r="212" spans="2:10" ht="15" thickBot="1" x14ac:dyDescent="0.4">
      <c r="B212" s="28"/>
      <c r="C212" s="116"/>
      <c r="D212" s="118"/>
      <c r="E212" s="124"/>
      <c r="F212" s="127" t="str">
        <f t="shared" si="4"/>
        <v/>
      </c>
      <c r="I212" s="121"/>
      <c r="J212" s="129" t="str">
        <f t="shared" si="5"/>
        <v/>
      </c>
    </row>
    <row r="213" spans="2:10" ht="15" thickBot="1" x14ac:dyDescent="0.4">
      <c r="B213" s="28"/>
      <c r="C213" s="116"/>
      <c r="D213" s="118"/>
      <c r="E213" s="124"/>
      <c r="F213" s="127" t="str">
        <f t="shared" si="4"/>
        <v/>
      </c>
      <c r="I213" s="121"/>
      <c r="J213" s="129" t="str">
        <f t="shared" si="5"/>
        <v/>
      </c>
    </row>
    <row r="214" spans="2:10" ht="15" thickBot="1" x14ac:dyDescent="0.4">
      <c r="B214" s="28"/>
      <c r="C214" s="116"/>
      <c r="D214" s="118"/>
      <c r="E214" s="124"/>
      <c r="F214" s="127" t="str">
        <f t="shared" ref="F214:F220" si="6">IF(B214="", "", IF(_xlfn.XLOOKUP(B214, $I$21:$I$220, $J$21:$J$220)&lt;&gt;1, "Needs to Sum to 100%", "Sums to 100%"))</f>
        <v/>
      </c>
      <c r="I214" s="121"/>
      <c r="J214" s="129" t="str">
        <f t="shared" ref="J214:J220" si="7">IF(AND(I214&lt;&gt;0,I214&lt;&gt;""),SUMIFS($E$21:$E$220,$B$21:$B$220,I214), "")</f>
        <v/>
      </c>
    </row>
    <row r="215" spans="2:10" ht="15" thickBot="1" x14ac:dyDescent="0.4">
      <c r="B215" s="28"/>
      <c r="C215" s="116"/>
      <c r="D215" s="118"/>
      <c r="E215" s="124"/>
      <c r="F215" s="127" t="str">
        <f t="shared" si="6"/>
        <v/>
      </c>
      <c r="I215" s="121"/>
      <c r="J215" s="129" t="str">
        <f t="shared" si="7"/>
        <v/>
      </c>
    </row>
    <row r="216" spans="2:10" ht="15" thickBot="1" x14ac:dyDescent="0.4">
      <c r="B216" s="28"/>
      <c r="C216" s="116"/>
      <c r="D216" s="118"/>
      <c r="E216" s="124"/>
      <c r="F216" s="127" t="str">
        <f t="shared" si="6"/>
        <v/>
      </c>
      <c r="I216" s="121"/>
      <c r="J216" s="129" t="str">
        <f t="shared" si="7"/>
        <v/>
      </c>
    </row>
    <row r="217" spans="2:10" ht="15" thickBot="1" x14ac:dyDescent="0.4">
      <c r="B217" s="28"/>
      <c r="C217" s="116"/>
      <c r="D217" s="118"/>
      <c r="E217" s="124"/>
      <c r="F217" s="127" t="str">
        <f t="shared" si="6"/>
        <v/>
      </c>
      <c r="I217" s="121"/>
      <c r="J217" s="129" t="str">
        <f t="shared" si="7"/>
        <v/>
      </c>
    </row>
    <row r="218" spans="2:10" ht="15" thickBot="1" x14ac:dyDescent="0.4">
      <c r="B218" s="28"/>
      <c r="C218" s="116"/>
      <c r="D218" s="118"/>
      <c r="E218" s="124"/>
      <c r="F218" s="127" t="str">
        <f t="shared" si="6"/>
        <v/>
      </c>
      <c r="I218" s="121"/>
      <c r="J218" s="129" t="str">
        <f t="shared" si="7"/>
        <v/>
      </c>
    </row>
    <row r="219" spans="2:10" ht="15" thickBot="1" x14ac:dyDescent="0.4">
      <c r="B219" s="28"/>
      <c r="C219" s="116"/>
      <c r="D219" s="118"/>
      <c r="E219" s="124"/>
      <c r="F219" s="127" t="str">
        <f t="shared" si="6"/>
        <v/>
      </c>
      <c r="I219" s="121"/>
      <c r="J219" s="129" t="str">
        <f t="shared" si="7"/>
        <v/>
      </c>
    </row>
    <row r="220" spans="2:10" ht="15" thickBot="1" x14ac:dyDescent="0.4">
      <c r="B220" s="28"/>
      <c r="C220" s="116"/>
      <c r="D220" s="118"/>
      <c r="E220" s="125"/>
      <c r="F220" s="128" t="str">
        <f t="shared" si="6"/>
        <v/>
      </c>
      <c r="I220" s="122"/>
      <c r="J220" s="130" t="str">
        <f t="shared" si="7"/>
        <v/>
      </c>
    </row>
  </sheetData>
  <mergeCells count="18">
    <mergeCell ref="B10:F10"/>
    <mergeCell ref="C19:C20"/>
    <mergeCell ref="E19:E20"/>
    <mergeCell ref="I19:I20"/>
    <mergeCell ref="J19:J20"/>
    <mergeCell ref="F19:F20"/>
    <mergeCell ref="B19:B20"/>
    <mergeCell ref="B11:F11"/>
    <mergeCell ref="B12:F12"/>
    <mergeCell ref="B13:F13"/>
    <mergeCell ref="B14:J14"/>
    <mergeCell ref="B16:F16"/>
    <mergeCell ref="B17:F17"/>
    <mergeCell ref="B4:F4"/>
    <mergeCell ref="B5:F5"/>
    <mergeCell ref="B7:F7"/>
    <mergeCell ref="B8:F8"/>
    <mergeCell ref="B9:F9"/>
  </mergeCells>
  <conditionalFormatting sqref="D21:D220">
    <cfRule type="expression" dxfId="71" priority="3">
      <formula>$C21&lt;&gt;"Other"</formula>
    </cfRule>
  </conditionalFormatting>
  <conditionalFormatting sqref="F21:F220">
    <cfRule type="cellIs" dxfId="70" priority="1" operator="equal">
      <formula>"Sums to 100%"</formula>
    </cfRule>
    <cfRule type="cellIs" dxfId="69" priority="2" operator="equal">
      <formula>"Needs to Sum to 100%"</formula>
    </cfRule>
  </conditionalFormatting>
  <dataValidations count="1">
    <dataValidation type="decimal" allowBlank="1" showInputMessage="1" showErrorMessage="1" sqref="E21:E220" xr:uid="{50C2B07F-1A41-4F4D-9545-598A70741B2C}">
      <formula1>0</formula1>
      <formula2>1</formula2>
    </dataValidation>
  </dataValidations>
  <hyperlinks>
    <hyperlink ref="B8:F8" location="'1. Background_and_Certification'!A1" display="Part 1: Background Information and Certification" xr:uid="{0E10CE56-BEFB-4DCB-ABBB-69371C1931A7}"/>
    <hyperlink ref="B11" location="'RACHP'!B4" display="RACHP Sector Reporting Form" xr:uid="{C31DFA3E-D60C-4360-AA4A-715619DEBBA7}"/>
    <hyperlink ref="B13:F13" location="'2c. Aerosols'!A1" display="Part 2c: Aerosols Sector Reporting Form" xr:uid="{EB5BDEFA-629D-4557-9596-95F37B2B6DA2}"/>
    <hyperlink ref="B12" location="Foams!B4" display="Foams Sector Reporting Form" xr:uid="{AC374799-AB66-4172-A604-B7557E1B9C24}"/>
    <hyperlink ref="B12:F12" location="'2b. Foam'!A1" display="Part 2b: Foam Sector Reporting Form" xr:uid="{9EFBD454-C532-4E70-967B-7570AE4F09A6}"/>
    <hyperlink ref="B11:F11" location="'2a. RACHP'!A1" display="Part 2a: RACHP Sector Reporting Form" xr:uid="{510137D0-9BBA-4C66-B035-AD6B177EFA9E}"/>
    <hyperlink ref="B10" location="Background_and_Certification!B37" display="Section 2 - Signed Certification" xr:uid="{6B2F8351-A087-4874-9CEF-F680E2C85B30}"/>
    <hyperlink ref="B10:F10" location="'1. Background_and_Certification'!B36" display="Signed Certification" xr:uid="{FB93F5B3-2E7F-4A56-ADD2-8E14F7353871}"/>
    <hyperlink ref="B9:C9" location="Sheet1!B37" display="Section 2 - Required Reporting Information" xr:uid="{296D327B-DF45-4B3D-BA0F-E162464294AA}"/>
    <hyperlink ref="B9" location="'Company Idenfification'!B33" display="Section 2 - Corporate Relationships" xr:uid="{2E951618-C9DC-4804-85F7-269197B02B90}"/>
    <hyperlink ref="B9:F9" location="'1. Background_and_Certification'!B23" display="Identifying Information" xr:uid="{56B5315E-02C0-4563-9CE6-7D59BFFC55F8}"/>
    <hyperlink ref="B14:J14" location="'3. Custom Blends'!A1" display="Part 3: Custom Blends" xr:uid="{8207633A-365B-43AF-9071-2BF1CE8142A1}"/>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89918E0-286B-4DB0-BF4D-7125006C5DD2}">
          <x14:formula1>
            <xm:f>'Lookup Tables and Dropdowns'!$BB$4:$BB$45</xm:f>
          </x14:formula1>
          <xm:sqref>C21:C220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0345-4138-45F8-BFA9-512C99F931D4}">
  <sheetPr>
    <tabColor theme="6"/>
  </sheetPr>
  <dimension ref="B2:BB334"/>
  <sheetViews>
    <sheetView zoomScale="70" zoomScaleNormal="70" workbookViewId="0">
      <selection activeCell="BD44" sqref="BD44"/>
    </sheetView>
  </sheetViews>
  <sheetFormatPr defaultColWidth="8.90625" defaultRowHeight="14.5" x14ac:dyDescent="0.35"/>
  <cols>
    <col min="1" max="1" width="3.90625" style="30" customWidth="1"/>
    <col min="2" max="2" width="16.90625" style="30" customWidth="1"/>
    <col min="3" max="3" width="2.54296875" style="30" customWidth="1"/>
    <col min="4" max="4" width="26.453125" style="31" customWidth="1"/>
    <col min="5" max="5" width="23.08984375" style="31" customWidth="1"/>
    <col min="6" max="6" width="28.54296875" style="31" customWidth="1"/>
    <col min="7" max="7" width="3.54296875" style="30" customWidth="1"/>
    <col min="8" max="10" width="13.453125" style="30" customWidth="1"/>
    <col min="11" max="11" width="38.54296875" style="31" customWidth="1"/>
    <col min="12" max="12" width="3.08984375" style="30" customWidth="1"/>
    <col min="13" max="13" width="15.08984375" style="30" customWidth="1"/>
    <col min="14" max="14" width="3.90625" style="30" customWidth="1"/>
    <col min="15" max="15" width="38.90625" style="30" customWidth="1"/>
    <col min="16" max="16" width="4.08984375" style="30" customWidth="1"/>
    <col min="17" max="17" width="18.6328125" style="30" customWidth="1"/>
    <col min="18" max="20" width="13.54296875" style="30" customWidth="1"/>
    <col min="21" max="21" width="18.08984375" style="30" customWidth="1"/>
    <col min="22" max="22" width="3.90625" style="30" customWidth="1"/>
    <col min="23" max="23" width="19.90625" style="30" customWidth="1"/>
    <col min="24" max="26" width="8.90625" style="30"/>
    <col min="27" max="27" width="10" style="30" customWidth="1"/>
    <col min="28" max="32" width="8.90625" style="30"/>
    <col min="33" max="33" width="63.54296875" style="30" customWidth="1"/>
    <col min="34" max="34" width="23.6328125" style="30" customWidth="1"/>
    <col min="35" max="35" width="32.453125" style="30" customWidth="1"/>
    <col min="36" max="36" width="21.90625" style="30" customWidth="1"/>
    <col min="37" max="37" width="27.08984375" style="30" customWidth="1"/>
    <col min="38" max="38" width="30.36328125" style="30" customWidth="1"/>
    <col min="39" max="39" width="66.6328125" style="30" customWidth="1"/>
    <col min="40" max="40" width="43" style="30" customWidth="1"/>
    <col min="41" max="41" width="37.90625" style="30" customWidth="1"/>
    <col min="42" max="42" width="57.90625" style="30" customWidth="1"/>
    <col min="43" max="43" width="43.54296875" style="30" customWidth="1"/>
    <col min="44" max="44" width="23" style="30" customWidth="1"/>
    <col min="45" max="47" width="21.90625" style="30" customWidth="1"/>
    <col min="48" max="48" width="24.08984375" style="30" customWidth="1"/>
    <col min="49" max="49" width="33.08984375" style="30" customWidth="1"/>
    <col min="50" max="50" width="64.08984375" style="30" customWidth="1"/>
    <col min="51" max="51" width="38.08984375" style="30" customWidth="1"/>
    <col min="52" max="53" width="8.90625" style="30"/>
    <col min="54" max="54" width="9.453125" style="30" customWidth="1"/>
    <col min="55" max="16384" width="8.90625" style="30"/>
  </cols>
  <sheetData>
    <row r="2" spans="2:54" x14ac:dyDescent="0.35">
      <c r="D2" s="241" t="s">
        <v>127</v>
      </c>
      <c r="E2" s="242"/>
      <c r="F2" s="243"/>
      <c r="H2" s="30" t="s">
        <v>128</v>
      </c>
      <c r="I2" s="30" t="s">
        <v>129</v>
      </c>
      <c r="AG2" s="101" t="s">
        <v>130</v>
      </c>
      <c r="AH2" s="101" t="s">
        <v>131</v>
      </c>
      <c r="AI2" s="101" t="s">
        <v>132</v>
      </c>
      <c r="AJ2" s="101" t="s">
        <v>133</v>
      </c>
      <c r="AK2" s="101" t="s">
        <v>134</v>
      </c>
      <c r="AL2" s="101" t="s">
        <v>135</v>
      </c>
      <c r="AM2" s="101" t="s">
        <v>136</v>
      </c>
      <c r="AN2" s="101" t="s">
        <v>137</v>
      </c>
      <c r="AO2" s="101" t="s">
        <v>138</v>
      </c>
      <c r="AP2" s="101" t="s">
        <v>139</v>
      </c>
      <c r="AQ2" s="101" t="s">
        <v>140</v>
      </c>
      <c r="AR2" s="101" t="s">
        <v>141</v>
      </c>
      <c r="AS2" s="101" t="s">
        <v>142</v>
      </c>
      <c r="AT2" s="101" t="s">
        <v>143</v>
      </c>
      <c r="AU2" s="101" t="s">
        <v>144</v>
      </c>
      <c r="AV2" s="101" t="s">
        <v>145</v>
      </c>
      <c r="AW2" s="101" t="s">
        <v>146</v>
      </c>
      <c r="AX2" s="101" t="s">
        <v>147</v>
      </c>
      <c r="AY2" s="101" t="s">
        <v>148</v>
      </c>
    </row>
    <row r="3" spans="2:54" ht="43.5" x14ac:dyDescent="0.35">
      <c r="B3" s="30" t="s">
        <v>149</v>
      </c>
      <c r="D3" s="31" t="s">
        <v>103</v>
      </c>
      <c r="E3" s="31" t="s">
        <v>97</v>
      </c>
      <c r="F3" s="32" t="s">
        <v>76</v>
      </c>
      <c r="H3" s="30" t="s">
        <v>104</v>
      </c>
      <c r="I3" s="30" t="s">
        <v>107</v>
      </c>
      <c r="K3" s="32" t="s">
        <v>150</v>
      </c>
      <c r="M3" s="30" t="s">
        <v>151</v>
      </c>
      <c r="O3" s="30" t="s">
        <v>152</v>
      </c>
      <c r="Q3" s="30" t="s">
        <v>153</v>
      </c>
      <c r="S3" s="30" t="s">
        <v>154</v>
      </c>
      <c r="U3" s="30" t="s">
        <v>46</v>
      </c>
      <c r="W3" s="31" t="s">
        <v>155</v>
      </c>
      <c r="Y3" s="31" t="s">
        <v>156</v>
      </c>
      <c r="AA3" s="30" t="s">
        <v>157</v>
      </c>
      <c r="AC3" s="103" t="s">
        <v>158</v>
      </c>
      <c r="AG3" s="105" t="s">
        <v>159</v>
      </c>
      <c r="AH3" s="105" t="s">
        <v>160</v>
      </c>
      <c r="AI3" s="105" t="s">
        <v>161</v>
      </c>
      <c r="AJ3" s="105" t="s">
        <v>162</v>
      </c>
      <c r="AK3" s="105" t="s">
        <v>163</v>
      </c>
      <c r="AL3" s="105" t="s">
        <v>164</v>
      </c>
      <c r="AM3" s="105" t="s">
        <v>165</v>
      </c>
      <c r="AN3" s="105" t="s">
        <v>166</v>
      </c>
      <c r="AO3" s="105" t="s">
        <v>167</v>
      </c>
      <c r="AP3" s="105" t="s">
        <v>168</v>
      </c>
      <c r="AQ3" s="105" t="s">
        <v>169</v>
      </c>
      <c r="AR3" s="105" t="s">
        <v>170</v>
      </c>
      <c r="AS3" s="105" t="s">
        <v>171</v>
      </c>
      <c r="AT3" s="105" t="s">
        <v>172</v>
      </c>
      <c r="AU3" s="105" t="s">
        <v>173</v>
      </c>
      <c r="AV3" s="105" t="s">
        <v>174</v>
      </c>
      <c r="AW3" s="105" t="s">
        <v>175</v>
      </c>
      <c r="AX3" s="105" t="s">
        <v>176</v>
      </c>
      <c r="AY3" s="105" t="s">
        <v>177</v>
      </c>
      <c r="BB3" s="30" t="s">
        <v>178</v>
      </c>
    </row>
    <row r="4" spans="2:54" ht="116" x14ac:dyDescent="0.35">
      <c r="B4" s="30" t="s">
        <v>103</v>
      </c>
      <c r="D4" s="31" t="s">
        <v>107</v>
      </c>
      <c r="E4" s="176" t="s">
        <v>277</v>
      </c>
      <c r="F4" s="32" t="s">
        <v>166</v>
      </c>
      <c r="G4" s="31"/>
      <c r="H4" s="31" t="s">
        <v>105</v>
      </c>
      <c r="I4" s="31" t="s">
        <v>108</v>
      </c>
      <c r="J4" s="31"/>
      <c r="K4" s="31" t="s">
        <v>179</v>
      </c>
      <c r="M4" s="30" t="s">
        <v>180</v>
      </c>
      <c r="O4" s="163" t="s">
        <v>80</v>
      </c>
      <c r="Q4" s="33" t="s">
        <v>80</v>
      </c>
      <c r="S4" s="30" t="s">
        <v>80</v>
      </c>
      <c r="U4" s="30" t="s">
        <v>181</v>
      </c>
      <c r="W4" s="30">
        <v>1E-3</v>
      </c>
      <c r="Y4" s="30">
        <v>0.45359237000000002</v>
      </c>
      <c r="AA4" s="30">
        <v>2.834952E-2</v>
      </c>
      <c r="AC4" s="102" t="s">
        <v>81</v>
      </c>
      <c r="AG4" s="98" t="s">
        <v>182</v>
      </c>
      <c r="AH4" s="98" t="s">
        <v>160</v>
      </c>
      <c r="AI4" s="98" t="s">
        <v>161</v>
      </c>
      <c r="AJ4" s="98" t="s">
        <v>162</v>
      </c>
      <c r="AK4" s="98" t="s">
        <v>183</v>
      </c>
      <c r="AL4" s="98" t="s">
        <v>184</v>
      </c>
      <c r="AM4" s="98" t="s">
        <v>165</v>
      </c>
      <c r="AN4" s="98" t="s">
        <v>185</v>
      </c>
      <c r="AO4" s="98" t="s">
        <v>167</v>
      </c>
      <c r="AP4" s="98" t="s">
        <v>179</v>
      </c>
      <c r="AQ4" s="98" t="s">
        <v>186</v>
      </c>
      <c r="AR4" s="98" t="s">
        <v>187</v>
      </c>
      <c r="AS4" s="98" t="s">
        <v>188</v>
      </c>
      <c r="AT4" s="30" t="s">
        <v>184</v>
      </c>
      <c r="AU4" s="30" t="s">
        <v>173</v>
      </c>
      <c r="AV4" s="30" t="s">
        <v>189</v>
      </c>
      <c r="AW4" s="30" t="s">
        <v>189</v>
      </c>
      <c r="AX4" s="98" t="s">
        <v>176</v>
      </c>
      <c r="AY4" s="98" t="s">
        <v>177</v>
      </c>
      <c r="BB4" s="30" t="s">
        <v>80</v>
      </c>
    </row>
    <row r="5" spans="2:54" ht="72.5" x14ac:dyDescent="0.35">
      <c r="B5" s="30" t="s">
        <v>97</v>
      </c>
      <c r="D5" s="31" t="s">
        <v>104</v>
      </c>
      <c r="E5" s="176" t="s">
        <v>278</v>
      </c>
      <c r="F5" s="32" t="s">
        <v>159</v>
      </c>
      <c r="G5" s="31"/>
      <c r="H5" s="31" t="s">
        <v>190</v>
      </c>
      <c r="I5" s="31"/>
      <c r="J5" s="31"/>
      <c r="K5" s="31" t="s">
        <v>186</v>
      </c>
      <c r="M5" s="30" t="s">
        <v>191</v>
      </c>
      <c r="O5" s="163" t="s">
        <v>78</v>
      </c>
      <c r="Q5" s="33" t="s">
        <v>192</v>
      </c>
      <c r="S5" s="30" t="s">
        <v>78</v>
      </c>
      <c r="U5" s="30" t="s">
        <v>193</v>
      </c>
      <c r="AC5" s="102" t="s">
        <v>77</v>
      </c>
      <c r="AG5" s="98" t="s">
        <v>194</v>
      </c>
      <c r="AK5" s="98" t="s">
        <v>195</v>
      </c>
      <c r="AL5" s="98" t="s">
        <v>196</v>
      </c>
      <c r="AN5" s="100" t="s">
        <v>197</v>
      </c>
      <c r="AP5" s="98" t="s">
        <v>198</v>
      </c>
      <c r="AQ5" s="98" t="s">
        <v>199</v>
      </c>
      <c r="AR5" s="98" t="s">
        <v>200</v>
      </c>
      <c r="AS5" s="98" t="s">
        <v>201</v>
      </c>
      <c r="AT5" s="98" t="s">
        <v>202</v>
      </c>
      <c r="AV5" s="30" t="s">
        <v>200</v>
      </c>
      <c r="AW5" s="30" t="s">
        <v>203</v>
      </c>
      <c r="BB5" s="30" t="s">
        <v>78</v>
      </c>
    </row>
    <row r="6" spans="2:54" ht="130.5" x14ac:dyDescent="0.35">
      <c r="B6" s="30" t="s">
        <v>76</v>
      </c>
      <c r="E6" s="176" t="s">
        <v>279</v>
      </c>
      <c r="F6" s="32" t="s">
        <v>164</v>
      </c>
      <c r="G6" s="31"/>
      <c r="H6" s="31" t="s">
        <v>205</v>
      </c>
      <c r="I6" s="31"/>
      <c r="J6" s="31"/>
      <c r="K6" s="31" t="s">
        <v>206</v>
      </c>
      <c r="O6" s="163" t="s">
        <v>125</v>
      </c>
      <c r="Q6" s="33" t="s">
        <v>78</v>
      </c>
      <c r="S6" s="30" t="s">
        <v>125</v>
      </c>
      <c r="AC6" s="102" t="s">
        <v>79</v>
      </c>
      <c r="AG6" s="98" t="s">
        <v>194</v>
      </c>
      <c r="AK6" s="98" t="s">
        <v>207</v>
      </c>
      <c r="AL6" s="98" t="s">
        <v>208</v>
      </c>
      <c r="AN6" s="98" t="s">
        <v>209</v>
      </c>
      <c r="AP6" s="99" t="s">
        <v>210</v>
      </c>
      <c r="AQ6" s="98" t="s">
        <v>206</v>
      </c>
      <c r="AR6" s="98" t="s">
        <v>211</v>
      </c>
      <c r="AS6" s="98" t="s">
        <v>212</v>
      </c>
      <c r="AT6" s="30" t="s">
        <v>213</v>
      </c>
      <c r="AV6" s="30" t="s">
        <v>214</v>
      </c>
      <c r="AW6" s="31" t="s">
        <v>211</v>
      </c>
      <c r="BB6" s="30" t="s">
        <v>125</v>
      </c>
    </row>
    <row r="7" spans="2:54" ht="72.5" x14ac:dyDescent="0.35">
      <c r="E7" s="176" t="s">
        <v>204</v>
      </c>
      <c r="F7" s="32" t="s">
        <v>169</v>
      </c>
      <c r="G7" s="31"/>
      <c r="H7" s="31" t="s">
        <v>215</v>
      </c>
      <c r="I7" s="31"/>
      <c r="J7" s="31"/>
      <c r="K7" s="30" t="s">
        <v>216</v>
      </c>
      <c r="O7" s="163" t="s">
        <v>126</v>
      </c>
      <c r="Q7" s="32" t="s">
        <v>217</v>
      </c>
      <c r="S7" s="30" t="s">
        <v>106</v>
      </c>
      <c r="AC7" s="102" t="s">
        <v>218</v>
      </c>
      <c r="AE7" s="73"/>
      <c r="AG7" s="98" t="s">
        <v>219</v>
      </c>
      <c r="AL7" s="99" t="s">
        <v>216</v>
      </c>
      <c r="AN7" s="98" t="s">
        <v>220</v>
      </c>
      <c r="AQ7" s="98" t="s">
        <v>221</v>
      </c>
      <c r="AS7" s="98" t="s">
        <v>222</v>
      </c>
      <c r="AT7" s="30" t="s">
        <v>216</v>
      </c>
      <c r="BB7" s="30" t="s">
        <v>126</v>
      </c>
    </row>
    <row r="8" spans="2:54" ht="87" x14ac:dyDescent="0.35">
      <c r="E8" s="176" t="s">
        <v>98</v>
      </c>
      <c r="F8" s="32" t="s">
        <v>171</v>
      </c>
      <c r="G8" s="31"/>
      <c r="H8" s="31" t="s">
        <v>223</v>
      </c>
      <c r="I8" s="31"/>
      <c r="J8" s="31"/>
      <c r="K8" s="31" t="s">
        <v>199</v>
      </c>
      <c r="O8" s="163" t="s">
        <v>224</v>
      </c>
      <c r="Q8" s="32" t="s">
        <v>125</v>
      </c>
      <c r="S8" s="30" t="str">
        <f>IF('3. Other HFCs +Custom Blends'!B22=0, "", '3. Other HFCs +Custom Blends'!B22)</f>
        <v>Custom Blend #1</v>
      </c>
      <c r="AC8" s="102" t="s">
        <v>99</v>
      </c>
      <c r="AL8" s="98" t="s">
        <v>173</v>
      </c>
      <c r="AN8" s="98" t="s">
        <v>225</v>
      </c>
      <c r="BB8" s="30" t="s">
        <v>224</v>
      </c>
    </row>
    <row r="9" spans="2:54" ht="188.5" x14ac:dyDescent="0.35">
      <c r="E9" s="176" t="s">
        <v>280</v>
      </c>
      <c r="F9" s="32" t="s">
        <v>172</v>
      </c>
      <c r="G9" s="31"/>
      <c r="H9" s="31" t="s">
        <v>226</v>
      </c>
      <c r="I9" s="31"/>
      <c r="J9" s="31"/>
      <c r="K9" s="31" t="s">
        <v>221</v>
      </c>
      <c r="O9" s="163" t="s">
        <v>192</v>
      </c>
      <c r="Q9" s="32" t="s">
        <v>227</v>
      </c>
      <c r="S9" s="30" t="str">
        <f>IF('3. Other HFCs +Custom Blends'!B23=0, "", '3. Other HFCs +Custom Blends'!B23)</f>
        <v>Custom Blend #1</v>
      </c>
      <c r="AC9" s="104" t="s">
        <v>82</v>
      </c>
      <c r="BB9" s="30" t="s">
        <v>192</v>
      </c>
    </row>
    <row r="10" spans="2:54" ht="232" x14ac:dyDescent="0.35">
      <c r="E10" s="176" t="s">
        <v>281</v>
      </c>
      <c r="F10" s="32" t="s">
        <v>163</v>
      </c>
      <c r="G10" s="31"/>
      <c r="H10" s="31" t="s">
        <v>228</v>
      </c>
      <c r="I10" s="31"/>
      <c r="J10" s="31"/>
      <c r="K10" s="31" t="s">
        <v>165</v>
      </c>
      <c r="O10" s="163" t="s">
        <v>229</v>
      </c>
      <c r="Q10" s="32" t="s">
        <v>230</v>
      </c>
      <c r="S10" s="30" t="str">
        <f>IF('3. Other HFCs +Custom Blends'!B24=0, "", '3. Other HFCs +Custom Blends'!B24)</f>
        <v>Custom Blend #2</v>
      </c>
      <c r="AC10" s="104" t="s">
        <v>83</v>
      </c>
      <c r="BB10" s="30" t="s">
        <v>229</v>
      </c>
    </row>
    <row r="11" spans="2:54" ht="130.5" x14ac:dyDescent="0.35">
      <c r="E11" s="176" t="s">
        <v>282</v>
      </c>
      <c r="F11" s="32" t="s">
        <v>168</v>
      </c>
      <c r="G11" s="31"/>
      <c r="H11" s="31" t="s">
        <v>231</v>
      </c>
      <c r="I11" s="31"/>
      <c r="J11" s="31"/>
      <c r="K11" s="31" t="s">
        <v>211</v>
      </c>
      <c r="O11" s="163" t="s">
        <v>106</v>
      </c>
      <c r="Q11" s="32" t="s">
        <v>232</v>
      </c>
      <c r="S11" s="30" t="str">
        <f>IF('3. Other HFCs +Custom Blends'!B25=0, "", '3. Other HFCs +Custom Blends'!B25)</f>
        <v>Custom Blend #2</v>
      </c>
      <c r="BB11" s="30" t="s">
        <v>106</v>
      </c>
    </row>
    <row r="12" spans="2:54" ht="72.5" x14ac:dyDescent="0.35">
      <c r="E12" s="176" t="s">
        <v>283</v>
      </c>
      <c r="F12" s="32" t="s">
        <v>170</v>
      </c>
      <c r="G12" s="31"/>
      <c r="H12" s="31" t="s">
        <v>233</v>
      </c>
      <c r="I12" s="31"/>
      <c r="J12" s="31"/>
      <c r="K12" s="31" t="s">
        <v>209</v>
      </c>
      <c r="O12" s="163" t="s">
        <v>234</v>
      </c>
      <c r="Q12" s="30" t="s">
        <v>235</v>
      </c>
      <c r="S12" s="30" t="s">
        <v>235</v>
      </c>
      <c r="BB12" s="30" t="s">
        <v>234</v>
      </c>
    </row>
    <row r="13" spans="2:54" ht="203" x14ac:dyDescent="0.35">
      <c r="E13" s="176" t="s">
        <v>284</v>
      </c>
      <c r="F13" s="32" t="s">
        <v>174</v>
      </c>
      <c r="G13" s="31"/>
      <c r="H13" s="31" t="s">
        <v>236</v>
      </c>
      <c r="I13" s="31"/>
      <c r="J13" s="31"/>
      <c r="K13" s="31" t="s">
        <v>214</v>
      </c>
      <c r="O13" s="163" t="s">
        <v>237</v>
      </c>
      <c r="Q13" s="30" t="str">
        <f>IF('3. Other HFCs +Custom Blends'!B22=0, "", '3. Other HFCs +Custom Blends'!B22)</f>
        <v>Custom Blend #1</v>
      </c>
      <c r="S13" s="30" t="s">
        <v>120</v>
      </c>
      <c r="BB13" s="30" t="s">
        <v>237</v>
      </c>
    </row>
    <row r="14" spans="2:54" ht="43.5" customHeight="1" x14ac:dyDescent="0.35">
      <c r="E14" s="176" t="s">
        <v>285</v>
      </c>
      <c r="F14" s="32" t="s">
        <v>175</v>
      </c>
      <c r="G14" s="31"/>
      <c r="H14" t="s">
        <v>238</v>
      </c>
      <c r="I14" s="31"/>
      <c r="J14" s="31"/>
      <c r="K14" s="31" t="s">
        <v>239</v>
      </c>
      <c r="O14" s="163" t="s">
        <v>240</v>
      </c>
      <c r="Q14" s="30" t="str">
        <f>IF('3. Other HFCs +Custom Blends'!B23=0, "", '3. Other HFCs +Custom Blends'!B23)</f>
        <v>Custom Blend #1</v>
      </c>
      <c r="S14" s="30" t="str">
        <f>IF('3. Other HFCs +Custom Blends'!B28=0, "", '3. Other HFCs +Custom Blends'!B28)</f>
        <v/>
      </c>
      <c r="BB14" s="30" t="s">
        <v>240</v>
      </c>
    </row>
    <row r="15" spans="2:54" ht="43.5" customHeight="1" x14ac:dyDescent="0.35">
      <c r="E15" s="176" t="s">
        <v>286</v>
      </c>
      <c r="F15" s="32" t="s">
        <v>160</v>
      </c>
      <c r="G15" s="31"/>
      <c r="H15" s="31" t="s">
        <v>241</v>
      </c>
      <c r="I15" s="31"/>
      <c r="J15" s="31"/>
      <c r="K15" s="31" t="s">
        <v>161</v>
      </c>
      <c r="O15" s="163" t="s">
        <v>242</v>
      </c>
      <c r="Q15" s="30" t="str">
        <f>IF('3. Other HFCs +Custom Blends'!B24=0, "", '3. Other HFCs +Custom Blends'!B24)</f>
        <v>Custom Blend #2</v>
      </c>
      <c r="S15" s="30" t="str">
        <f>IF('3. Other HFCs +Custom Blends'!B29=0, "", '3. Other HFCs +Custom Blends'!B29)</f>
        <v/>
      </c>
      <c r="BB15" s="30" t="s">
        <v>242</v>
      </c>
    </row>
    <row r="16" spans="2:54" ht="29.15" customHeight="1" x14ac:dyDescent="0.35">
      <c r="E16" s="176" t="s">
        <v>287</v>
      </c>
      <c r="F16" s="32" t="s">
        <v>161</v>
      </c>
      <c r="G16" s="31"/>
      <c r="H16" s="31" t="s">
        <v>243</v>
      </c>
      <c r="I16" s="31"/>
      <c r="J16" s="31"/>
      <c r="K16" s="30" t="s">
        <v>210</v>
      </c>
      <c r="O16" s="163" t="s">
        <v>244</v>
      </c>
      <c r="Q16" s="30" t="str">
        <f>IF('3. Other HFCs +Custom Blends'!B25=0, "", '3. Other HFCs +Custom Blends'!B25)</f>
        <v>Custom Blend #2</v>
      </c>
      <c r="S16" s="30" t="str">
        <f>IF('3. Other HFCs +Custom Blends'!B30=0, "", '3. Other HFCs +Custom Blends'!B30)</f>
        <v/>
      </c>
      <c r="BB16" s="30" t="s">
        <v>244</v>
      </c>
    </row>
    <row r="17" spans="5:54" ht="43.5" customHeight="1" x14ac:dyDescent="0.35">
      <c r="E17" s="176" t="s">
        <v>288</v>
      </c>
      <c r="F17" s="32" t="s">
        <v>162</v>
      </c>
      <c r="G17" s="31"/>
      <c r="H17" s="31" t="s">
        <v>245</v>
      </c>
      <c r="I17" s="31"/>
      <c r="J17" s="31"/>
      <c r="K17" s="31" t="s">
        <v>173</v>
      </c>
      <c r="O17" s="163" t="s">
        <v>246</v>
      </c>
      <c r="Q17" s="30" t="s">
        <v>120</v>
      </c>
      <c r="S17" s="30" t="str">
        <f>IF('3. Other HFCs +Custom Blends'!B31=0, "", '3. Other HFCs +Custom Blends'!B31)</f>
        <v/>
      </c>
      <c r="BB17" s="30" t="s">
        <v>246</v>
      </c>
    </row>
    <row r="18" spans="5:54" ht="72.650000000000006" customHeight="1" x14ac:dyDescent="0.35">
      <c r="F18" s="32" t="s">
        <v>165</v>
      </c>
      <c r="G18" s="31"/>
      <c r="H18" s="31" t="s">
        <v>247</v>
      </c>
      <c r="I18" s="31"/>
      <c r="J18" s="31"/>
      <c r="K18" s="31" t="s">
        <v>213</v>
      </c>
      <c r="O18" s="163" t="s">
        <v>248</v>
      </c>
      <c r="Q18" s="30" t="str">
        <f>IF('3. Other HFCs +Custom Blends'!B27=0, "", '3. Other HFCs +Custom Blends'!B27)</f>
        <v/>
      </c>
      <c r="S18" s="30" t="str">
        <f>IF('3. Other HFCs +Custom Blends'!B32=0, "", '3. Other HFCs +Custom Blends'!B32)</f>
        <v/>
      </c>
      <c r="BB18" s="30" t="s">
        <v>248</v>
      </c>
    </row>
    <row r="19" spans="5:54" ht="29.15" customHeight="1" x14ac:dyDescent="0.35">
      <c r="F19" s="32" t="s">
        <v>167</v>
      </c>
      <c r="G19" s="31"/>
      <c r="H19" s="31"/>
      <c r="I19" s="31"/>
      <c r="J19" s="31"/>
      <c r="K19" s="31" t="s">
        <v>184</v>
      </c>
      <c r="O19" s="163" t="s">
        <v>249</v>
      </c>
      <c r="Q19" s="30" t="str">
        <f>IF('3. Other HFCs +Custom Blends'!B28=0, "", '3. Other HFCs +Custom Blends'!B28)</f>
        <v/>
      </c>
      <c r="S19" s="30" t="str">
        <f>IF('3. Other HFCs +Custom Blends'!B33=0, "", '3. Other HFCs +Custom Blends'!B33)</f>
        <v/>
      </c>
      <c r="BB19" s="30" t="s">
        <v>249</v>
      </c>
    </row>
    <row r="20" spans="5:54" ht="72.650000000000006" customHeight="1" x14ac:dyDescent="0.35">
      <c r="F20" s="32" t="s">
        <v>173</v>
      </c>
      <c r="G20" s="31"/>
      <c r="H20" s="31"/>
      <c r="I20" s="31"/>
      <c r="J20" s="31"/>
      <c r="K20" s="31" t="s">
        <v>250</v>
      </c>
      <c r="O20" s="163" t="s">
        <v>251</v>
      </c>
      <c r="Q20" s="30" t="str">
        <f>IF('3. Other HFCs +Custom Blends'!B29=0, "", '3. Other HFCs +Custom Blends'!B29)</f>
        <v/>
      </c>
      <c r="S20" s="30" t="str">
        <f>IF('3. Other HFCs +Custom Blends'!B34=0, "", '3. Other HFCs +Custom Blends'!B34)</f>
        <v/>
      </c>
      <c r="BB20" s="30" t="s">
        <v>251</v>
      </c>
    </row>
    <row r="21" spans="5:54" ht="43.5" customHeight="1" x14ac:dyDescent="0.35">
      <c r="F21" s="32" t="s">
        <v>176</v>
      </c>
      <c r="G21" s="31"/>
      <c r="H21" s="31"/>
      <c r="I21" s="31"/>
      <c r="J21" s="31"/>
      <c r="K21" s="31" t="s">
        <v>208</v>
      </c>
      <c r="O21" s="163" t="s">
        <v>252</v>
      </c>
      <c r="Q21" s="30" t="str">
        <f>IF('3. Other HFCs +Custom Blends'!B30=0, "", '3. Other HFCs +Custom Blends'!B30)</f>
        <v/>
      </c>
      <c r="S21" s="30" t="str">
        <f>IF('3. Other HFCs +Custom Blends'!B35=0, "", '3. Other HFCs +Custom Blends'!B35)</f>
        <v/>
      </c>
      <c r="BB21" s="30" t="s">
        <v>252</v>
      </c>
    </row>
    <row r="22" spans="5:54" ht="29.15" customHeight="1" x14ac:dyDescent="0.35">
      <c r="F22" s="32" t="s">
        <v>177</v>
      </c>
      <c r="G22" s="31"/>
      <c r="H22" s="31"/>
      <c r="I22" s="31"/>
      <c r="J22" s="31"/>
      <c r="K22" s="31" t="s">
        <v>202</v>
      </c>
      <c r="O22" s="163" t="s">
        <v>253</v>
      </c>
      <c r="Q22" s="30" t="str">
        <f>IF('3. Other HFCs +Custom Blends'!B31=0, "", '3. Other HFCs +Custom Blends'!B31)</f>
        <v/>
      </c>
      <c r="S22" s="30" t="str">
        <f>IF('3. Other HFCs +Custom Blends'!B36=0, "", '3. Other HFCs +Custom Blends'!B36)</f>
        <v/>
      </c>
      <c r="BB22" s="30" t="s">
        <v>253</v>
      </c>
    </row>
    <row r="23" spans="5:54" ht="43.5" customHeight="1" x14ac:dyDescent="0.35">
      <c r="F23" s="32"/>
      <c r="G23" s="31"/>
      <c r="H23" s="31"/>
      <c r="I23" s="31"/>
      <c r="J23" s="31"/>
      <c r="K23" s="31" t="s">
        <v>254</v>
      </c>
      <c r="O23" s="163" t="s">
        <v>255</v>
      </c>
      <c r="Q23" s="30" t="str">
        <f>IF('3. Other HFCs +Custom Blends'!B32=0, "", '3. Other HFCs +Custom Blends'!B32)</f>
        <v/>
      </c>
      <c r="S23" s="30" t="str">
        <f>IF('3. Other HFCs +Custom Blends'!B37=0, "", '3. Other HFCs +Custom Blends'!B37)</f>
        <v/>
      </c>
      <c r="BB23" s="30" t="s">
        <v>255</v>
      </c>
    </row>
    <row r="24" spans="5:54" ht="43.5" x14ac:dyDescent="0.35">
      <c r="F24" s="30"/>
      <c r="G24" s="31"/>
      <c r="H24" s="31"/>
      <c r="I24" s="31"/>
      <c r="J24" s="31"/>
      <c r="K24" s="31" t="s">
        <v>256</v>
      </c>
      <c r="O24" s="163" t="s">
        <v>257</v>
      </c>
      <c r="Q24" s="30" t="str">
        <f>IF('3. Other HFCs +Custom Blends'!B33=0, "", '3. Other HFCs +Custom Blends'!B33)</f>
        <v/>
      </c>
      <c r="S24" s="30" t="str">
        <f>IF('3. Other HFCs +Custom Blends'!B38=0, "", '3. Other HFCs +Custom Blends'!B38)</f>
        <v/>
      </c>
      <c r="BB24" s="30" t="s">
        <v>257</v>
      </c>
    </row>
    <row r="25" spans="5:54" ht="43.5" customHeight="1" x14ac:dyDescent="0.35">
      <c r="G25" s="31"/>
      <c r="H25" s="31"/>
      <c r="I25" s="31"/>
      <c r="J25" s="31"/>
      <c r="K25" s="31" t="s">
        <v>188</v>
      </c>
      <c r="O25" s="163" t="s">
        <v>258</v>
      </c>
      <c r="Q25" s="30" t="str">
        <f>IF('3. Other HFCs +Custom Blends'!B34=0, "", '3. Other HFCs +Custom Blends'!B34)</f>
        <v/>
      </c>
      <c r="S25" s="30" t="str">
        <f>IF('3. Other HFCs +Custom Blends'!B39=0, "", '3. Other HFCs +Custom Blends'!B39)</f>
        <v/>
      </c>
      <c r="BB25" s="30" t="s">
        <v>258</v>
      </c>
    </row>
    <row r="26" spans="5:54" ht="43.5" customHeight="1" x14ac:dyDescent="0.35">
      <c r="F26" s="33"/>
      <c r="G26" s="31"/>
      <c r="H26" s="31"/>
      <c r="I26" s="31"/>
      <c r="J26" s="31"/>
      <c r="K26" s="31" t="s">
        <v>201</v>
      </c>
      <c r="O26" s="163" t="s">
        <v>259</v>
      </c>
      <c r="Q26" s="30" t="str">
        <f>IF('3. Other HFCs +Custom Blends'!B35=0, "", '3. Other HFCs +Custom Blends'!B35)</f>
        <v/>
      </c>
      <c r="S26" s="30" t="str">
        <f>IF('3. Other HFCs +Custom Blends'!B40=0, "", '3. Other HFCs +Custom Blends'!B40)</f>
        <v/>
      </c>
      <c r="BB26" s="30" t="s">
        <v>259</v>
      </c>
    </row>
    <row r="27" spans="5:54" ht="14.4" customHeight="1" x14ac:dyDescent="0.35">
      <c r="F27" s="33"/>
      <c r="G27" s="31"/>
      <c r="H27" s="31"/>
      <c r="I27" s="31"/>
      <c r="J27" s="31"/>
      <c r="K27" s="31" t="s">
        <v>183</v>
      </c>
      <c r="O27" s="163" t="s">
        <v>268</v>
      </c>
      <c r="Q27" s="30" t="str">
        <f>IF('3. Other HFCs +Custom Blends'!B36=0, "", '3. Other HFCs +Custom Blends'!B36)</f>
        <v/>
      </c>
      <c r="S27" s="30" t="str">
        <f>IF('3. Other HFCs +Custom Blends'!B41=0, "", '3. Other HFCs +Custom Blends'!B41)</f>
        <v/>
      </c>
      <c r="BB27" s="30" t="s">
        <v>260</v>
      </c>
    </row>
    <row r="28" spans="5:54" ht="72.650000000000006" customHeight="1" x14ac:dyDescent="0.35">
      <c r="F28" s="33"/>
      <c r="G28" s="31"/>
      <c r="H28" s="31"/>
      <c r="I28" s="31"/>
      <c r="J28" s="31"/>
      <c r="K28" s="31" t="s">
        <v>207</v>
      </c>
      <c r="O28" s="163" t="s">
        <v>261</v>
      </c>
      <c r="Q28" s="30" t="str">
        <f>IF('3. Other HFCs +Custom Blends'!B37=0, "", '3. Other HFCs +Custom Blends'!B37)</f>
        <v/>
      </c>
      <c r="S28" s="30" t="str">
        <f>IF('3. Other HFCs +Custom Blends'!B42=0, "", '3. Other HFCs +Custom Blends'!B42)</f>
        <v/>
      </c>
      <c r="BB28" s="30" t="s">
        <v>261</v>
      </c>
    </row>
    <row r="29" spans="5:54" ht="14.4" customHeight="1" x14ac:dyDescent="0.35">
      <c r="F29" s="33"/>
      <c r="G29" s="31"/>
      <c r="H29" s="31"/>
      <c r="I29" s="31"/>
      <c r="J29" s="31"/>
      <c r="K29" s="31" t="s">
        <v>262</v>
      </c>
      <c r="O29" s="163" t="s">
        <v>263</v>
      </c>
      <c r="Q29" s="30" t="str">
        <f>IF('3. Other HFCs +Custom Blends'!B38=0, "", '3. Other HFCs +Custom Blends'!B38)</f>
        <v/>
      </c>
      <c r="S29" s="30" t="str">
        <f>IF('3. Other HFCs +Custom Blends'!B43=0, "", '3. Other HFCs +Custom Blends'!B43)</f>
        <v/>
      </c>
      <c r="BB29" s="30" t="s">
        <v>263</v>
      </c>
    </row>
    <row r="30" spans="5:54" ht="14.4" customHeight="1" x14ac:dyDescent="0.35">
      <c r="F30" s="33"/>
      <c r="G30" s="31"/>
      <c r="H30" s="31"/>
      <c r="I30" s="31"/>
      <c r="J30" s="31"/>
      <c r="K30" s="31" t="s">
        <v>222</v>
      </c>
      <c r="O30" s="163" t="s">
        <v>264</v>
      </c>
      <c r="Q30" s="30" t="str">
        <f>IF('3. Other HFCs +Custom Blends'!B39=0, "", '3. Other HFCs +Custom Blends'!B39)</f>
        <v/>
      </c>
      <c r="S30" s="30" t="str">
        <f>IF('3. Other HFCs +Custom Blends'!B44=0, "", '3. Other HFCs +Custom Blends'!B44)</f>
        <v/>
      </c>
      <c r="BB30" s="30" t="s">
        <v>264</v>
      </c>
    </row>
    <row r="31" spans="5:54" ht="43.5" customHeight="1" x14ac:dyDescent="0.35">
      <c r="F31" s="33"/>
      <c r="G31" s="31"/>
      <c r="H31" s="31"/>
      <c r="I31" s="31"/>
      <c r="J31" s="31"/>
      <c r="K31" s="31" t="s">
        <v>195</v>
      </c>
      <c r="O31" s="163" t="s">
        <v>265</v>
      </c>
      <c r="Q31" s="30" t="str">
        <f>IF('3. Other HFCs +Custom Blends'!B40=0, "", '3. Other HFCs +Custom Blends'!B40)</f>
        <v/>
      </c>
      <c r="S31" s="30" t="str">
        <f>IF('3. Other HFCs +Custom Blends'!B45=0, "", '3. Other HFCs +Custom Blends'!B45)</f>
        <v/>
      </c>
      <c r="BB31" s="30" t="s">
        <v>265</v>
      </c>
    </row>
    <row r="32" spans="5:54" ht="29.15" customHeight="1" x14ac:dyDescent="0.35">
      <c r="F32" s="33"/>
      <c r="G32" s="31"/>
      <c r="H32" s="31"/>
      <c r="I32" s="31"/>
      <c r="J32" s="31"/>
      <c r="K32" s="31" t="s">
        <v>198</v>
      </c>
      <c r="O32" s="163" t="s">
        <v>266</v>
      </c>
      <c r="Q32" s="30" t="str">
        <f>IF('3. Other HFCs +Custom Blends'!B41=0, "", '3. Other HFCs +Custom Blends'!B41)</f>
        <v/>
      </c>
      <c r="S32" s="30" t="str">
        <f>IF('3. Other HFCs +Custom Blends'!B46=0, "", '3. Other HFCs +Custom Blends'!B46)</f>
        <v/>
      </c>
      <c r="BB32" s="30" t="s">
        <v>266</v>
      </c>
    </row>
    <row r="33" spans="6:54" ht="14.4" customHeight="1" x14ac:dyDescent="0.35">
      <c r="F33" s="33"/>
      <c r="G33" s="31"/>
      <c r="H33" s="31"/>
      <c r="I33" s="31"/>
      <c r="J33" s="31"/>
      <c r="K33" s="31" t="s">
        <v>177</v>
      </c>
      <c r="O33" s="163" t="s">
        <v>267</v>
      </c>
      <c r="Q33" s="30" t="str">
        <f>IF('3. Other HFCs +Custom Blends'!B42=0, "", '3. Other HFCs +Custom Blends'!B42)</f>
        <v/>
      </c>
      <c r="S33" s="30" t="str">
        <f>IF('3. Other HFCs +Custom Blends'!B47=0, "", '3. Other HFCs +Custom Blends'!B47)</f>
        <v/>
      </c>
      <c r="BB33" s="30" t="s">
        <v>267</v>
      </c>
    </row>
    <row r="34" spans="6:54" ht="43.5" x14ac:dyDescent="0.35">
      <c r="F34" s="33"/>
      <c r="G34" s="31"/>
      <c r="H34" s="31"/>
      <c r="I34" s="31"/>
      <c r="J34" s="31"/>
      <c r="K34" s="31" t="s">
        <v>194</v>
      </c>
      <c r="O34" s="38" t="s">
        <v>120</v>
      </c>
      <c r="Q34" s="30" t="str">
        <f>IF('3. Other HFCs +Custom Blends'!B43=0, "", '3. Other HFCs +Custom Blends'!B43)</f>
        <v/>
      </c>
      <c r="S34" s="30" t="str">
        <f>IF('3. Other HFCs +Custom Blends'!B48=0, "", '3. Other HFCs +Custom Blends'!B48)</f>
        <v/>
      </c>
      <c r="BB34" s="30" t="s">
        <v>125</v>
      </c>
    </row>
    <row r="35" spans="6:54" ht="14.4" customHeight="1" x14ac:dyDescent="0.35">
      <c r="F35" s="33"/>
      <c r="G35" s="31"/>
      <c r="H35" s="31"/>
      <c r="I35" s="31"/>
      <c r="J35" s="31"/>
      <c r="K35" s="31" t="s">
        <v>160</v>
      </c>
      <c r="O35" s="38" t="str">
        <f>IF('3. Other HFCs +Custom Blends'!B21=0, "", '3. Other HFCs +Custom Blends'!B21)</f>
        <v>HFC-123456</v>
      </c>
      <c r="Q35" s="30" t="str">
        <f>IF('3. Other HFCs +Custom Blends'!B44=0, "", '3. Other HFCs +Custom Blends'!B44)</f>
        <v/>
      </c>
      <c r="S35" s="30" t="str">
        <f>IF('3. Other HFCs +Custom Blends'!B49=0, "", '3. Other HFCs +Custom Blends'!B49)</f>
        <v/>
      </c>
      <c r="BB35" s="30" t="s">
        <v>268</v>
      </c>
    </row>
    <row r="36" spans="6:54" ht="14.4" customHeight="1" x14ac:dyDescent="0.35">
      <c r="F36" s="33"/>
      <c r="G36" s="31"/>
      <c r="H36" s="31"/>
      <c r="I36" s="31"/>
      <c r="J36" s="31"/>
      <c r="K36" s="31" t="s">
        <v>167</v>
      </c>
      <c r="O36" s="38" t="str">
        <f>IF('3. Other HFCs +Custom Blends'!B22=0, "", '3. Other HFCs +Custom Blends'!B22)</f>
        <v>Custom Blend #1</v>
      </c>
      <c r="Q36" s="30" t="str">
        <f>IF('3. Other HFCs +Custom Blends'!B45=0, "", '3. Other HFCs +Custom Blends'!B45)</f>
        <v/>
      </c>
      <c r="S36" s="30" t="str">
        <f>IF('3. Other HFCs +Custom Blends'!B50=0, "", '3. Other HFCs +Custom Blends'!B50)</f>
        <v/>
      </c>
      <c r="BB36" s="30" t="s">
        <v>78</v>
      </c>
    </row>
    <row r="37" spans="6:54" ht="29.15" customHeight="1" x14ac:dyDescent="0.35">
      <c r="F37" s="33"/>
      <c r="G37" s="31"/>
      <c r="H37" s="31"/>
      <c r="I37" s="31"/>
      <c r="J37" s="31"/>
      <c r="K37" s="31" t="s">
        <v>176</v>
      </c>
      <c r="O37" s="38" t="str">
        <f>IF('3. Other HFCs +Custom Blends'!B23=0, "", '3. Other HFCs +Custom Blends'!B23)</f>
        <v>Custom Blend #1</v>
      </c>
      <c r="Q37" s="30" t="str">
        <f>IF('3. Other HFCs +Custom Blends'!B46=0, "", '3. Other HFCs +Custom Blends'!B46)</f>
        <v/>
      </c>
      <c r="S37" s="30" t="str">
        <f>IF('3. Other HFCs +Custom Blends'!B51=0, "", '3. Other HFCs +Custom Blends'!B51)</f>
        <v/>
      </c>
      <c r="BB37" s="30" t="s">
        <v>269</v>
      </c>
    </row>
    <row r="38" spans="6:54" ht="14.4" customHeight="1" x14ac:dyDescent="0.35">
      <c r="F38" s="33"/>
      <c r="G38" s="31"/>
      <c r="H38" s="31"/>
      <c r="I38" s="31"/>
      <c r="J38" s="31"/>
      <c r="K38" s="31" t="s">
        <v>270</v>
      </c>
      <c r="O38" s="38" t="str">
        <f>IF('3. Other HFCs +Custom Blends'!B24=0, "", '3. Other HFCs +Custom Blends'!B24)</f>
        <v>Custom Blend #2</v>
      </c>
      <c r="Q38" s="30" t="str">
        <f>IF('3. Other HFCs +Custom Blends'!B47=0, "", '3. Other HFCs +Custom Blends'!B47)</f>
        <v/>
      </c>
      <c r="S38" s="30" t="str">
        <f>IF('3. Other HFCs +Custom Blends'!B52=0, "", '3. Other HFCs +Custom Blends'!B52)</f>
        <v/>
      </c>
      <c r="BB38" s="30" t="s">
        <v>271</v>
      </c>
    </row>
    <row r="39" spans="6:54" ht="14.4" customHeight="1" x14ac:dyDescent="0.35">
      <c r="F39" s="33"/>
      <c r="G39" s="31"/>
      <c r="H39" s="31"/>
      <c r="I39" s="31"/>
      <c r="J39" s="31"/>
      <c r="K39" s="31" t="s">
        <v>212</v>
      </c>
      <c r="O39" s="38" t="str">
        <f>IF('3. Other HFCs +Custom Blends'!B25=0, "", '3. Other HFCs +Custom Blends'!B25)</f>
        <v>Custom Blend #2</v>
      </c>
      <c r="Q39" s="30" t="str">
        <f>IF('3. Other HFCs +Custom Blends'!B48=0, "", '3. Other HFCs +Custom Blends'!B48)</f>
        <v/>
      </c>
      <c r="S39" s="30" t="str">
        <f>IF('3. Other HFCs +Custom Blends'!B53=0, "", '3. Other HFCs +Custom Blends'!B53)</f>
        <v/>
      </c>
      <c r="BB39" s="30" t="s">
        <v>227</v>
      </c>
    </row>
    <row r="40" spans="6:54" ht="57.9" customHeight="1" x14ac:dyDescent="0.35">
      <c r="F40" s="33"/>
      <c r="G40" s="31"/>
      <c r="H40" s="31"/>
      <c r="I40" s="31"/>
      <c r="J40" s="31"/>
      <c r="K40" s="31" t="s">
        <v>272</v>
      </c>
      <c r="O40" s="38" t="s">
        <v>289</v>
      </c>
      <c r="Q40" s="30" t="str">
        <f>IF('3. Other HFCs +Custom Blends'!B49=0, "", '3. Other HFCs +Custom Blends'!B49)</f>
        <v/>
      </c>
      <c r="S40" s="30" t="str">
        <f>IF('3. Other HFCs +Custom Blends'!B54=0, "", '3. Other HFCs +Custom Blends'!B54)</f>
        <v/>
      </c>
      <c r="BB40" s="30" t="s">
        <v>230</v>
      </c>
    </row>
    <row r="41" spans="6:54" ht="29.15" customHeight="1" x14ac:dyDescent="0.35">
      <c r="F41" s="33"/>
      <c r="G41" s="31"/>
      <c r="H41" s="31"/>
      <c r="I41" s="31"/>
      <c r="J41" s="31"/>
      <c r="K41" s="31" t="s">
        <v>273</v>
      </c>
      <c r="O41" s="38" t="s">
        <v>290</v>
      </c>
      <c r="Q41" s="30" t="str">
        <f>IF('3. Other HFCs +Custom Blends'!B50=0, "", '3. Other HFCs +Custom Blends'!B50)</f>
        <v/>
      </c>
      <c r="S41" s="30" t="str">
        <f>IF('3. Other HFCs +Custom Blends'!B55=0, "", '3. Other HFCs +Custom Blends'!B55)</f>
        <v/>
      </c>
      <c r="BB41" s="30" t="s">
        <v>232</v>
      </c>
    </row>
    <row r="42" spans="6:54" ht="43.5" customHeight="1" x14ac:dyDescent="0.35">
      <c r="F42" s="33"/>
      <c r="G42" s="31"/>
      <c r="H42" s="31"/>
      <c r="I42" s="31"/>
      <c r="J42" s="31"/>
      <c r="K42" s="31" t="s">
        <v>274</v>
      </c>
      <c r="O42" s="38" t="s">
        <v>291</v>
      </c>
      <c r="Q42" s="30" t="str">
        <f>IF('3. Other HFCs +Custom Blends'!B51=0, "", '3. Other HFCs +Custom Blends'!B51)</f>
        <v/>
      </c>
      <c r="S42" s="30" t="str">
        <f>IF('3. Other HFCs +Custom Blends'!B56=0, "", '3. Other HFCs +Custom Blends'!B56)</f>
        <v/>
      </c>
      <c r="BB42" s="30" t="s">
        <v>80</v>
      </c>
    </row>
    <row r="43" spans="6:54" x14ac:dyDescent="0.35">
      <c r="F43" s="33"/>
      <c r="G43" s="31"/>
      <c r="H43" s="31"/>
      <c r="I43" s="31"/>
      <c r="J43" s="31"/>
      <c r="K43" s="31" t="s">
        <v>219</v>
      </c>
      <c r="O43" s="38" t="s">
        <v>237</v>
      </c>
      <c r="Q43" s="30" t="str">
        <f>IF('3. Other HFCs +Custom Blends'!B52=0, "", '3. Other HFCs +Custom Blends'!B52)</f>
        <v/>
      </c>
      <c r="S43" s="30" t="str">
        <f>IF('3. Other HFCs +Custom Blends'!B57=0, "", '3. Other HFCs +Custom Blends'!B57)</f>
        <v/>
      </c>
      <c r="BB43" s="30" t="s">
        <v>78</v>
      </c>
    </row>
    <row r="44" spans="6:54" ht="14.4" customHeight="1" x14ac:dyDescent="0.35">
      <c r="F44" s="33"/>
      <c r="G44" s="31"/>
      <c r="H44" s="31"/>
      <c r="I44" s="31"/>
      <c r="J44" s="31"/>
      <c r="K44" s="31" t="s">
        <v>162</v>
      </c>
      <c r="O44" s="38" t="s">
        <v>292</v>
      </c>
      <c r="Q44" s="30" t="str">
        <f>IF('3. Other HFCs +Custom Blends'!B53=0, "", '3. Other HFCs +Custom Blends'!B53)</f>
        <v/>
      </c>
      <c r="S44" s="30" t="str">
        <f>IF('3. Other HFCs +Custom Blends'!B58=0, "", '3. Other HFCs +Custom Blends'!B58)</f>
        <v/>
      </c>
      <c r="BB44" s="30" t="s">
        <v>120</v>
      </c>
    </row>
    <row r="45" spans="6:54" ht="57.9" customHeight="1" x14ac:dyDescent="0.35">
      <c r="F45" s="33"/>
      <c r="G45" s="31"/>
      <c r="H45" s="31"/>
      <c r="I45" s="31"/>
      <c r="J45" s="31"/>
      <c r="K45" s="31" t="s">
        <v>275</v>
      </c>
      <c r="O45" s="38" t="s">
        <v>249</v>
      </c>
      <c r="Q45" s="30" t="str">
        <f>IF('3. Other HFCs +Custom Blends'!B54=0, "", '3. Other HFCs +Custom Blends'!B54)</f>
        <v/>
      </c>
      <c r="S45" s="30" t="str">
        <f>IF('3. Other HFCs +Custom Blends'!B59=0, "", '3. Other HFCs +Custom Blends'!B59)</f>
        <v/>
      </c>
    </row>
    <row r="46" spans="6:54" ht="72.650000000000006" customHeight="1" x14ac:dyDescent="0.35">
      <c r="F46" s="33"/>
      <c r="G46" s="31"/>
      <c r="H46" s="31"/>
      <c r="I46" s="31"/>
      <c r="J46" s="31"/>
      <c r="K46" s="31" t="s">
        <v>225</v>
      </c>
      <c r="O46" s="38" t="s">
        <v>251</v>
      </c>
      <c r="Q46" s="30" t="str">
        <f>IF('3. Other HFCs +Custom Blends'!B55=0, "", '3. Other HFCs +Custom Blends'!B55)</f>
        <v/>
      </c>
      <c r="S46" s="30" t="str">
        <f>IF('3. Other HFCs +Custom Blends'!B60=0, "", '3. Other HFCs +Custom Blends'!B60)</f>
        <v/>
      </c>
    </row>
    <row r="47" spans="6:54" ht="43.5" customHeight="1" x14ac:dyDescent="0.35">
      <c r="F47" s="33"/>
      <c r="G47" s="31"/>
      <c r="H47" s="31"/>
      <c r="I47" s="31"/>
      <c r="J47" s="31"/>
      <c r="K47" s="31" t="s">
        <v>187</v>
      </c>
      <c r="O47" s="38" t="str">
        <f>IF('3. Other HFCs +Custom Blends'!B33=0, "", '3. Other HFCs +Custom Blends'!B33)</f>
        <v/>
      </c>
      <c r="Q47" s="30" t="str">
        <f>IF('3. Other HFCs +Custom Blends'!B56=0, "", '3. Other HFCs +Custom Blends'!B56)</f>
        <v/>
      </c>
      <c r="S47" s="30" t="str">
        <f>IF('3. Other HFCs +Custom Blends'!B61=0, "", '3. Other HFCs +Custom Blends'!B61)</f>
        <v/>
      </c>
    </row>
    <row r="48" spans="6:54" ht="14.4" customHeight="1" x14ac:dyDescent="0.35">
      <c r="F48" s="33"/>
      <c r="G48" s="31"/>
      <c r="H48" s="31"/>
      <c r="I48" s="31"/>
      <c r="J48" s="31"/>
      <c r="K48" s="31" t="s">
        <v>200</v>
      </c>
      <c r="O48" s="38" t="str">
        <f>IF('3. Other HFCs +Custom Blends'!B34=0, "", '3. Other HFCs +Custom Blends'!B34)</f>
        <v/>
      </c>
      <c r="Q48" s="30" t="str">
        <f>IF('3. Other HFCs +Custom Blends'!B57=0, "", '3. Other HFCs +Custom Blends'!B57)</f>
        <v/>
      </c>
      <c r="S48" s="30" t="str">
        <f>IF('3. Other HFCs +Custom Blends'!B62=0, "", '3. Other HFCs +Custom Blends'!B62)</f>
        <v/>
      </c>
    </row>
    <row r="49" spans="6:19" ht="43.5" x14ac:dyDescent="0.35">
      <c r="F49" s="33"/>
      <c r="G49" s="31"/>
      <c r="H49" s="31"/>
      <c r="I49" s="31"/>
      <c r="J49" s="31"/>
      <c r="K49" s="31" t="s">
        <v>276</v>
      </c>
      <c r="O49" s="38" t="str">
        <f>IF('3. Other HFCs +Custom Blends'!B35=0, "", '3. Other HFCs +Custom Blends'!B35)</f>
        <v/>
      </c>
      <c r="Q49" s="30" t="str">
        <f>IF('3. Other HFCs +Custom Blends'!B58=0, "", '3. Other HFCs +Custom Blends'!B58)</f>
        <v/>
      </c>
      <c r="S49" s="30" t="str">
        <f>IF('3. Other HFCs +Custom Blends'!B63=0, "", '3. Other HFCs +Custom Blends'!B63)</f>
        <v/>
      </c>
    </row>
    <row r="50" spans="6:19" ht="43.5" customHeight="1" x14ac:dyDescent="0.35">
      <c r="F50" s="33"/>
      <c r="G50" s="31"/>
      <c r="H50" s="31"/>
      <c r="I50" s="31"/>
      <c r="J50" s="31"/>
      <c r="K50" s="31" t="s">
        <v>220</v>
      </c>
      <c r="O50" s="38" t="str">
        <f>IF('3. Other HFCs +Custom Blends'!B36=0, "", '3. Other HFCs +Custom Blends'!B36)</f>
        <v/>
      </c>
      <c r="Q50" s="30" t="str">
        <f>IF('3. Other HFCs +Custom Blends'!B59=0, "", '3. Other HFCs +Custom Blends'!B59)</f>
        <v/>
      </c>
      <c r="S50" s="30" t="str">
        <f>IF('3. Other HFCs +Custom Blends'!B64=0, "", '3. Other HFCs +Custom Blends'!B64)</f>
        <v/>
      </c>
    </row>
    <row r="51" spans="6:19" ht="29.15" customHeight="1" x14ac:dyDescent="0.35">
      <c r="F51" s="33"/>
      <c r="G51" s="31"/>
      <c r="H51" s="31"/>
      <c r="I51" s="31"/>
      <c r="J51" s="31"/>
      <c r="K51" s="31" t="s">
        <v>185</v>
      </c>
      <c r="O51" s="38" t="str">
        <f>IF('3. Other HFCs +Custom Blends'!B37=0, "", '3. Other HFCs +Custom Blends'!B37)</f>
        <v/>
      </c>
      <c r="Q51" s="30" t="str">
        <f>IF('3. Other HFCs +Custom Blends'!B60=0, "", '3. Other HFCs +Custom Blends'!B60)</f>
        <v/>
      </c>
      <c r="S51" s="30" t="str">
        <f>IF('3. Other HFCs +Custom Blends'!B65=0, "", '3. Other HFCs +Custom Blends'!B65)</f>
        <v/>
      </c>
    </row>
    <row r="52" spans="6:19" ht="43.5" customHeight="1" x14ac:dyDescent="0.35">
      <c r="F52" s="33"/>
      <c r="G52" s="31"/>
      <c r="H52" s="31"/>
      <c r="I52" s="31"/>
      <c r="J52" s="31"/>
      <c r="K52" s="31" t="s">
        <v>197</v>
      </c>
      <c r="O52" s="38" t="str">
        <f>IF('3. Other HFCs +Custom Blends'!B38=0, "", '3. Other HFCs +Custom Blends'!B38)</f>
        <v/>
      </c>
      <c r="Q52" s="30" t="str">
        <f>IF('3. Other HFCs +Custom Blends'!B61=0, "", '3. Other HFCs +Custom Blends'!B61)</f>
        <v/>
      </c>
      <c r="S52" s="30" t="str">
        <f>IF('3. Other HFCs +Custom Blends'!B66=0, "", '3. Other HFCs +Custom Blends'!B66)</f>
        <v/>
      </c>
    </row>
    <row r="53" spans="6:19" x14ac:dyDescent="0.35">
      <c r="F53" s="33"/>
      <c r="G53" s="31"/>
      <c r="H53" s="31"/>
      <c r="I53" s="31"/>
      <c r="J53" s="31"/>
      <c r="K53" s="30"/>
      <c r="O53" s="38" t="str">
        <f>IF('3. Other HFCs +Custom Blends'!B39=0, "", '3. Other HFCs +Custom Blends'!B39)</f>
        <v/>
      </c>
      <c r="Q53" s="30" t="str">
        <f>IF('3. Other HFCs +Custom Blends'!B62=0, "", '3. Other HFCs +Custom Blends'!B62)</f>
        <v/>
      </c>
      <c r="S53" s="30" t="str">
        <f>IF('3. Other HFCs +Custom Blends'!B67=0, "", '3. Other HFCs +Custom Blends'!B67)</f>
        <v/>
      </c>
    </row>
    <row r="54" spans="6:19" ht="14.4" customHeight="1" x14ac:dyDescent="0.35">
      <c r="F54" s="33"/>
      <c r="G54" s="31"/>
      <c r="H54" s="31"/>
      <c r="I54" s="31"/>
      <c r="J54" s="31"/>
      <c r="K54" s="30"/>
      <c r="O54" s="38" t="str">
        <f>IF('3. Other HFCs +Custom Blends'!B40=0, "", '3. Other HFCs +Custom Blends'!B40)</f>
        <v/>
      </c>
      <c r="Q54" s="30" t="str">
        <f>IF('3. Other HFCs +Custom Blends'!B63=0, "", '3. Other HFCs +Custom Blends'!B63)</f>
        <v/>
      </c>
      <c r="S54" s="30" t="str">
        <f>IF('3. Other HFCs +Custom Blends'!B68=0, "", '3. Other HFCs +Custom Blends'!B68)</f>
        <v/>
      </c>
    </row>
    <row r="55" spans="6:19" ht="14.4" customHeight="1" x14ac:dyDescent="0.35">
      <c r="F55" s="33"/>
      <c r="G55" s="31"/>
      <c r="H55" s="31"/>
      <c r="I55" s="31"/>
      <c r="J55" s="31"/>
      <c r="K55" s="30"/>
      <c r="O55" s="38" t="str">
        <f>IF('3. Other HFCs +Custom Blends'!B41=0, "", '3. Other HFCs +Custom Blends'!B41)</f>
        <v/>
      </c>
      <c r="Q55" s="30" t="str">
        <f>IF('3. Other HFCs +Custom Blends'!B64=0, "", '3. Other HFCs +Custom Blends'!B64)</f>
        <v/>
      </c>
      <c r="S55" s="30" t="str">
        <f>IF('3. Other HFCs +Custom Blends'!B69=0, "", '3. Other HFCs +Custom Blends'!B69)</f>
        <v/>
      </c>
    </row>
    <row r="56" spans="6:19" ht="14.4" customHeight="1" x14ac:dyDescent="0.35">
      <c r="F56" s="33"/>
      <c r="G56" s="31"/>
      <c r="H56" s="31"/>
      <c r="I56" s="31"/>
      <c r="J56" s="31"/>
      <c r="K56" s="30"/>
      <c r="O56" s="38" t="str">
        <f>IF('3. Other HFCs +Custom Blends'!B42=0, "", '3. Other HFCs +Custom Blends'!B42)</f>
        <v/>
      </c>
      <c r="Q56" s="30" t="str">
        <f>IF('3. Other HFCs +Custom Blends'!B65=0, "", '3. Other HFCs +Custom Blends'!B65)</f>
        <v/>
      </c>
      <c r="S56" s="30" t="str">
        <f>IF('3. Other HFCs +Custom Blends'!B70=0, "", '3. Other HFCs +Custom Blends'!B70)</f>
        <v/>
      </c>
    </row>
    <row r="57" spans="6:19" ht="14.4" customHeight="1" x14ac:dyDescent="0.35">
      <c r="F57" s="33"/>
      <c r="G57" s="31"/>
      <c r="H57" s="31"/>
      <c r="I57" s="31"/>
      <c r="J57" s="31"/>
      <c r="K57" s="30"/>
      <c r="O57" s="38" t="str">
        <f>IF('3. Other HFCs +Custom Blends'!B43=0, "", '3. Other HFCs +Custom Blends'!B43)</f>
        <v/>
      </c>
      <c r="Q57" s="30" t="str">
        <f>IF('3. Other HFCs +Custom Blends'!B66=0, "", '3. Other HFCs +Custom Blends'!B66)</f>
        <v/>
      </c>
      <c r="S57" s="30" t="str">
        <f>IF('3. Other HFCs +Custom Blends'!B71=0, "", '3. Other HFCs +Custom Blends'!B71)</f>
        <v/>
      </c>
    </row>
    <row r="58" spans="6:19" ht="14.4" customHeight="1" x14ac:dyDescent="0.35">
      <c r="F58" s="33"/>
      <c r="G58" s="31"/>
      <c r="H58" s="31"/>
      <c r="I58" s="31"/>
      <c r="J58" s="31"/>
      <c r="K58" s="30"/>
      <c r="O58" s="38" t="str">
        <f>IF('3. Other HFCs +Custom Blends'!B44=0, "", '3. Other HFCs +Custom Blends'!B44)</f>
        <v/>
      </c>
      <c r="Q58" s="30" t="str">
        <f>IF('3. Other HFCs +Custom Blends'!B67=0, "", '3. Other HFCs +Custom Blends'!B67)</f>
        <v/>
      </c>
      <c r="S58" s="30" t="str">
        <f>IF('3. Other HFCs +Custom Blends'!B72=0, "", '3. Other HFCs +Custom Blends'!B72)</f>
        <v/>
      </c>
    </row>
    <row r="59" spans="6:19" ht="14.4" customHeight="1" x14ac:dyDescent="0.35">
      <c r="F59" s="33"/>
      <c r="G59" s="31"/>
      <c r="H59" s="31"/>
      <c r="I59" s="31"/>
      <c r="J59" s="31"/>
      <c r="K59" s="30"/>
      <c r="O59" s="38" t="str">
        <f>IF('3. Other HFCs +Custom Blends'!B45=0, "", '3. Other HFCs +Custom Blends'!B45)</f>
        <v/>
      </c>
      <c r="Q59" s="30" t="str">
        <f>IF('3. Other HFCs +Custom Blends'!B68=0, "", '3. Other HFCs +Custom Blends'!B68)</f>
        <v/>
      </c>
      <c r="S59" s="30" t="str">
        <f>IF('3. Other HFCs +Custom Blends'!B73=0, "", '3. Other HFCs +Custom Blends'!B73)</f>
        <v/>
      </c>
    </row>
    <row r="60" spans="6:19" ht="14.4" customHeight="1" x14ac:dyDescent="0.35">
      <c r="F60" s="33"/>
      <c r="G60" s="31"/>
      <c r="H60" s="31"/>
      <c r="I60" s="31"/>
      <c r="J60" s="31"/>
      <c r="K60" s="30"/>
      <c r="O60" s="38" t="str">
        <f>IF('3. Other HFCs +Custom Blends'!B46=0, "", '3. Other HFCs +Custom Blends'!B46)</f>
        <v/>
      </c>
      <c r="Q60" s="30" t="str">
        <f>IF('3. Other HFCs +Custom Blends'!B69=0, "", '3. Other HFCs +Custom Blends'!B69)</f>
        <v/>
      </c>
      <c r="S60" s="30" t="str">
        <f>IF('3. Other HFCs +Custom Blends'!B74=0, "", '3. Other HFCs +Custom Blends'!B74)</f>
        <v/>
      </c>
    </row>
    <row r="61" spans="6:19" ht="14.4" customHeight="1" x14ac:dyDescent="0.35">
      <c r="F61" s="33"/>
      <c r="G61" s="31"/>
      <c r="H61" s="31"/>
      <c r="I61" s="31"/>
      <c r="J61" s="31"/>
      <c r="K61" s="30"/>
      <c r="O61" s="38" t="str">
        <f>IF('3. Other HFCs +Custom Blends'!B47=0, "", '3. Other HFCs +Custom Blends'!B47)</f>
        <v/>
      </c>
      <c r="Q61" s="30" t="str">
        <f>IF('3. Other HFCs +Custom Blends'!B70=0, "", '3. Other HFCs +Custom Blends'!B70)</f>
        <v/>
      </c>
      <c r="S61" s="30" t="str">
        <f>IF('3. Other HFCs +Custom Blends'!B75=0, "", '3. Other HFCs +Custom Blends'!B75)</f>
        <v/>
      </c>
    </row>
    <row r="62" spans="6:19" ht="14.4" customHeight="1" x14ac:dyDescent="0.35">
      <c r="F62" s="33"/>
      <c r="G62" s="31"/>
      <c r="H62" s="31"/>
      <c r="I62" s="31"/>
      <c r="J62" s="31"/>
      <c r="K62" s="30"/>
      <c r="O62" s="38" t="str">
        <f>IF('3. Other HFCs +Custom Blends'!B48=0, "", '3. Other HFCs +Custom Blends'!B48)</f>
        <v/>
      </c>
      <c r="Q62" s="30" t="str">
        <f>IF('3. Other HFCs +Custom Blends'!B71=0, "", '3. Other HFCs +Custom Blends'!B71)</f>
        <v/>
      </c>
      <c r="S62" s="30" t="str">
        <f>IF('3. Other HFCs +Custom Blends'!B76=0, "", '3. Other HFCs +Custom Blends'!B76)</f>
        <v/>
      </c>
    </row>
    <row r="63" spans="6:19" x14ac:dyDescent="0.35">
      <c r="F63" s="33"/>
      <c r="G63" s="31"/>
      <c r="H63" s="31"/>
      <c r="I63" s="31"/>
      <c r="J63" s="31"/>
      <c r="K63" s="30"/>
      <c r="O63" s="38" t="str">
        <f>IF('3. Other HFCs +Custom Blends'!B49=0, "", '3. Other HFCs +Custom Blends'!B49)</f>
        <v/>
      </c>
      <c r="Q63" s="30" t="str">
        <f>IF('3. Other HFCs +Custom Blends'!B72=0, "", '3. Other HFCs +Custom Blends'!B72)</f>
        <v/>
      </c>
      <c r="S63" s="30" t="str">
        <f>IF('3. Other HFCs +Custom Blends'!B77=0, "", '3. Other HFCs +Custom Blends'!B77)</f>
        <v/>
      </c>
    </row>
    <row r="64" spans="6:19" ht="14.4" customHeight="1" x14ac:dyDescent="0.35">
      <c r="F64" s="33"/>
      <c r="G64" s="31"/>
      <c r="H64" s="31"/>
      <c r="I64" s="31"/>
      <c r="J64" s="31"/>
      <c r="O64" s="38" t="str">
        <f>IF('3. Other HFCs +Custom Blends'!B50=0, "", '3. Other HFCs +Custom Blends'!B50)</f>
        <v/>
      </c>
      <c r="Q64" s="30" t="str">
        <f>IF('3. Other HFCs +Custom Blends'!B73=0, "", '3. Other HFCs +Custom Blends'!B73)</f>
        <v/>
      </c>
      <c r="S64" s="30" t="str">
        <f>IF('3. Other HFCs +Custom Blends'!B78=0, "", '3. Other HFCs +Custom Blends'!B78)</f>
        <v/>
      </c>
    </row>
    <row r="65" spans="15:19" ht="14.4" customHeight="1" x14ac:dyDescent="0.35">
      <c r="O65" s="38" t="str">
        <f>IF('3. Other HFCs +Custom Blends'!B51=0, "", '3. Other HFCs +Custom Blends'!B51)</f>
        <v/>
      </c>
      <c r="Q65" s="30" t="str">
        <f>IF('3. Other HFCs +Custom Blends'!B74=0, "", '3. Other HFCs +Custom Blends'!B74)</f>
        <v/>
      </c>
      <c r="S65" s="30" t="str">
        <f>IF('3. Other HFCs +Custom Blends'!B79=0, "", '3. Other HFCs +Custom Blends'!B79)</f>
        <v/>
      </c>
    </row>
    <row r="66" spans="15:19" ht="14.4" customHeight="1" x14ac:dyDescent="0.35">
      <c r="O66" s="38" t="str">
        <f>IF('3. Other HFCs +Custom Blends'!B52=0, "", '3. Other HFCs +Custom Blends'!B52)</f>
        <v/>
      </c>
      <c r="Q66" s="30" t="str">
        <f>IF('3. Other HFCs +Custom Blends'!B75=0, "", '3. Other HFCs +Custom Blends'!B75)</f>
        <v/>
      </c>
      <c r="S66" s="30" t="str">
        <f>IF('3. Other HFCs +Custom Blends'!B80=0, "", '3. Other HFCs +Custom Blends'!B80)</f>
        <v/>
      </c>
    </row>
    <row r="67" spans="15:19" ht="14.4" customHeight="1" x14ac:dyDescent="0.35">
      <c r="O67" s="38" t="str">
        <f>IF('3. Other HFCs +Custom Blends'!B53=0, "", '3. Other HFCs +Custom Blends'!B53)</f>
        <v/>
      </c>
      <c r="Q67" s="30" t="str">
        <f>IF('3. Other HFCs +Custom Blends'!B76=0, "", '3. Other HFCs +Custom Blends'!B76)</f>
        <v/>
      </c>
      <c r="S67" s="30" t="str">
        <f>IF('3. Other HFCs +Custom Blends'!B81=0, "", '3. Other HFCs +Custom Blends'!B81)</f>
        <v/>
      </c>
    </row>
    <row r="68" spans="15:19" ht="14.4" customHeight="1" x14ac:dyDescent="0.35">
      <c r="O68" s="38" t="str">
        <f>IF('3. Other HFCs +Custom Blends'!B54=0, "", '3. Other HFCs +Custom Blends'!B54)</f>
        <v/>
      </c>
      <c r="Q68" s="30" t="str">
        <f>IF('3. Other HFCs +Custom Blends'!B77=0, "", '3. Other HFCs +Custom Blends'!B77)</f>
        <v/>
      </c>
      <c r="S68" s="30" t="str">
        <f>IF('3. Other HFCs +Custom Blends'!B82=0, "", '3. Other HFCs +Custom Blends'!B82)</f>
        <v/>
      </c>
    </row>
    <row r="69" spans="15:19" ht="14.4" customHeight="1" x14ac:dyDescent="0.35">
      <c r="O69" s="38" t="str">
        <f>IF('3. Other HFCs +Custom Blends'!B55=0, "", '3. Other HFCs +Custom Blends'!B55)</f>
        <v/>
      </c>
      <c r="Q69" s="30" t="str">
        <f>IF('3. Other HFCs +Custom Blends'!B78=0, "", '3. Other HFCs +Custom Blends'!B78)</f>
        <v/>
      </c>
      <c r="S69" s="30" t="str">
        <f>IF('3. Other HFCs +Custom Blends'!B83=0, "", '3. Other HFCs +Custom Blends'!B83)</f>
        <v/>
      </c>
    </row>
    <row r="70" spans="15:19" ht="14.4" customHeight="1" x14ac:dyDescent="0.35">
      <c r="O70" s="38" t="str">
        <f>IF('3. Other HFCs +Custom Blends'!B56=0, "", '3. Other HFCs +Custom Blends'!B56)</f>
        <v/>
      </c>
      <c r="Q70" s="30" t="str">
        <f>IF('3. Other HFCs +Custom Blends'!B79=0, "", '3. Other HFCs +Custom Blends'!B79)</f>
        <v/>
      </c>
      <c r="S70" s="30" t="str">
        <f>IF('3. Other HFCs +Custom Blends'!B84=0, "", '3. Other HFCs +Custom Blends'!B84)</f>
        <v/>
      </c>
    </row>
    <row r="71" spans="15:19" x14ac:dyDescent="0.35">
      <c r="O71" s="38" t="str">
        <f>IF('3. Other HFCs +Custom Blends'!B57=0, "", '3. Other HFCs +Custom Blends'!B57)</f>
        <v/>
      </c>
      <c r="Q71" s="30" t="str">
        <f>IF('3. Other HFCs +Custom Blends'!B80=0, "", '3. Other HFCs +Custom Blends'!B80)</f>
        <v/>
      </c>
      <c r="S71" s="30" t="str">
        <f>IF('3. Other HFCs +Custom Blends'!B85=0, "", '3. Other HFCs +Custom Blends'!B85)</f>
        <v/>
      </c>
    </row>
    <row r="72" spans="15:19" ht="14.4" customHeight="1" x14ac:dyDescent="0.35">
      <c r="O72" s="38" t="str">
        <f>IF('3. Other HFCs +Custom Blends'!B58=0, "", '3. Other HFCs +Custom Blends'!B58)</f>
        <v/>
      </c>
      <c r="Q72" s="30" t="str">
        <f>IF('3. Other HFCs +Custom Blends'!B81=0, "", '3. Other HFCs +Custom Blends'!B81)</f>
        <v/>
      </c>
      <c r="S72" s="30" t="str">
        <f>IF('3. Other HFCs +Custom Blends'!B86=0, "", '3. Other HFCs +Custom Blends'!B86)</f>
        <v/>
      </c>
    </row>
    <row r="73" spans="15:19" ht="14.4" customHeight="1" x14ac:dyDescent="0.35">
      <c r="O73" s="38" t="str">
        <f>IF('3. Other HFCs +Custom Blends'!B59=0, "", '3. Other HFCs +Custom Blends'!B59)</f>
        <v/>
      </c>
      <c r="Q73" s="30" t="str">
        <f>IF('3. Other HFCs +Custom Blends'!B82=0, "", '3. Other HFCs +Custom Blends'!B82)</f>
        <v/>
      </c>
      <c r="S73" s="30" t="str">
        <f>IF('3. Other HFCs +Custom Blends'!B87=0, "", '3. Other HFCs +Custom Blends'!B87)</f>
        <v/>
      </c>
    </row>
    <row r="74" spans="15:19" ht="14.4" customHeight="1" x14ac:dyDescent="0.35">
      <c r="O74" s="38" t="str">
        <f>IF('3. Other HFCs +Custom Blends'!B60=0, "", '3. Other HFCs +Custom Blends'!B60)</f>
        <v/>
      </c>
      <c r="Q74" s="30" t="str">
        <f>IF('3. Other HFCs +Custom Blends'!B83=0, "", '3. Other HFCs +Custom Blends'!B83)</f>
        <v/>
      </c>
      <c r="S74" s="30" t="str">
        <f>IF('3. Other HFCs +Custom Blends'!B88=0, "", '3. Other HFCs +Custom Blends'!B88)</f>
        <v/>
      </c>
    </row>
    <row r="75" spans="15:19" ht="14.4" customHeight="1" x14ac:dyDescent="0.35">
      <c r="O75" s="38" t="str">
        <f>IF('3. Other HFCs +Custom Blends'!B61=0, "", '3. Other HFCs +Custom Blends'!B61)</f>
        <v/>
      </c>
      <c r="Q75" s="30" t="str">
        <f>IF('3. Other HFCs +Custom Blends'!B84=0, "", '3. Other HFCs +Custom Blends'!B84)</f>
        <v/>
      </c>
      <c r="S75" s="30" t="str">
        <f>IF('3. Other HFCs +Custom Blends'!B89=0, "", '3. Other HFCs +Custom Blends'!B89)</f>
        <v/>
      </c>
    </row>
    <row r="76" spans="15:19" ht="14.4" customHeight="1" x14ac:dyDescent="0.35">
      <c r="O76" s="38" t="str">
        <f>IF('3. Other HFCs +Custom Blends'!B62=0, "", '3. Other HFCs +Custom Blends'!B62)</f>
        <v/>
      </c>
      <c r="Q76" s="30" t="str">
        <f>IF('3. Other HFCs +Custom Blends'!B85=0, "", '3. Other HFCs +Custom Blends'!B85)</f>
        <v/>
      </c>
      <c r="S76" s="30" t="str">
        <f>IF('3. Other HFCs +Custom Blends'!B90=0, "", '3. Other HFCs +Custom Blends'!B90)</f>
        <v/>
      </c>
    </row>
    <row r="77" spans="15:19" ht="14.4" customHeight="1" x14ac:dyDescent="0.35">
      <c r="O77" s="38" t="str">
        <f>IF('3. Other HFCs +Custom Blends'!B63=0, "", '3. Other HFCs +Custom Blends'!B63)</f>
        <v/>
      </c>
      <c r="Q77" s="30" t="str">
        <f>IF('3. Other HFCs +Custom Blends'!B86=0, "", '3. Other HFCs +Custom Blends'!B86)</f>
        <v/>
      </c>
      <c r="S77" s="30" t="str">
        <f>IF('3. Other HFCs +Custom Blends'!B91=0, "", '3. Other HFCs +Custom Blends'!B91)</f>
        <v/>
      </c>
    </row>
    <row r="78" spans="15:19" ht="14.4" customHeight="1" x14ac:dyDescent="0.35">
      <c r="O78" s="38" t="str">
        <f>IF('3. Other HFCs +Custom Blends'!B64=0, "", '3. Other HFCs +Custom Blends'!B64)</f>
        <v/>
      </c>
      <c r="Q78" s="30" t="str">
        <f>IF('3. Other HFCs +Custom Blends'!B87=0, "", '3. Other HFCs +Custom Blends'!B87)</f>
        <v/>
      </c>
      <c r="S78" s="30" t="str">
        <f>IF('3. Other HFCs +Custom Blends'!B92=0, "", '3. Other HFCs +Custom Blends'!B92)</f>
        <v/>
      </c>
    </row>
    <row r="79" spans="15:19" ht="14.4" customHeight="1" x14ac:dyDescent="0.35">
      <c r="O79" s="38" t="str">
        <f>IF('3. Other HFCs +Custom Blends'!B65=0, "", '3. Other HFCs +Custom Blends'!B65)</f>
        <v/>
      </c>
      <c r="Q79" s="30" t="str">
        <f>IF('3. Other HFCs +Custom Blends'!B88=0, "", '3. Other HFCs +Custom Blends'!B88)</f>
        <v/>
      </c>
      <c r="S79" s="30" t="str">
        <f>IF('3. Other HFCs +Custom Blends'!B93=0, "", '3. Other HFCs +Custom Blends'!B93)</f>
        <v/>
      </c>
    </row>
    <row r="80" spans="15:19" x14ac:dyDescent="0.35">
      <c r="O80" s="38" t="str">
        <f>IF('3. Other HFCs +Custom Blends'!B66=0, "", '3. Other HFCs +Custom Blends'!B66)</f>
        <v/>
      </c>
      <c r="Q80" s="30" t="str">
        <f>IF('3. Other HFCs +Custom Blends'!B89=0, "", '3. Other HFCs +Custom Blends'!B89)</f>
        <v/>
      </c>
      <c r="S80" s="30" t="str">
        <f>IF('3. Other HFCs +Custom Blends'!B94=0, "", '3. Other HFCs +Custom Blends'!B94)</f>
        <v/>
      </c>
    </row>
    <row r="81" spans="15:19" ht="14.4" customHeight="1" x14ac:dyDescent="0.35">
      <c r="O81" s="38" t="str">
        <f>IF('3. Other HFCs +Custom Blends'!B67=0, "", '3. Other HFCs +Custom Blends'!B67)</f>
        <v/>
      </c>
      <c r="Q81" s="30" t="str">
        <f>IF('3. Other HFCs +Custom Blends'!B90=0, "", '3. Other HFCs +Custom Blends'!B90)</f>
        <v/>
      </c>
      <c r="S81" s="30" t="str">
        <f>IF('3. Other HFCs +Custom Blends'!B95=0, "", '3. Other HFCs +Custom Blends'!B95)</f>
        <v/>
      </c>
    </row>
    <row r="82" spans="15:19" ht="14.4" customHeight="1" x14ac:dyDescent="0.35">
      <c r="O82" s="38" t="str">
        <f>IF('3. Other HFCs +Custom Blends'!B68=0, "", '3. Other HFCs +Custom Blends'!B68)</f>
        <v/>
      </c>
      <c r="Q82" s="30" t="str">
        <f>IF('3. Other HFCs +Custom Blends'!B91=0, "", '3. Other HFCs +Custom Blends'!B91)</f>
        <v/>
      </c>
      <c r="S82" s="30" t="str">
        <f>IF('3. Other HFCs +Custom Blends'!B96=0, "", '3. Other HFCs +Custom Blends'!B96)</f>
        <v/>
      </c>
    </row>
    <row r="83" spans="15:19" ht="14.4" customHeight="1" x14ac:dyDescent="0.35">
      <c r="O83" s="38" t="str">
        <f>IF('3. Other HFCs +Custom Blends'!B69=0, "", '3. Other HFCs +Custom Blends'!B69)</f>
        <v/>
      </c>
      <c r="Q83" s="30" t="str">
        <f>IF('3. Other HFCs +Custom Blends'!B92=0, "", '3. Other HFCs +Custom Blends'!B92)</f>
        <v/>
      </c>
      <c r="S83" s="30" t="str">
        <f>IF('3. Other HFCs +Custom Blends'!B97=0, "", '3. Other HFCs +Custom Blends'!B97)</f>
        <v/>
      </c>
    </row>
    <row r="84" spans="15:19" ht="14.4" customHeight="1" x14ac:dyDescent="0.35">
      <c r="O84" s="38" t="str">
        <f>IF('3. Other HFCs +Custom Blends'!B70=0, "", '3. Other HFCs +Custom Blends'!B70)</f>
        <v/>
      </c>
      <c r="Q84" s="30" t="str">
        <f>IF('3. Other HFCs +Custom Blends'!B93=0, "", '3. Other HFCs +Custom Blends'!B93)</f>
        <v/>
      </c>
      <c r="S84" s="30" t="str">
        <f>IF('3. Other HFCs +Custom Blends'!B98=0, "", '3. Other HFCs +Custom Blends'!B98)</f>
        <v/>
      </c>
    </row>
    <row r="85" spans="15:19" ht="14.4" customHeight="1" x14ac:dyDescent="0.35">
      <c r="O85" s="38" t="str">
        <f>IF('3. Other HFCs +Custom Blends'!B71=0, "", '3. Other HFCs +Custom Blends'!B71)</f>
        <v/>
      </c>
      <c r="Q85" s="30" t="str">
        <f>IF('3. Other HFCs +Custom Blends'!B94=0, "", '3. Other HFCs +Custom Blends'!B94)</f>
        <v/>
      </c>
      <c r="S85" s="30" t="str">
        <f>IF('3. Other HFCs +Custom Blends'!B99=0, "", '3. Other HFCs +Custom Blends'!B99)</f>
        <v/>
      </c>
    </row>
    <row r="86" spans="15:19" ht="14.4" customHeight="1" x14ac:dyDescent="0.35">
      <c r="O86" s="38" t="str">
        <f>IF('3. Other HFCs +Custom Blends'!B72=0, "", '3. Other HFCs +Custom Blends'!B72)</f>
        <v/>
      </c>
      <c r="Q86" s="30" t="str">
        <f>IF('3. Other HFCs +Custom Blends'!B95=0, "", '3. Other HFCs +Custom Blends'!B95)</f>
        <v/>
      </c>
      <c r="S86" s="30" t="str">
        <f>IF('3. Other HFCs +Custom Blends'!B100=0, "", '3. Other HFCs +Custom Blends'!B100)</f>
        <v/>
      </c>
    </row>
    <row r="87" spans="15:19" ht="14.4" customHeight="1" x14ac:dyDescent="0.35">
      <c r="O87" s="38" t="str">
        <f>IF('3. Other HFCs +Custom Blends'!B73=0, "", '3. Other HFCs +Custom Blends'!B73)</f>
        <v/>
      </c>
      <c r="Q87" s="30" t="str">
        <f>IF('3. Other HFCs +Custom Blends'!B96=0, "", '3. Other HFCs +Custom Blends'!B96)</f>
        <v/>
      </c>
      <c r="S87" s="30" t="str">
        <f>IF('3. Other HFCs +Custom Blends'!B101=0, "", '3. Other HFCs +Custom Blends'!B101)</f>
        <v/>
      </c>
    </row>
    <row r="88" spans="15:19" x14ac:dyDescent="0.35">
      <c r="O88" s="38" t="str">
        <f>IF('3. Other HFCs +Custom Blends'!B74=0, "", '3. Other HFCs +Custom Blends'!B74)</f>
        <v/>
      </c>
      <c r="Q88" s="30" t="str">
        <f>IF('3. Other HFCs +Custom Blends'!B97=0, "", '3. Other HFCs +Custom Blends'!B97)</f>
        <v/>
      </c>
      <c r="S88" s="30" t="str">
        <f>IF('3. Other HFCs +Custom Blends'!B102=0, "", '3. Other HFCs +Custom Blends'!B102)</f>
        <v/>
      </c>
    </row>
    <row r="89" spans="15:19" ht="14.4" customHeight="1" x14ac:dyDescent="0.35">
      <c r="O89" s="38" t="str">
        <f>IF('3. Other HFCs +Custom Blends'!B75=0, "", '3. Other HFCs +Custom Blends'!B75)</f>
        <v/>
      </c>
      <c r="Q89" s="30" t="str">
        <f>IF('3. Other HFCs +Custom Blends'!B98=0, "", '3. Other HFCs +Custom Blends'!B98)</f>
        <v/>
      </c>
      <c r="S89" s="30" t="str">
        <f>IF('3. Other HFCs +Custom Blends'!B103=0, "", '3. Other HFCs +Custom Blends'!B103)</f>
        <v/>
      </c>
    </row>
    <row r="90" spans="15:19" ht="14.4" customHeight="1" x14ac:dyDescent="0.35">
      <c r="O90" s="38" t="str">
        <f>IF('3. Other HFCs +Custom Blends'!B76=0, "", '3. Other HFCs +Custom Blends'!B76)</f>
        <v/>
      </c>
      <c r="Q90" s="30" t="str">
        <f>IF('3. Other HFCs +Custom Blends'!B99=0, "", '3. Other HFCs +Custom Blends'!B99)</f>
        <v/>
      </c>
      <c r="S90" s="30" t="str">
        <f>IF('3. Other HFCs +Custom Blends'!B104=0, "", '3. Other HFCs +Custom Blends'!B104)</f>
        <v/>
      </c>
    </row>
    <row r="91" spans="15:19" ht="14.4" customHeight="1" x14ac:dyDescent="0.35">
      <c r="O91" s="38" t="str">
        <f>IF('3. Other HFCs +Custom Blends'!B77=0, "", '3. Other HFCs +Custom Blends'!B77)</f>
        <v/>
      </c>
      <c r="Q91" s="30" t="str">
        <f>IF('3. Other HFCs +Custom Blends'!B100=0, "", '3. Other HFCs +Custom Blends'!B100)</f>
        <v/>
      </c>
      <c r="S91" s="30" t="str">
        <f>IF('3. Other HFCs +Custom Blends'!B105=0, "", '3. Other HFCs +Custom Blends'!B105)</f>
        <v/>
      </c>
    </row>
    <row r="92" spans="15:19" ht="14.4" customHeight="1" x14ac:dyDescent="0.35">
      <c r="O92" s="38" t="str">
        <f>IF('3. Other HFCs +Custom Blends'!B78=0, "", '3. Other HFCs +Custom Blends'!B78)</f>
        <v/>
      </c>
      <c r="Q92" s="30" t="str">
        <f>IF('3. Other HFCs +Custom Blends'!B101=0, "", '3. Other HFCs +Custom Blends'!B101)</f>
        <v/>
      </c>
      <c r="S92" s="30" t="str">
        <f>IF('3. Other HFCs +Custom Blends'!B106=0, "", '3. Other HFCs +Custom Blends'!B106)</f>
        <v/>
      </c>
    </row>
    <row r="93" spans="15:19" ht="14.4" customHeight="1" x14ac:dyDescent="0.35">
      <c r="O93" s="38" t="str">
        <f>IF('3. Other HFCs +Custom Blends'!B79=0, "", '3. Other HFCs +Custom Blends'!B79)</f>
        <v/>
      </c>
      <c r="Q93" s="30" t="str">
        <f>IF('3. Other HFCs +Custom Blends'!B102=0, "", '3. Other HFCs +Custom Blends'!B102)</f>
        <v/>
      </c>
      <c r="S93" s="30" t="str">
        <f>IF('3. Other HFCs +Custom Blends'!B107=0, "", '3. Other HFCs +Custom Blends'!B107)</f>
        <v/>
      </c>
    </row>
    <row r="94" spans="15:19" ht="14.4" customHeight="1" x14ac:dyDescent="0.35">
      <c r="O94" s="38" t="str">
        <f>IF('3. Other HFCs +Custom Blends'!B80=0, "", '3. Other HFCs +Custom Blends'!B80)</f>
        <v/>
      </c>
      <c r="Q94" s="30" t="str">
        <f>IF('3. Other HFCs +Custom Blends'!B103=0, "", '3. Other HFCs +Custom Blends'!B103)</f>
        <v/>
      </c>
      <c r="S94" s="30" t="str">
        <f>IF('3. Other HFCs +Custom Blends'!B108=0, "", '3. Other HFCs +Custom Blends'!B108)</f>
        <v/>
      </c>
    </row>
    <row r="95" spans="15:19" ht="14.4" customHeight="1" x14ac:dyDescent="0.35">
      <c r="O95" s="38" t="str">
        <f>IF('3. Other HFCs +Custom Blends'!B81=0, "", '3. Other HFCs +Custom Blends'!B81)</f>
        <v/>
      </c>
      <c r="Q95" s="30" t="str">
        <f>IF('3. Other HFCs +Custom Blends'!B104=0, "", '3. Other HFCs +Custom Blends'!B104)</f>
        <v/>
      </c>
      <c r="S95" s="30" t="str">
        <f>IF('3. Other HFCs +Custom Blends'!B109=0, "", '3. Other HFCs +Custom Blends'!B109)</f>
        <v/>
      </c>
    </row>
    <row r="96" spans="15:19" ht="14.4" customHeight="1" x14ac:dyDescent="0.35">
      <c r="O96" s="38" t="str">
        <f>IF('3. Other HFCs +Custom Blends'!B82=0, "", '3. Other HFCs +Custom Blends'!B82)</f>
        <v/>
      </c>
      <c r="Q96" s="30" t="str">
        <f>IF('3. Other HFCs +Custom Blends'!B105=0, "", '3. Other HFCs +Custom Blends'!B105)</f>
        <v/>
      </c>
      <c r="S96" s="30" t="str">
        <f>IF('3. Other HFCs +Custom Blends'!B110=0, "", '3. Other HFCs +Custom Blends'!B110)</f>
        <v/>
      </c>
    </row>
    <row r="97" spans="15:19" ht="14.4" customHeight="1" x14ac:dyDescent="0.35">
      <c r="O97" s="38" t="str">
        <f>IF('3. Other HFCs +Custom Blends'!B83=0, "", '3. Other HFCs +Custom Blends'!B83)</f>
        <v/>
      </c>
      <c r="Q97" s="30" t="str">
        <f>IF('3. Other HFCs +Custom Blends'!B106=0, "", '3. Other HFCs +Custom Blends'!B106)</f>
        <v/>
      </c>
      <c r="S97" s="30" t="str">
        <f>IF('3. Other HFCs +Custom Blends'!B111=0, "", '3. Other HFCs +Custom Blends'!B111)</f>
        <v/>
      </c>
    </row>
    <row r="98" spans="15:19" x14ac:dyDescent="0.35">
      <c r="O98" s="38" t="str">
        <f>IF('3. Other HFCs +Custom Blends'!B84=0, "", '3. Other HFCs +Custom Blends'!B84)</f>
        <v/>
      </c>
      <c r="Q98" s="30" t="str">
        <f>IF('3. Other HFCs +Custom Blends'!B107=0, "", '3. Other HFCs +Custom Blends'!B107)</f>
        <v/>
      </c>
      <c r="S98" s="30" t="str">
        <f>IF('3. Other HFCs +Custom Blends'!B112=0, "", '3. Other HFCs +Custom Blends'!B112)</f>
        <v/>
      </c>
    </row>
    <row r="99" spans="15:19" ht="14.4" customHeight="1" x14ac:dyDescent="0.35">
      <c r="O99" s="38" t="str">
        <f>IF('3. Other HFCs +Custom Blends'!B85=0, "", '3. Other HFCs +Custom Blends'!B85)</f>
        <v/>
      </c>
      <c r="Q99" s="30" t="str">
        <f>IF('3. Other HFCs +Custom Blends'!B108=0, "", '3. Other HFCs +Custom Blends'!B108)</f>
        <v/>
      </c>
      <c r="S99" s="30" t="str">
        <f>IF('3. Other HFCs +Custom Blends'!B113=0, "", '3. Other HFCs +Custom Blends'!B113)</f>
        <v/>
      </c>
    </row>
    <row r="100" spans="15:19" ht="14.4" customHeight="1" x14ac:dyDescent="0.35">
      <c r="O100" s="38" t="str">
        <f>IF('3. Other HFCs +Custom Blends'!B86=0, "", '3. Other HFCs +Custom Blends'!B86)</f>
        <v/>
      </c>
      <c r="Q100" s="30" t="str">
        <f>IF('3. Other HFCs +Custom Blends'!B109=0, "", '3. Other HFCs +Custom Blends'!B109)</f>
        <v/>
      </c>
      <c r="S100" s="30" t="str">
        <f>IF('3. Other HFCs +Custom Blends'!B114=0, "", '3. Other HFCs +Custom Blends'!B114)</f>
        <v/>
      </c>
    </row>
    <row r="101" spans="15:19" ht="14.4" customHeight="1" x14ac:dyDescent="0.35">
      <c r="O101" s="38" t="str">
        <f>IF('3. Other HFCs +Custom Blends'!B87=0, "", '3. Other HFCs +Custom Blends'!B87)</f>
        <v/>
      </c>
      <c r="Q101" s="30" t="str">
        <f>IF('3. Other HFCs +Custom Blends'!B110=0, "", '3. Other HFCs +Custom Blends'!B110)</f>
        <v/>
      </c>
      <c r="S101" s="30" t="str">
        <f>IF('3. Other HFCs +Custom Blends'!B115=0, "", '3. Other HFCs +Custom Blends'!B115)</f>
        <v/>
      </c>
    </row>
    <row r="102" spans="15:19" ht="14.4" customHeight="1" x14ac:dyDescent="0.35">
      <c r="O102" s="38" t="str">
        <f>IF('3. Other HFCs +Custom Blends'!B88=0, "", '3. Other HFCs +Custom Blends'!B88)</f>
        <v/>
      </c>
      <c r="Q102" s="30" t="str">
        <f>IF('3. Other HFCs +Custom Blends'!B111=0, "", '3. Other HFCs +Custom Blends'!B111)</f>
        <v/>
      </c>
      <c r="S102" s="30" t="str">
        <f>IF('3. Other HFCs +Custom Blends'!B116=0, "", '3. Other HFCs +Custom Blends'!B116)</f>
        <v/>
      </c>
    </row>
    <row r="103" spans="15:19" ht="14.4" customHeight="1" x14ac:dyDescent="0.35">
      <c r="O103" s="38" t="str">
        <f>IF('3. Other HFCs +Custom Blends'!B89=0, "", '3. Other HFCs +Custom Blends'!B89)</f>
        <v/>
      </c>
      <c r="Q103" s="30" t="str">
        <f>IF('3. Other HFCs +Custom Blends'!B112=0, "", '3. Other HFCs +Custom Blends'!B112)</f>
        <v/>
      </c>
      <c r="S103" s="30" t="str">
        <f>IF('3. Other HFCs +Custom Blends'!B117=0, "", '3. Other HFCs +Custom Blends'!B117)</f>
        <v/>
      </c>
    </row>
    <row r="104" spans="15:19" ht="14.4" customHeight="1" x14ac:dyDescent="0.35">
      <c r="O104" s="38" t="str">
        <f>IF('3. Other HFCs +Custom Blends'!B90=0, "", '3. Other HFCs +Custom Blends'!B90)</f>
        <v/>
      </c>
      <c r="Q104" s="30" t="str">
        <f>IF('3. Other HFCs +Custom Blends'!B113=0, "", '3. Other HFCs +Custom Blends'!B113)</f>
        <v/>
      </c>
      <c r="S104" s="30" t="str">
        <f>IF('3. Other HFCs +Custom Blends'!B118=0, "", '3. Other HFCs +Custom Blends'!B118)</f>
        <v/>
      </c>
    </row>
    <row r="105" spans="15:19" ht="14.4" customHeight="1" x14ac:dyDescent="0.35">
      <c r="O105" s="38" t="str">
        <f>IF('3. Other HFCs +Custom Blends'!B91=0, "", '3. Other HFCs +Custom Blends'!B91)</f>
        <v/>
      </c>
      <c r="Q105" s="30" t="str">
        <f>IF('3. Other HFCs +Custom Blends'!B114=0, "", '3. Other HFCs +Custom Blends'!B114)</f>
        <v/>
      </c>
      <c r="S105" s="30" t="str">
        <f>IF('3. Other HFCs +Custom Blends'!B119=0, "", '3. Other HFCs +Custom Blends'!B119)</f>
        <v/>
      </c>
    </row>
    <row r="106" spans="15:19" ht="14.4" customHeight="1" x14ac:dyDescent="0.35">
      <c r="O106" s="38" t="str">
        <f>IF('3. Other HFCs +Custom Blends'!B92=0, "", '3. Other HFCs +Custom Blends'!B92)</f>
        <v/>
      </c>
      <c r="Q106" s="30" t="str">
        <f>IF('3. Other HFCs +Custom Blends'!B115=0, "", '3. Other HFCs +Custom Blends'!B115)</f>
        <v/>
      </c>
      <c r="S106" s="30" t="str">
        <f>IF('3. Other HFCs +Custom Blends'!B120=0, "", '3. Other HFCs +Custom Blends'!B120)</f>
        <v/>
      </c>
    </row>
    <row r="107" spans="15:19" x14ac:dyDescent="0.35">
      <c r="O107" s="38" t="str">
        <f>IF('3. Other HFCs +Custom Blends'!B93=0, "", '3. Other HFCs +Custom Blends'!B93)</f>
        <v/>
      </c>
      <c r="Q107" s="30" t="str">
        <f>IF('3. Other HFCs +Custom Blends'!B116=0, "", '3. Other HFCs +Custom Blends'!B116)</f>
        <v/>
      </c>
      <c r="S107" s="30" t="str">
        <f>IF('3. Other HFCs +Custom Blends'!B121=0, "", '3. Other HFCs +Custom Blends'!B121)</f>
        <v/>
      </c>
    </row>
    <row r="108" spans="15:19" ht="14.4" customHeight="1" x14ac:dyDescent="0.35">
      <c r="O108" s="38" t="str">
        <f>IF('3. Other HFCs +Custom Blends'!B94=0, "", '3. Other HFCs +Custom Blends'!B94)</f>
        <v/>
      </c>
      <c r="Q108" s="30" t="str">
        <f>IF('3. Other HFCs +Custom Blends'!B117=0, "", '3. Other HFCs +Custom Blends'!B117)</f>
        <v/>
      </c>
      <c r="S108" s="30" t="str">
        <f>IF('3. Other HFCs +Custom Blends'!B122=0, "", '3. Other HFCs +Custom Blends'!B122)</f>
        <v/>
      </c>
    </row>
    <row r="109" spans="15:19" ht="14.4" customHeight="1" x14ac:dyDescent="0.35">
      <c r="O109" s="38" t="str">
        <f>IF('3. Other HFCs +Custom Blends'!B95=0, "", '3. Other HFCs +Custom Blends'!B95)</f>
        <v/>
      </c>
      <c r="Q109" s="30" t="str">
        <f>IF('3. Other HFCs +Custom Blends'!B118=0, "", '3. Other HFCs +Custom Blends'!B118)</f>
        <v/>
      </c>
      <c r="S109" s="30" t="str">
        <f>IF('3. Other HFCs +Custom Blends'!B123=0, "", '3. Other HFCs +Custom Blends'!B123)</f>
        <v/>
      </c>
    </row>
    <row r="110" spans="15:19" ht="14.4" customHeight="1" x14ac:dyDescent="0.35">
      <c r="O110" s="38" t="str">
        <f>IF('3. Other HFCs +Custom Blends'!B96=0, "", '3. Other HFCs +Custom Blends'!B96)</f>
        <v/>
      </c>
      <c r="Q110" s="30" t="str">
        <f>IF('3. Other HFCs +Custom Blends'!B119=0, "", '3. Other HFCs +Custom Blends'!B119)</f>
        <v/>
      </c>
      <c r="S110" s="30" t="str">
        <f>IF('3. Other HFCs +Custom Blends'!B124=0, "", '3. Other HFCs +Custom Blends'!B124)</f>
        <v/>
      </c>
    </row>
    <row r="111" spans="15:19" ht="14.4" customHeight="1" x14ac:dyDescent="0.35">
      <c r="O111" s="38" t="str">
        <f>IF('3. Other HFCs +Custom Blends'!B97=0, "", '3. Other HFCs +Custom Blends'!B97)</f>
        <v/>
      </c>
      <c r="Q111" s="30" t="str">
        <f>IF('3. Other HFCs +Custom Blends'!B120=0, "", '3. Other HFCs +Custom Blends'!B120)</f>
        <v/>
      </c>
      <c r="S111" s="30" t="str">
        <f>IF('3. Other HFCs +Custom Blends'!B125=0, "", '3. Other HFCs +Custom Blends'!B125)</f>
        <v/>
      </c>
    </row>
    <row r="112" spans="15:19" ht="14.4" customHeight="1" x14ac:dyDescent="0.35">
      <c r="O112" s="38" t="str">
        <f>IF('3. Other HFCs +Custom Blends'!B98=0, "", '3. Other HFCs +Custom Blends'!B98)</f>
        <v/>
      </c>
      <c r="Q112" s="30" t="str">
        <f>IF('3. Other HFCs +Custom Blends'!B121=0, "", '3. Other HFCs +Custom Blends'!B121)</f>
        <v/>
      </c>
      <c r="S112" s="30" t="str">
        <f>IF('3. Other HFCs +Custom Blends'!B126=0, "", '3. Other HFCs +Custom Blends'!B126)</f>
        <v/>
      </c>
    </row>
    <row r="113" spans="15:19" ht="14.4" customHeight="1" x14ac:dyDescent="0.35">
      <c r="O113" s="38" t="str">
        <f>IF('3. Other HFCs +Custom Blends'!B99=0, "", '3. Other HFCs +Custom Blends'!B99)</f>
        <v/>
      </c>
      <c r="Q113" s="30" t="str">
        <f>IF('3. Other HFCs +Custom Blends'!B122=0, "", '3. Other HFCs +Custom Blends'!B122)</f>
        <v/>
      </c>
      <c r="S113" s="30" t="str">
        <f>IF('3. Other HFCs +Custom Blends'!B127=0, "", '3. Other HFCs +Custom Blends'!B127)</f>
        <v/>
      </c>
    </row>
    <row r="114" spans="15:19" ht="14.4" customHeight="1" x14ac:dyDescent="0.35">
      <c r="O114" s="38" t="str">
        <f>IF('3. Other HFCs +Custom Blends'!B100=0, "", '3. Other HFCs +Custom Blends'!B100)</f>
        <v/>
      </c>
      <c r="Q114" s="30" t="str">
        <f>IF('3. Other HFCs +Custom Blends'!B123=0, "", '3. Other HFCs +Custom Blends'!B123)</f>
        <v/>
      </c>
      <c r="S114" s="30" t="str">
        <f>IF('3. Other HFCs +Custom Blends'!B128=0, "", '3. Other HFCs +Custom Blends'!B128)</f>
        <v/>
      </c>
    </row>
    <row r="115" spans="15:19" ht="14.4" customHeight="1" x14ac:dyDescent="0.35">
      <c r="O115" s="38" t="str">
        <f>IF('3. Other HFCs +Custom Blends'!B101=0, "", '3. Other HFCs +Custom Blends'!B101)</f>
        <v/>
      </c>
      <c r="Q115" s="30" t="str">
        <f>IF('3. Other HFCs +Custom Blends'!B124=0, "", '3. Other HFCs +Custom Blends'!B124)</f>
        <v/>
      </c>
      <c r="S115" s="30" t="str">
        <f>IF('3. Other HFCs +Custom Blends'!B129=0, "", '3. Other HFCs +Custom Blends'!B129)</f>
        <v/>
      </c>
    </row>
    <row r="116" spans="15:19" x14ac:dyDescent="0.35">
      <c r="O116" s="38" t="str">
        <f>IF('3. Other HFCs +Custom Blends'!B102=0, "", '3. Other HFCs +Custom Blends'!B102)</f>
        <v/>
      </c>
      <c r="Q116" s="30" t="str">
        <f>IF('3. Other HFCs +Custom Blends'!B125=0, "", '3. Other HFCs +Custom Blends'!B125)</f>
        <v/>
      </c>
      <c r="S116" s="30" t="str">
        <f>IF('3. Other HFCs +Custom Blends'!B130=0, "", '3. Other HFCs +Custom Blends'!B130)</f>
        <v/>
      </c>
    </row>
    <row r="117" spans="15:19" ht="14.4" customHeight="1" x14ac:dyDescent="0.35">
      <c r="O117" s="38" t="str">
        <f>IF('3. Other HFCs +Custom Blends'!B103=0, "", '3. Other HFCs +Custom Blends'!B103)</f>
        <v/>
      </c>
      <c r="Q117" s="30" t="str">
        <f>IF('3. Other HFCs +Custom Blends'!B126=0, "", '3. Other HFCs +Custom Blends'!B126)</f>
        <v/>
      </c>
      <c r="S117" s="30" t="str">
        <f>IF('3. Other HFCs +Custom Blends'!B131=0, "", '3. Other HFCs +Custom Blends'!B131)</f>
        <v/>
      </c>
    </row>
    <row r="118" spans="15:19" ht="14.4" customHeight="1" x14ac:dyDescent="0.35">
      <c r="O118" s="38" t="str">
        <f>IF('3. Other HFCs +Custom Blends'!B104=0, "", '3. Other HFCs +Custom Blends'!B104)</f>
        <v/>
      </c>
      <c r="Q118" s="30" t="str">
        <f>IF('3. Other HFCs +Custom Blends'!B127=0, "", '3. Other HFCs +Custom Blends'!B127)</f>
        <v/>
      </c>
      <c r="S118" s="30" t="str">
        <f>IF('3. Other HFCs +Custom Blends'!B132=0, "", '3. Other HFCs +Custom Blends'!B132)</f>
        <v/>
      </c>
    </row>
    <row r="119" spans="15:19" ht="14.4" customHeight="1" x14ac:dyDescent="0.35">
      <c r="O119" s="38" t="str">
        <f>IF('3. Other HFCs +Custom Blends'!B105=0, "", '3. Other HFCs +Custom Blends'!B105)</f>
        <v/>
      </c>
      <c r="Q119" s="30" t="str">
        <f>IF('3. Other HFCs +Custom Blends'!B128=0, "", '3. Other HFCs +Custom Blends'!B128)</f>
        <v/>
      </c>
      <c r="S119" s="30" t="str">
        <f>IF('3. Other HFCs +Custom Blends'!B133=0, "", '3. Other HFCs +Custom Blends'!B133)</f>
        <v/>
      </c>
    </row>
    <row r="120" spans="15:19" ht="14.4" customHeight="1" x14ac:dyDescent="0.35">
      <c r="O120" s="38" t="str">
        <f>IF('3. Other HFCs +Custom Blends'!B106=0, "", '3. Other HFCs +Custom Blends'!B106)</f>
        <v/>
      </c>
      <c r="Q120" s="30" t="str">
        <f>IF('3. Other HFCs +Custom Blends'!B129=0, "", '3. Other HFCs +Custom Blends'!B129)</f>
        <v/>
      </c>
      <c r="S120" s="30" t="str">
        <f>IF('3. Other HFCs +Custom Blends'!B134=0, "", '3. Other HFCs +Custom Blends'!B134)</f>
        <v/>
      </c>
    </row>
    <row r="121" spans="15:19" ht="14.4" customHeight="1" x14ac:dyDescent="0.35">
      <c r="O121" s="38" t="str">
        <f>IF('3. Other HFCs +Custom Blends'!B107=0, "", '3. Other HFCs +Custom Blends'!B107)</f>
        <v/>
      </c>
      <c r="Q121" s="30" t="str">
        <f>IF('3. Other HFCs +Custom Blends'!B130=0, "", '3. Other HFCs +Custom Blends'!B130)</f>
        <v/>
      </c>
      <c r="S121" s="30" t="str">
        <f>IF('3. Other HFCs +Custom Blends'!B135=0, "", '3. Other HFCs +Custom Blends'!B135)</f>
        <v/>
      </c>
    </row>
    <row r="122" spans="15:19" ht="14.4" customHeight="1" x14ac:dyDescent="0.35">
      <c r="O122" s="38" t="str">
        <f>IF('3. Other HFCs +Custom Blends'!B108=0, "", '3. Other HFCs +Custom Blends'!B108)</f>
        <v/>
      </c>
      <c r="Q122" s="30" t="str">
        <f>IF('3. Other HFCs +Custom Blends'!B131=0, "", '3. Other HFCs +Custom Blends'!B131)</f>
        <v/>
      </c>
      <c r="S122" s="30" t="str">
        <f>IF('3. Other HFCs +Custom Blends'!B136=0, "", '3. Other HFCs +Custom Blends'!B136)</f>
        <v/>
      </c>
    </row>
    <row r="123" spans="15:19" ht="14.4" customHeight="1" x14ac:dyDescent="0.35">
      <c r="O123" s="38" t="str">
        <f>IF('3. Other HFCs +Custom Blends'!B109=0, "", '3. Other HFCs +Custom Blends'!B109)</f>
        <v/>
      </c>
      <c r="Q123" s="30" t="str">
        <f>IF('3. Other HFCs +Custom Blends'!B132=0, "", '3. Other HFCs +Custom Blends'!B132)</f>
        <v/>
      </c>
      <c r="S123" s="30" t="str">
        <f>IF('3. Other HFCs +Custom Blends'!B137=0, "", '3. Other HFCs +Custom Blends'!B137)</f>
        <v/>
      </c>
    </row>
    <row r="124" spans="15:19" x14ac:dyDescent="0.35">
      <c r="O124" s="38" t="str">
        <f>IF('3. Other HFCs +Custom Blends'!B110=0, "", '3. Other HFCs +Custom Blends'!B110)</f>
        <v/>
      </c>
      <c r="Q124" s="30" t="str">
        <f>IF('3. Other HFCs +Custom Blends'!B133=0, "", '3. Other HFCs +Custom Blends'!B133)</f>
        <v/>
      </c>
      <c r="S124" s="30" t="str">
        <f>IF('3. Other HFCs +Custom Blends'!B138=0, "", '3. Other HFCs +Custom Blends'!B138)</f>
        <v/>
      </c>
    </row>
    <row r="125" spans="15:19" x14ac:dyDescent="0.35">
      <c r="O125" s="38" t="str">
        <f>IF('3. Other HFCs +Custom Blends'!B111=0, "", '3. Other HFCs +Custom Blends'!B111)</f>
        <v/>
      </c>
      <c r="Q125" s="30" t="str">
        <f>IF('3. Other HFCs +Custom Blends'!B134=0, "", '3. Other HFCs +Custom Blends'!B134)</f>
        <v/>
      </c>
      <c r="S125" s="30" t="str">
        <f>IF('3. Other HFCs +Custom Blends'!B139=0, "", '3. Other HFCs +Custom Blends'!B139)</f>
        <v/>
      </c>
    </row>
    <row r="126" spans="15:19" x14ac:dyDescent="0.35">
      <c r="O126" s="38" t="str">
        <f>IF('3. Other HFCs +Custom Blends'!B112=0, "", '3. Other HFCs +Custom Blends'!B112)</f>
        <v/>
      </c>
      <c r="Q126" s="30" t="str">
        <f>IF('3. Other HFCs +Custom Blends'!B135=0, "", '3. Other HFCs +Custom Blends'!B135)</f>
        <v/>
      </c>
      <c r="S126" s="30" t="str">
        <f>IF('3. Other HFCs +Custom Blends'!B140=0, "", '3. Other HFCs +Custom Blends'!B140)</f>
        <v/>
      </c>
    </row>
    <row r="127" spans="15:19" x14ac:dyDescent="0.35">
      <c r="O127" s="38" t="str">
        <f>IF('3. Other HFCs +Custom Blends'!B113=0, "", '3. Other HFCs +Custom Blends'!B113)</f>
        <v/>
      </c>
      <c r="Q127" s="30" t="str">
        <f>IF('3. Other HFCs +Custom Blends'!B136=0, "", '3. Other HFCs +Custom Blends'!B136)</f>
        <v/>
      </c>
      <c r="S127" s="30" t="str">
        <f>IF('3. Other HFCs +Custom Blends'!B141=0, "", '3. Other HFCs +Custom Blends'!B141)</f>
        <v/>
      </c>
    </row>
    <row r="128" spans="15:19" x14ac:dyDescent="0.35">
      <c r="O128" s="38" t="str">
        <f>IF('3. Other HFCs +Custom Blends'!B114=0, "", '3. Other HFCs +Custom Blends'!B114)</f>
        <v/>
      </c>
      <c r="Q128" s="30" t="str">
        <f>IF('3. Other HFCs +Custom Blends'!B137=0, "", '3. Other HFCs +Custom Blends'!B137)</f>
        <v/>
      </c>
      <c r="S128" s="30" t="str">
        <f>IF('3. Other HFCs +Custom Blends'!B142=0, "", '3. Other HFCs +Custom Blends'!B142)</f>
        <v/>
      </c>
    </row>
    <row r="129" spans="15:19" x14ac:dyDescent="0.35">
      <c r="O129" s="38" t="str">
        <f>IF('3. Other HFCs +Custom Blends'!B115=0, "", '3. Other HFCs +Custom Blends'!B115)</f>
        <v/>
      </c>
      <c r="Q129" s="30" t="str">
        <f>IF('3. Other HFCs +Custom Blends'!B138=0, "", '3. Other HFCs +Custom Blends'!B138)</f>
        <v/>
      </c>
      <c r="S129" s="30" t="str">
        <f>IF('3. Other HFCs +Custom Blends'!B143=0, "", '3. Other HFCs +Custom Blends'!B143)</f>
        <v/>
      </c>
    </row>
    <row r="130" spans="15:19" x14ac:dyDescent="0.35">
      <c r="O130" s="38" t="str">
        <f>IF('3. Other HFCs +Custom Blends'!B116=0, "", '3. Other HFCs +Custom Blends'!B116)</f>
        <v/>
      </c>
      <c r="Q130" s="30" t="str">
        <f>IF('3. Other HFCs +Custom Blends'!B139=0, "", '3. Other HFCs +Custom Blends'!B139)</f>
        <v/>
      </c>
      <c r="S130" s="30" t="str">
        <f>IF('3. Other HFCs +Custom Blends'!B144=0, "", '3. Other HFCs +Custom Blends'!B144)</f>
        <v/>
      </c>
    </row>
    <row r="131" spans="15:19" x14ac:dyDescent="0.35">
      <c r="O131" s="38" t="str">
        <f>IF('3. Other HFCs +Custom Blends'!B117=0, "", '3. Other HFCs +Custom Blends'!B117)</f>
        <v/>
      </c>
      <c r="Q131" s="30" t="str">
        <f>IF('3. Other HFCs +Custom Blends'!B140=0, "", '3. Other HFCs +Custom Blends'!B140)</f>
        <v/>
      </c>
      <c r="S131" s="30" t="str">
        <f>IF('3. Other HFCs +Custom Blends'!B145=0, "", '3. Other HFCs +Custom Blends'!B145)</f>
        <v/>
      </c>
    </row>
    <row r="132" spans="15:19" x14ac:dyDescent="0.35">
      <c r="O132" s="38" t="str">
        <f>IF('3. Other HFCs +Custom Blends'!B118=0, "", '3. Other HFCs +Custom Blends'!B118)</f>
        <v/>
      </c>
      <c r="Q132" s="30" t="str">
        <f>IF('3. Other HFCs +Custom Blends'!B141=0, "", '3. Other HFCs +Custom Blends'!B141)</f>
        <v/>
      </c>
      <c r="S132" s="30" t="str">
        <f>IF('3. Other HFCs +Custom Blends'!B146=0, "", '3. Other HFCs +Custom Blends'!B146)</f>
        <v/>
      </c>
    </row>
    <row r="133" spans="15:19" x14ac:dyDescent="0.35">
      <c r="O133" s="38" t="str">
        <f>IF('3. Other HFCs +Custom Blends'!B119=0, "", '3. Other HFCs +Custom Blends'!B119)</f>
        <v/>
      </c>
      <c r="Q133" s="30" t="str">
        <f>IF('3. Other HFCs +Custom Blends'!B142=0, "", '3. Other HFCs +Custom Blends'!B142)</f>
        <v/>
      </c>
      <c r="S133" s="30" t="str">
        <f>IF('3. Other HFCs +Custom Blends'!B147=0, "", '3. Other HFCs +Custom Blends'!B147)</f>
        <v/>
      </c>
    </row>
    <row r="134" spans="15:19" x14ac:dyDescent="0.35">
      <c r="O134" s="38" t="str">
        <f>IF('3. Other HFCs +Custom Blends'!B120=0, "", '3. Other HFCs +Custom Blends'!B120)</f>
        <v/>
      </c>
      <c r="Q134" s="30" t="str">
        <f>IF('3. Other HFCs +Custom Blends'!B143=0, "", '3. Other HFCs +Custom Blends'!B143)</f>
        <v/>
      </c>
      <c r="S134" s="30" t="str">
        <f>IF('3. Other HFCs +Custom Blends'!B148=0, "", '3. Other HFCs +Custom Blends'!B148)</f>
        <v/>
      </c>
    </row>
    <row r="135" spans="15:19" x14ac:dyDescent="0.35">
      <c r="O135" s="38" t="str">
        <f>IF('3. Other HFCs +Custom Blends'!B121=0, "", '3. Other HFCs +Custom Blends'!B121)</f>
        <v/>
      </c>
      <c r="Q135" s="30" t="str">
        <f>IF('3. Other HFCs +Custom Blends'!B144=0, "", '3. Other HFCs +Custom Blends'!B144)</f>
        <v/>
      </c>
      <c r="S135" s="30" t="str">
        <f>IF('3. Other HFCs +Custom Blends'!B149=0, "", '3. Other HFCs +Custom Blends'!B149)</f>
        <v/>
      </c>
    </row>
    <row r="136" spans="15:19" x14ac:dyDescent="0.35">
      <c r="O136" s="38" t="str">
        <f>IF('3. Other HFCs +Custom Blends'!B122=0, "", '3. Other HFCs +Custom Blends'!B122)</f>
        <v/>
      </c>
      <c r="Q136" s="30" t="str">
        <f>IF('3. Other HFCs +Custom Blends'!B145=0, "", '3. Other HFCs +Custom Blends'!B145)</f>
        <v/>
      </c>
      <c r="S136" s="30" t="str">
        <f>IF('3. Other HFCs +Custom Blends'!B150=0, "", '3. Other HFCs +Custom Blends'!B150)</f>
        <v/>
      </c>
    </row>
    <row r="137" spans="15:19" x14ac:dyDescent="0.35">
      <c r="O137" s="38" t="str">
        <f>IF('3. Other HFCs +Custom Blends'!B123=0, "", '3. Other HFCs +Custom Blends'!B123)</f>
        <v/>
      </c>
      <c r="Q137" s="30" t="str">
        <f>IF('3. Other HFCs +Custom Blends'!B146=0, "", '3. Other HFCs +Custom Blends'!B146)</f>
        <v/>
      </c>
      <c r="S137" s="30" t="str">
        <f>IF('3. Other HFCs +Custom Blends'!B151=0, "", '3. Other HFCs +Custom Blends'!B151)</f>
        <v/>
      </c>
    </row>
    <row r="138" spans="15:19" x14ac:dyDescent="0.35">
      <c r="O138" s="38" t="str">
        <f>IF('3. Other HFCs +Custom Blends'!B124=0, "", '3. Other HFCs +Custom Blends'!B124)</f>
        <v/>
      </c>
      <c r="Q138" s="30" t="str">
        <f>IF('3. Other HFCs +Custom Blends'!B147=0, "", '3. Other HFCs +Custom Blends'!B147)</f>
        <v/>
      </c>
      <c r="S138" s="30" t="str">
        <f>IF('3. Other HFCs +Custom Blends'!B152=0, "", '3. Other HFCs +Custom Blends'!B152)</f>
        <v/>
      </c>
    </row>
    <row r="139" spans="15:19" x14ac:dyDescent="0.35">
      <c r="O139" s="38" t="str">
        <f>IF('3. Other HFCs +Custom Blends'!B125=0, "", '3. Other HFCs +Custom Blends'!B125)</f>
        <v/>
      </c>
      <c r="Q139" s="30" t="str">
        <f>IF('3. Other HFCs +Custom Blends'!B148=0, "", '3. Other HFCs +Custom Blends'!B148)</f>
        <v/>
      </c>
      <c r="S139" s="30" t="str">
        <f>IF('3. Other HFCs +Custom Blends'!B153=0, "", '3. Other HFCs +Custom Blends'!B153)</f>
        <v/>
      </c>
    </row>
    <row r="140" spans="15:19" x14ac:dyDescent="0.35">
      <c r="O140" s="38" t="str">
        <f>IF('3. Other HFCs +Custom Blends'!B126=0, "", '3. Other HFCs +Custom Blends'!B126)</f>
        <v/>
      </c>
      <c r="Q140" s="30" t="str">
        <f>IF('3. Other HFCs +Custom Blends'!B149=0, "", '3. Other HFCs +Custom Blends'!B149)</f>
        <v/>
      </c>
      <c r="S140" s="30" t="str">
        <f>IF('3. Other HFCs +Custom Blends'!B154=0, "", '3. Other HFCs +Custom Blends'!B154)</f>
        <v/>
      </c>
    </row>
    <row r="141" spans="15:19" x14ac:dyDescent="0.35">
      <c r="O141" s="38" t="str">
        <f>IF('3. Other HFCs +Custom Blends'!B127=0, "", '3. Other HFCs +Custom Blends'!B127)</f>
        <v/>
      </c>
      <c r="Q141" s="30" t="str">
        <f>IF('3. Other HFCs +Custom Blends'!B150=0, "", '3. Other HFCs +Custom Blends'!B150)</f>
        <v/>
      </c>
      <c r="S141" s="30" t="str">
        <f>IF('3. Other HFCs +Custom Blends'!B155=0, "", '3. Other HFCs +Custom Blends'!B155)</f>
        <v/>
      </c>
    </row>
    <row r="142" spans="15:19" x14ac:dyDescent="0.35">
      <c r="O142" s="38" t="str">
        <f>IF('3. Other HFCs +Custom Blends'!B128=0, "", '3. Other HFCs +Custom Blends'!B128)</f>
        <v/>
      </c>
      <c r="Q142" s="30" t="str">
        <f>IF('3. Other HFCs +Custom Blends'!B151=0, "", '3. Other HFCs +Custom Blends'!B151)</f>
        <v/>
      </c>
      <c r="S142" s="30" t="str">
        <f>IF('3. Other HFCs +Custom Blends'!B156=0, "", '3. Other HFCs +Custom Blends'!B156)</f>
        <v/>
      </c>
    </row>
    <row r="143" spans="15:19" x14ac:dyDescent="0.35">
      <c r="O143" s="38" t="str">
        <f>IF('3. Other HFCs +Custom Blends'!B129=0, "", '3. Other HFCs +Custom Blends'!B129)</f>
        <v/>
      </c>
      <c r="Q143" s="30" t="str">
        <f>IF('3. Other HFCs +Custom Blends'!B152=0, "", '3. Other HFCs +Custom Blends'!B152)</f>
        <v/>
      </c>
      <c r="S143" s="30" t="str">
        <f>IF('3. Other HFCs +Custom Blends'!B157=0, "", '3. Other HFCs +Custom Blends'!B157)</f>
        <v/>
      </c>
    </row>
    <row r="144" spans="15:19" x14ac:dyDescent="0.35">
      <c r="O144" s="38" t="str">
        <f>IF('3. Other HFCs +Custom Blends'!B130=0, "", '3. Other HFCs +Custom Blends'!B130)</f>
        <v/>
      </c>
      <c r="Q144" s="30" t="str">
        <f>IF('3. Other HFCs +Custom Blends'!B153=0, "", '3. Other HFCs +Custom Blends'!B153)</f>
        <v/>
      </c>
      <c r="S144" s="30" t="str">
        <f>IF('3. Other HFCs +Custom Blends'!B158=0, "", '3. Other HFCs +Custom Blends'!B158)</f>
        <v/>
      </c>
    </row>
    <row r="145" spans="15:19" x14ac:dyDescent="0.35">
      <c r="O145" s="38" t="str">
        <f>IF('3. Other HFCs +Custom Blends'!B131=0, "", '3. Other HFCs +Custom Blends'!B131)</f>
        <v/>
      </c>
      <c r="Q145" s="30" t="str">
        <f>IF('3. Other HFCs +Custom Blends'!B154=0, "", '3. Other HFCs +Custom Blends'!B154)</f>
        <v/>
      </c>
      <c r="S145" s="30" t="str">
        <f>IF('3. Other HFCs +Custom Blends'!B159=0, "", '3. Other HFCs +Custom Blends'!B159)</f>
        <v/>
      </c>
    </row>
    <row r="146" spans="15:19" x14ac:dyDescent="0.35">
      <c r="O146" s="38" t="str">
        <f>IF('3. Other HFCs +Custom Blends'!B132=0, "", '3. Other HFCs +Custom Blends'!B132)</f>
        <v/>
      </c>
      <c r="Q146" s="30" t="str">
        <f>IF('3. Other HFCs +Custom Blends'!B155=0, "", '3. Other HFCs +Custom Blends'!B155)</f>
        <v/>
      </c>
      <c r="S146" s="30" t="str">
        <f>IF('3. Other HFCs +Custom Blends'!B160=0, "", '3. Other HFCs +Custom Blends'!B160)</f>
        <v/>
      </c>
    </row>
    <row r="147" spans="15:19" x14ac:dyDescent="0.35">
      <c r="O147" s="38" t="str">
        <f>IF('3. Other HFCs +Custom Blends'!B133=0, "", '3. Other HFCs +Custom Blends'!B133)</f>
        <v/>
      </c>
      <c r="Q147" s="30" t="str">
        <f>IF('3. Other HFCs +Custom Blends'!B156=0, "", '3. Other HFCs +Custom Blends'!B156)</f>
        <v/>
      </c>
      <c r="S147" s="30" t="str">
        <f>IF('3. Other HFCs +Custom Blends'!B161=0, "", '3. Other HFCs +Custom Blends'!B161)</f>
        <v/>
      </c>
    </row>
    <row r="148" spans="15:19" x14ac:dyDescent="0.35">
      <c r="O148" s="38" t="str">
        <f>IF('3. Other HFCs +Custom Blends'!B134=0, "", '3. Other HFCs +Custom Blends'!B134)</f>
        <v/>
      </c>
      <c r="Q148" s="30" t="str">
        <f>IF('3. Other HFCs +Custom Blends'!B157=0, "", '3. Other HFCs +Custom Blends'!B157)</f>
        <v/>
      </c>
      <c r="S148" s="30" t="str">
        <f>IF('3. Other HFCs +Custom Blends'!B162=0, "", '3. Other HFCs +Custom Blends'!B162)</f>
        <v/>
      </c>
    </row>
    <row r="149" spans="15:19" x14ac:dyDescent="0.35">
      <c r="O149" s="38" t="str">
        <f>IF('3. Other HFCs +Custom Blends'!B135=0, "", '3. Other HFCs +Custom Blends'!B135)</f>
        <v/>
      </c>
      <c r="Q149" s="30" t="str">
        <f>IF('3. Other HFCs +Custom Blends'!B158=0, "", '3. Other HFCs +Custom Blends'!B158)</f>
        <v/>
      </c>
      <c r="S149" s="30" t="str">
        <f>IF('3. Other HFCs +Custom Blends'!B163=0, "", '3. Other HFCs +Custom Blends'!B163)</f>
        <v/>
      </c>
    </row>
    <row r="150" spans="15:19" x14ac:dyDescent="0.35">
      <c r="O150" s="38" t="str">
        <f>IF('3. Other HFCs +Custom Blends'!B136=0, "", '3. Other HFCs +Custom Blends'!B136)</f>
        <v/>
      </c>
      <c r="Q150" s="30" t="str">
        <f>IF('3. Other HFCs +Custom Blends'!B159=0, "", '3. Other HFCs +Custom Blends'!B159)</f>
        <v/>
      </c>
      <c r="S150" s="30" t="str">
        <f>IF('3. Other HFCs +Custom Blends'!B164=0, "", '3. Other HFCs +Custom Blends'!B164)</f>
        <v/>
      </c>
    </row>
    <row r="151" spans="15:19" x14ac:dyDescent="0.35">
      <c r="O151" s="38" t="str">
        <f>IF('3. Other HFCs +Custom Blends'!B137=0, "", '3. Other HFCs +Custom Blends'!B137)</f>
        <v/>
      </c>
      <c r="Q151" s="30" t="str">
        <f>IF('3. Other HFCs +Custom Blends'!B160=0, "", '3. Other HFCs +Custom Blends'!B160)</f>
        <v/>
      </c>
      <c r="S151" s="30" t="str">
        <f>IF('3. Other HFCs +Custom Blends'!B165=0, "", '3. Other HFCs +Custom Blends'!B165)</f>
        <v/>
      </c>
    </row>
    <row r="152" spans="15:19" x14ac:dyDescent="0.35">
      <c r="O152" s="38" t="str">
        <f>IF('3. Other HFCs +Custom Blends'!B138=0, "", '3. Other HFCs +Custom Blends'!B138)</f>
        <v/>
      </c>
      <c r="Q152" s="30" t="str">
        <f>IF('3. Other HFCs +Custom Blends'!B161=0, "", '3. Other HFCs +Custom Blends'!B161)</f>
        <v/>
      </c>
      <c r="S152" s="30" t="str">
        <f>IF('3. Other HFCs +Custom Blends'!B166=0, "", '3. Other HFCs +Custom Blends'!B166)</f>
        <v/>
      </c>
    </row>
    <row r="153" spans="15:19" x14ac:dyDescent="0.35">
      <c r="O153" s="38" t="str">
        <f>IF('3. Other HFCs +Custom Blends'!B139=0, "", '3. Other HFCs +Custom Blends'!B139)</f>
        <v/>
      </c>
      <c r="Q153" s="30" t="str">
        <f>IF('3. Other HFCs +Custom Blends'!B162=0, "", '3. Other HFCs +Custom Blends'!B162)</f>
        <v/>
      </c>
      <c r="S153" s="30" t="str">
        <f>IF('3. Other HFCs +Custom Blends'!B167=0, "", '3. Other HFCs +Custom Blends'!B167)</f>
        <v/>
      </c>
    </row>
    <row r="154" spans="15:19" x14ac:dyDescent="0.35">
      <c r="O154" s="38" t="str">
        <f>IF('3. Other HFCs +Custom Blends'!B140=0, "", '3. Other HFCs +Custom Blends'!B140)</f>
        <v/>
      </c>
      <c r="Q154" s="30" t="str">
        <f>IF('3. Other HFCs +Custom Blends'!B163=0, "", '3. Other HFCs +Custom Blends'!B163)</f>
        <v/>
      </c>
      <c r="S154" s="30" t="str">
        <f>IF('3. Other HFCs +Custom Blends'!B168=0, "", '3. Other HFCs +Custom Blends'!B168)</f>
        <v/>
      </c>
    </row>
    <row r="155" spans="15:19" x14ac:dyDescent="0.35">
      <c r="O155" s="38" t="str">
        <f>IF('3. Other HFCs +Custom Blends'!B141=0, "", '3. Other HFCs +Custom Blends'!B141)</f>
        <v/>
      </c>
      <c r="Q155" s="30" t="str">
        <f>IF('3. Other HFCs +Custom Blends'!B164=0, "", '3. Other HFCs +Custom Blends'!B164)</f>
        <v/>
      </c>
      <c r="S155" s="30" t="str">
        <f>IF('3. Other HFCs +Custom Blends'!B169=0, "", '3. Other HFCs +Custom Blends'!B169)</f>
        <v/>
      </c>
    </row>
    <row r="156" spans="15:19" x14ac:dyDescent="0.35">
      <c r="O156" s="38" t="str">
        <f>IF('3. Other HFCs +Custom Blends'!B142=0, "", '3. Other HFCs +Custom Blends'!B142)</f>
        <v/>
      </c>
      <c r="Q156" s="30" t="str">
        <f>IF('3. Other HFCs +Custom Blends'!B165=0, "", '3. Other HFCs +Custom Blends'!B165)</f>
        <v/>
      </c>
      <c r="S156" s="30" t="str">
        <f>IF('3. Other HFCs +Custom Blends'!B170=0, "", '3. Other HFCs +Custom Blends'!B170)</f>
        <v/>
      </c>
    </row>
    <row r="157" spans="15:19" x14ac:dyDescent="0.35">
      <c r="O157" s="38" t="str">
        <f>IF('3. Other HFCs +Custom Blends'!B143=0, "", '3. Other HFCs +Custom Blends'!B143)</f>
        <v/>
      </c>
      <c r="Q157" s="30" t="str">
        <f>IF('3. Other HFCs +Custom Blends'!B166=0, "", '3. Other HFCs +Custom Blends'!B166)</f>
        <v/>
      </c>
      <c r="S157" s="30" t="str">
        <f>IF('3. Other HFCs +Custom Blends'!B171=0, "", '3. Other HFCs +Custom Blends'!B171)</f>
        <v/>
      </c>
    </row>
    <row r="158" spans="15:19" x14ac:dyDescent="0.35">
      <c r="O158" s="38" t="str">
        <f>IF('3. Other HFCs +Custom Blends'!B144=0, "", '3. Other HFCs +Custom Blends'!B144)</f>
        <v/>
      </c>
      <c r="Q158" s="30" t="str">
        <f>IF('3. Other HFCs +Custom Blends'!B167=0, "", '3. Other HFCs +Custom Blends'!B167)</f>
        <v/>
      </c>
      <c r="S158" s="30" t="str">
        <f>IF('3. Other HFCs +Custom Blends'!B172=0, "", '3. Other HFCs +Custom Blends'!B172)</f>
        <v/>
      </c>
    </row>
    <row r="159" spans="15:19" x14ac:dyDescent="0.35">
      <c r="O159" s="38" t="str">
        <f>IF('3. Other HFCs +Custom Blends'!B145=0, "", '3. Other HFCs +Custom Blends'!B145)</f>
        <v/>
      </c>
      <c r="Q159" s="30" t="str">
        <f>IF('3. Other HFCs +Custom Blends'!B168=0, "", '3. Other HFCs +Custom Blends'!B168)</f>
        <v/>
      </c>
      <c r="S159" s="30" t="str">
        <f>IF('3. Other HFCs +Custom Blends'!B173=0, "", '3. Other HFCs +Custom Blends'!B173)</f>
        <v/>
      </c>
    </row>
    <row r="160" spans="15:19" x14ac:dyDescent="0.35">
      <c r="O160" s="38" t="str">
        <f>IF('3. Other HFCs +Custom Blends'!B146=0, "", '3. Other HFCs +Custom Blends'!B146)</f>
        <v/>
      </c>
      <c r="Q160" s="30" t="str">
        <f>IF('3. Other HFCs +Custom Blends'!B169=0, "", '3. Other HFCs +Custom Blends'!B169)</f>
        <v/>
      </c>
      <c r="S160" s="30" t="str">
        <f>IF('3. Other HFCs +Custom Blends'!B174=0, "", '3. Other HFCs +Custom Blends'!B174)</f>
        <v/>
      </c>
    </row>
    <row r="161" spans="15:19" x14ac:dyDescent="0.35">
      <c r="O161" s="38" t="str">
        <f>IF('3. Other HFCs +Custom Blends'!B147=0, "", '3. Other HFCs +Custom Blends'!B147)</f>
        <v/>
      </c>
      <c r="Q161" s="30" t="str">
        <f>IF('3. Other HFCs +Custom Blends'!B170=0, "", '3. Other HFCs +Custom Blends'!B170)</f>
        <v/>
      </c>
      <c r="S161" s="30" t="str">
        <f>IF('3. Other HFCs +Custom Blends'!B175=0, "", '3. Other HFCs +Custom Blends'!B175)</f>
        <v/>
      </c>
    </row>
    <row r="162" spans="15:19" x14ac:dyDescent="0.35">
      <c r="O162" s="38" t="str">
        <f>IF('3. Other HFCs +Custom Blends'!B148=0, "", '3. Other HFCs +Custom Blends'!B148)</f>
        <v/>
      </c>
      <c r="Q162" s="30" t="str">
        <f>IF('3. Other HFCs +Custom Blends'!B171=0, "", '3. Other HFCs +Custom Blends'!B171)</f>
        <v/>
      </c>
      <c r="S162" s="30" t="str">
        <f>IF('3. Other HFCs +Custom Blends'!B176=0, "", '3. Other HFCs +Custom Blends'!B176)</f>
        <v/>
      </c>
    </row>
    <row r="163" spans="15:19" x14ac:dyDescent="0.35">
      <c r="O163" s="38" t="str">
        <f>IF('3. Other HFCs +Custom Blends'!B149=0, "", '3. Other HFCs +Custom Blends'!B149)</f>
        <v/>
      </c>
      <c r="Q163" s="30" t="str">
        <f>IF('3. Other HFCs +Custom Blends'!B172=0, "", '3. Other HFCs +Custom Blends'!B172)</f>
        <v/>
      </c>
      <c r="S163" s="30" t="str">
        <f>IF('3. Other HFCs +Custom Blends'!B177=0, "", '3. Other HFCs +Custom Blends'!B177)</f>
        <v/>
      </c>
    </row>
    <row r="164" spans="15:19" x14ac:dyDescent="0.35">
      <c r="O164" s="38" t="str">
        <f>IF('3. Other HFCs +Custom Blends'!B150=0, "", '3. Other HFCs +Custom Blends'!B150)</f>
        <v/>
      </c>
      <c r="Q164" s="30" t="str">
        <f>IF('3. Other HFCs +Custom Blends'!B173=0, "", '3. Other HFCs +Custom Blends'!B173)</f>
        <v/>
      </c>
      <c r="S164" s="30" t="str">
        <f>IF('3. Other HFCs +Custom Blends'!B178=0, "", '3. Other HFCs +Custom Blends'!B178)</f>
        <v/>
      </c>
    </row>
    <row r="165" spans="15:19" x14ac:dyDescent="0.35">
      <c r="O165" s="38" t="str">
        <f>IF('3. Other HFCs +Custom Blends'!B151=0, "", '3. Other HFCs +Custom Blends'!B151)</f>
        <v/>
      </c>
      <c r="Q165" s="30" t="str">
        <f>IF('3. Other HFCs +Custom Blends'!B174=0, "", '3. Other HFCs +Custom Blends'!B174)</f>
        <v/>
      </c>
      <c r="S165" s="30" t="str">
        <f>IF('3. Other HFCs +Custom Blends'!B179=0, "", '3. Other HFCs +Custom Blends'!B179)</f>
        <v/>
      </c>
    </row>
    <row r="166" spans="15:19" x14ac:dyDescent="0.35">
      <c r="O166" s="38" t="str">
        <f>IF('3. Other HFCs +Custom Blends'!B152=0, "", '3. Other HFCs +Custom Blends'!B152)</f>
        <v/>
      </c>
      <c r="Q166" s="30" t="str">
        <f>IF('3. Other HFCs +Custom Blends'!B175=0, "", '3. Other HFCs +Custom Blends'!B175)</f>
        <v/>
      </c>
      <c r="S166" s="30" t="str">
        <f>IF('3. Other HFCs +Custom Blends'!B180=0, "", '3. Other HFCs +Custom Blends'!B180)</f>
        <v/>
      </c>
    </row>
    <row r="167" spans="15:19" x14ac:dyDescent="0.35">
      <c r="O167" s="38" t="str">
        <f>IF('3. Other HFCs +Custom Blends'!B153=0, "", '3. Other HFCs +Custom Blends'!B153)</f>
        <v/>
      </c>
      <c r="Q167" s="30" t="str">
        <f>IF('3. Other HFCs +Custom Blends'!B176=0, "", '3. Other HFCs +Custom Blends'!B176)</f>
        <v/>
      </c>
      <c r="S167" s="30" t="str">
        <f>IF('3. Other HFCs +Custom Blends'!B181=0, "", '3. Other HFCs +Custom Blends'!B181)</f>
        <v/>
      </c>
    </row>
    <row r="168" spans="15:19" x14ac:dyDescent="0.35">
      <c r="O168" s="38" t="str">
        <f>IF('3. Other HFCs +Custom Blends'!B154=0, "", '3. Other HFCs +Custom Blends'!B154)</f>
        <v/>
      </c>
      <c r="Q168" s="30" t="str">
        <f>IF('3. Other HFCs +Custom Blends'!B177=0, "", '3. Other HFCs +Custom Blends'!B177)</f>
        <v/>
      </c>
      <c r="S168" s="30" t="str">
        <f>IF('3. Other HFCs +Custom Blends'!B182=0, "", '3. Other HFCs +Custom Blends'!B182)</f>
        <v/>
      </c>
    </row>
    <row r="169" spans="15:19" x14ac:dyDescent="0.35">
      <c r="O169" s="38" t="str">
        <f>IF('3. Other HFCs +Custom Blends'!B155=0, "", '3. Other HFCs +Custom Blends'!B155)</f>
        <v/>
      </c>
      <c r="Q169" s="30" t="str">
        <f>IF('3. Other HFCs +Custom Blends'!B178=0, "", '3. Other HFCs +Custom Blends'!B178)</f>
        <v/>
      </c>
      <c r="S169" s="30" t="str">
        <f>IF('3. Other HFCs +Custom Blends'!B183=0, "", '3. Other HFCs +Custom Blends'!B183)</f>
        <v/>
      </c>
    </row>
    <row r="170" spans="15:19" x14ac:dyDescent="0.35">
      <c r="O170" s="38" t="str">
        <f>IF('3. Other HFCs +Custom Blends'!B156=0, "", '3. Other HFCs +Custom Blends'!B156)</f>
        <v/>
      </c>
      <c r="Q170" s="30" t="str">
        <f>IF('3. Other HFCs +Custom Blends'!B179=0, "", '3. Other HFCs +Custom Blends'!B179)</f>
        <v/>
      </c>
      <c r="S170" s="30" t="str">
        <f>IF('3. Other HFCs +Custom Blends'!B184=0, "", '3. Other HFCs +Custom Blends'!B184)</f>
        <v/>
      </c>
    </row>
    <row r="171" spans="15:19" x14ac:dyDescent="0.35">
      <c r="O171" s="38" t="str">
        <f>IF('3. Other HFCs +Custom Blends'!B157=0, "", '3. Other HFCs +Custom Blends'!B157)</f>
        <v/>
      </c>
      <c r="Q171" s="30" t="str">
        <f>IF('3. Other HFCs +Custom Blends'!B180=0, "", '3. Other HFCs +Custom Blends'!B180)</f>
        <v/>
      </c>
      <c r="S171" s="30" t="str">
        <f>IF('3. Other HFCs +Custom Blends'!B185=0, "", '3. Other HFCs +Custom Blends'!B185)</f>
        <v/>
      </c>
    </row>
    <row r="172" spans="15:19" x14ac:dyDescent="0.35">
      <c r="O172" s="38" t="str">
        <f>IF('3. Other HFCs +Custom Blends'!B158=0, "", '3. Other HFCs +Custom Blends'!B158)</f>
        <v/>
      </c>
      <c r="Q172" s="30" t="str">
        <f>IF('3. Other HFCs +Custom Blends'!B181=0, "", '3. Other HFCs +Custom Blends'!B181)</f>
        <v/>
      </c>
      <c r="S172" s="30" t="str">
        <f>IF('3. Other HFCs +Custom Blends'!B186=0, "", '3. Other HFCs +Custom Blends'!B186)</f>
        <v/>
      </c>
    </row>
    <row r="173" spans="15:19" x14ac:dyDescent="0.35">
      <c r="O173" s="38" t="str">
        <f>IF('3. Other HFCs +Custom Blends'!B159=0, "", '3. Other HFCs +Custom Blends'!B159)</f>
        <v/>
      </c>
      <c r="Q173" s="30" t="str">
        <f>IF('3. Other HFCs +Custom Blends'!B182=0, "", '3. Other HFCs +Custom Blends'!B182)</f>
        <v/>
      </c>
      <c r="S173" s="30" t="str">
        <f>IF('3. Other HFCs +Custom Blends'!B187=0, "", '3. Other HFCs +Custom Blends'!B187)</f>
        <v/>
      </c>
    </row>
    <row r="174" spans="15:19" x14ac:dyDescent="0.35">
      <c r="O174" s="38" t="str">
        <f>IF('3. Other HFCs +Custom Blends'!B160=0, "", '3. Other HFCs +Custom Blends'!B160)</f>
        <v/>
      </c>
      <c r="Q174" s="30" t="str">
        <f>IF('3. Other HFCs +Custom Blends'!B183=0, "", '3. Other HFCs +Custom Blends'!B183)</f>
        <v/>
      </c>
      <c r="S174" s="30" t="str">
        <f>IF('3. Other HFCs +Custom Blends'!B188=0, "", '3. Other HFCs +Custom Blends'!B188)</f>
        <v/>
      </c>
    </row>
    <row r="175" spans="15:19" x14ac:dyDescent="0.35">
      <c r="O175" s="38" t="str">
        <f>IF('3. Other HFCs +Custom Blends'!B161=0, "", '3. Other HFCs +Custom Blends'!B161)</f>
        <v/>
      </c>
      <c r="Q175" s="30" t="str">
        <f>IF('3. Other HFCs +Custom Blends'!B184=0, "", '3. Other HFCs +Custom Blends'!B184)</f>
        <v/>
      </c>
      <c r="S175" s="30" t="str">
        <f>IF('3. Other HFCs +Custom Blends'!B189=0, "", '3. Other HFCs +Custom Blends'!B189)</f>
        <v/>
      </c>
    </row>
    <row r="176" spans="15:19" x14ac:dyDescent="0.35">
      <c r="O176" s="38" t="str">
        <f>IF('3. Other HFCs +Custom Blends'!B162=0, "", '3. Other HFCs +Custom Blends'!B162)</f>
        <v/>
      </c>
      <c r="Q176" s="30" t="str">
        <f>IF('3. Other HFCs +Custom Blends'!B185=0, "", '3. Other HFCs +Custom Blends'!B185)</f>
        <v/>
      </c>
      <c r="S176" s="30" t="str">
        <f>IF('3. Other HFCs +Custom Blends'!B190=0, "", '3. Other HFCs +Custom Blends'!B190)</f>
        <v/>
      </c>
    </row>
    <row r="177" spans="15:19" x14ac:dyDescent="0.35">
      <c r="O177" s="38" t="str">
        <f>IF('3. Other HFCs +Custom Blends'!B163=0, "", '3. Other HFCs +Custom Blends'!B163)</f>
        <v/>
      </c>
      <c r="Q177" s="30" t="str">
        <f>IF('3. Other HFCs +Custom Blends'!B186=0, "", '3. Other HFCs +Custom Blends'!B186)</f>
        <v/>
      </c>
      <c r="S177" s="30" t="str">
        <f>IF('3. Other HFCs +Custom Blends'!B191=0, "", '3. Other HFCs +Custom Blends'!B191)</f>
        <v/>
      </c>
    </row>
    <row r="178" spans="15:19" x14ac:dyDescent="0.35">
      <c r="O178" s="38" t="str">
        <f>IF('3. Other HFCs +Custom Blends'!B164=0, "", '3. Other HFCs +Custom Blends'!B164)</f>
        <v/>
      </c>
      <c r="Q178" s="30" t="str">
        <f>IF('3. Other HFCs +Custom Blends'!B187=0, "", '3. Other HFCs +Custom Blends'!B187)</f>
        <v/>
      </c>
      <c r="S178" s="30" t="str">
        <f>IF('3. Other HFCs +Custom Blends'!B192=0, "", '3. Other HFCs +Custom Blends'!B192)</f>
        <v/>
      </c>
    </row>
    <row r="179" spans="15:19" x14ac:dyDescent="0.35">
      <c r="O179" s="38" t="str">
        <f>IF('3. Other HFCs +Custom Blends'!B165=0, "", '3. Other HFCs +Custom Blends'!B165)</f>
        <v/>
      </c>
      <c r="Q179" s="30" t="str">
        <f>IF('3. Other HFCs +Custom Blends'!B188=0, "", '3. Other HFCs +Custom Blends'!B188)</f>
        <v/>
      </c>
      <c r="S179" s="30" t="str">
        <f>IF('3. Other HFCs +Custom Blends'!B193=0, "", '3. Other HFCs +Custom Blends'!B193)</f>
        <v/>
      </c>
    </row>
    <row r="180" spans="15:19" x14ac:dyDescent="0.35">
      <c r="O180" s="38" t="str">
        <f>IF('3. Other HFCs +Custom Blends'!B166=0, "", '3. Other HFCs +Custom Blends'!B166)</f>
        <v/>
      </c>
      <c r="Q180" s="30" t="str">
        <f>IF('3. Other HFCs +Custom Blends'!B189=0, "", '3. Other HFCs +Custom Blends'!B189)</f>
        <v/>
      </c>
      <c r="S180" s="30" t="str">
        <f>IF('3. Other HFCs +Custom Blends'!B194=0, "", '3. Other HFCs +Custom Blends'!B194)</f>
        <v/>
      </c>
    </row>
    <row r="181" spans="15:19" x14ac:dyDescent="0.35">
      <c r="O181" s="38" t="str">
        <f>IF('3. Other HFCs +Custom Blends'!B167=0, "", '3. Other HFCs +Custom Blends'!B167)</f>
        <v/>
      </c>
      <c r="Q181" s="30" t="str">
        <f>IF('3. Other HFCs +Custom Blends'!B190=0, "", '3. Other HFCs +Custom Blends'!B190)</f>
        <v/>
      </c>
      <c r="S181" s="30" t="str">
        <f>IF('3. Other HFCs +Custom Blends'!B195=0, "", '3. Other HFCs +Custom Blends'!B195)</f>
        <v/>
      </c>
    </row>
    <row r="182" spans="15:19" x14ac:dyDescent="0.35">
      <c r="O182" s="38" t="str">
        <f>IF('3. Other HFCs +Custom Blends'!B168=0, "", '3. Other HFCs +Custom Blends'!B168)</f>
        <v/>
      </c>
      <c r="Q182" s="30" t="str">
        <f>IF('3. Other HFCs +Custom Blends'!B191=0, "", '3. Other HFCs +Custom Blends'!B191)</f>
        <v/>
      </c>
      <c r="S182" s="30" t="str">
        <f>IF('3. Other HFCs +Custom Blends'!B196=0, "", '3. Other HFCs +Custom Blends'!B196)</f>
        <v/>
      </c>
    </row>
    <row r="183" spans="15:19" x14ac:dyDescent="0.35">
      <c r="O183" s="38" t="str">
        <f>IF('3. Other HFCs +Custom Blends'!B169=0, "", '3. Other HFCs +Custom Blends'!B169)</f>
        <v/>
      </c>
      <c r="Q183" s="30" t="str">
        <f>IF('3. Other HFCs +Custom Blends'!B192=0, "", '3. Other HFCs +Custom Blends'!B192)</f>
        <v/>
      </c>
      <c r="S183" s="30" t="str">
        <f>IF('3. Other HFCs +Custom Blends'!B197=0, "", '3. Other HFCs +Custom Blends'!B197)</f>
        <v/>
      </c>
    </row>
    <row r="184" spans="15:19" x14ac:dyDescent="0.35">
      <c r="O184" s="38" t="str">
        <f>IF('3. Other HFCs +Custom Blends'!B170=0, "", '3. Other HFCs +Custom Blends'!B170)</f>
        <v/>
      </c>
      <c r="Q184" s="30" t="str">
        <f>IF('3. Other HFCs +Custom Blends'!B193=0, "", '3. Other HFCs +Custom Blends'!B193)</f>
        <v/>
      </c>
      <c r="S184" s="30" t="str">
        <f>IF('3. Other HFCs +Custom Blends'!B198=0, "", '3. Other HFCs +Custom Blends'!B198)</f>
        <v/>
      </c>
    </row>
    <row r="185" spans="15:19" x14ac:dyDescent="0.35">
      <c r="O185" s="38" t="str">
        <f>IF('3. Other HFCs +Custom Blends'!B171=0, "", '3. Other HFCs +Custom Blends'!B171)</f>
        <v/>
      </c>
      <c r="Q185" s="30" t="str">
        <f>IF('3. Other HFCs +Custom Blends'!B194=0, "", '3. Other HFCs +Custom Blends'!B194)</f>
        <v/>
      </c>
      <c r="S185" s="30" t="str">
        <f>IF('3. Other HFCs +Custom Blends'!B199=0, "", '3. Other HFCs +Custom Blends'!B199)</f>
        <v/>
      </c>
    </row>
    <row r="186" spans="15:19" x14ac:dyDescent="0.35">
      <c r="O186" s="38" t="str">
        <f>IF('3. Other HFCs +Custom Blends'!B172=0, "", '3. Other HFCs +Custom Blends'!B172)</f>
        <v/>
      </c>
      <c r="Q186" s="30" t="str">
        <f>IF('3. Other HFCs +Custom Blends'!B195=0, "", '3. Other HFCs +Custom Blends'!B195)</f>
        <v/>
      </c>
      <c r="S186" s="30" t="str">
        <f>IF('3. Other HFCs +Custom Blends'!B200=0, "", '3. Other HFCs +Custom Blends'!B200)</f>
        <v/>
      </c>
    </row>
    <row r="187" spans="15:19" x14ac:dyDescent="0.35">
      <c r="O187" s="38" t="str">
        <f>IF('3. Other HFCs +Custom Blends'!B173=0, "", '3. Other HFCs +Custom Blends'!B173)</f>
        <v/>
      </c>
      <c r="Q187" s="30" t="str">
        <f>IF('3. Other HFCs +Custom Blends'!B196=0, "", '3. Other HFCs +Custom Blends'!B196)</f>
        <v/>
      </c>
      <c r="S187" s="30" t="str">
        <f>IF('3. Other HFCs +Custom Blends'!B201=0, "", '3. Other HFCs +Custom Blends'!B201)</f>
        <v/>
      </c>
    </row>
    <row r="188" spans="15:19" x14ac:dyDescent="0.35">
      <c r="O188" s="38" t="str">
        <f>IF('3. Other HFCs +Custom Blends'!B174=0, "", '3. Other HFCs +Custom Blends'!B174)</f>
        <v/>
      </c>
      <c r="Q188" s="30" t="str">
        <f>IF('3. Other HFCs +Custom Blends'!B197=0, "", '3. Other HFCs +Custom Blends'!B197)</f>
        <v/>
      </c>
      <c r="S188" s="30" t="str">
        <f>IF('3. Other HFCs +Custom Blends'!B202=0, "", '3. Other HFCs +Custom Blends'!B202)</f>
        <v/>
      </c>
    </row>
    <row r="189" spans="15:19" x14ac:dyDescent="0.35">
      <c r="O189" s="38" t="str">
        <f>IF('3. Other HFCs +Custom Blends'!B175=0, "", '3. Other HFCs +Custom Blends'!B175)</f>
        <v/>
      </c>
      <c r="Q189" s="30" t="str">
        <f>IF('3. Other HFCs +Custom Blends'!B198=0, "", '3. Other HFCs +Custom Blends'!B198)</f>
        <v/>
      </c>
      <c r="S189" s="30" t="str">
        <f>IF('3. Other HFCs +Custom Blends'!B203=0, "", '3. Other HFCs +Custom Blends'!B203)</f>
        <v/>
      </c>
    </row>
    <row r="190" spans="15:19" x14ac:dyDescent="0.35">
      <c r="O190" s="38" t="str">
        <f>IF('3. Other HFCs +Custom Blends'!B176=0, "", '3. Other HFCs +Custom Blends'!B176)</f>
        <v/>
      </c>
      <c r="Q190" s="30" t="str">
        <f>IF('3. Other HFCs +Custom Blends'!B199=0, "", '3. Other HFCs +Custom Blends'!B199)</f>
        <v/>
      </c>
      <c r="S190" s="30" t="str">
        <f>IF('3. Other HFCs +Custom Blends'!B204=0, "", '3. Other HFCs +Custom Blends'!B204)</f>
        <v/>
      </c>
    </row>
    <row r="191" spans="15:19" x14ac:dyDescent="0.35">
      <c r="O191" s="38" t="str">
        <f>IF('3. Other HFCs +Custom Blends'!B177=0, "", '3. Other HFCs +Custom Blends'!B177)</f>
        <v/>
      </c>
      <c r="Q191" s="30" t="str">
        <f>IF('3. Other HFCs +Custom Blends'!B200=0, "", '3. Other HFCs +Custom Blends'!B200)</f>
        <v/>
      </c>
      <c r="S191" s="30" t="str">
        <f>IF('3. Other HFCs +Custom Blends'!B205=0, "", '3. Other HFCs +Custom Blends'!B205)</f>
        <v/>
      </c>
    </row>
    <row r="192" spans="15:19" x14ac:dyDescent="0.35">
      <c r="O192" s="38" t="str">
        <f>IF('3. Other HFCs +Custom Blends'!B178=0, "", '3. Other HFCs +Custom Blends'!B178)</f>
        <v/>
      </c>
      <c r="Q192" s="30" t="str">
        <f>IF('3. Other HFCs +Custom Blends'!B201=0, "", '3. Other HFCs +Custom Blends'!B201)</f>
        <v/>
      </c>
      <c r="S192" s="30" t="str">
        <f>IF('3. Other HFCs +Custom Blends'!B206=0, "", '3. Other HFCs +Custom Blends'!B206)</f>
        <v/>
      </c>
    </row>
    <row r="193" spans="15:19" x14ac:dyDescent="0.35">
      <c r="O193" s="38" t="str">
        <f>IF('3. Other HFCs +Custom Blends'!B179=0, "", '3. Other HFCs +Custom Blends'!B179)</f>
        <v/>
      </c>
      <c r="Q193" s="30" t="str">
        <f>IF('3. Other HFCs +Custom Blends'!B202=0, "", '3. Other HFCs +Custom Blends'!B202)</f>
        <v/>
      </c>
      <c r="S193" s="30" t="str">
        <f>IF('3. Other HFCs +Custom Blends'!B207=0, "", '3. Other HFCs +Custom Blends'!B207)</f>
        <v/>
      </c>
    </row>
    <row r="194" spans="15:19" x14ac:dyDescent="0.35">
      <c r="O194" s="38" t="str">
        <f>IF('3. Other HFCs +Custom Blends'!B180=0, "", '3. Other HFCs +Custom Blends'!B180)</f>
        <v/>
      </c>
      <c r="Q194" s="30" t="str">
        <f>IF('3. Other HFCs +Custom Blends'!B203=0, "", '3. Other HFCs +Custom Blends'!B203)</f>
        <v/>
      </c>
      <c r="S194" s="30" t="str">
        <f>IF('3. Other HFCs +Custom Blends'!B208=0, "", '3. Other HFCs +Custom Blends'!B208)</f>
        <v/>
      </c>
    </row>
    <row r="195" spans="15:19" x14ac:dyDescent="0.35">
      <c r="O195" s="38" t="str">
        <f>IF('3. Other HFCs +Custom Blends'!B181=0, "", '3. Other HFCs +Custom Blends'!B181)</f>
        <v/>
      </c>
      <c r="Q195" s="30" t="str">
        <f>IF('3. Other HFCs +Custom Blends'!B204=0, "", '3. Other HFCs +Custom Blends'!B204)</f>
        <v/>
      </c>
      <c r="S195" s="30" t="str">
        <f>IF('3. Other HFCs +Custom Blends'!B209=0, "", '3. Other HFCs +Custom Blends'!B209)</f>
        <v/>
      </c>
    </row>
    <row r="196" spans="15:19" x14ac:dyDescent="0.35">
      <c r="O196" s="38" t="str">
        <f>IF('3. Other HFCs +Custom Blends'!B182=0, "", '3. Other HFCs +Custom Blends'!B182)</f>
        <v/>
      </c>
      <c r="Q196" s="30" t="str">
        <f>IF('3. Other HFCs +Custom Blends'!B205=0, "", '3. Other HFCs +Custom Blends'!B205)</f>
        <v/>
      </c>
      <c r="S196" s="30" t="str">
        <f>IF('3. Other HFCs +Custom Blends'!B210=0, "", '3. Other HFCs +Custom Blends'!B210)</f>
        <v/>
      </c>
    </row>
    <row r="197" spans="15:19" x14ac:dyDescent="0.35">
      <c r="O197" s="38" t="str">
        <f>IF('3. Other HFCs +Custom Blends'!B183=0, "", '3. Other HFCs +Custom Blends'!B183)</f>
        <v/>
      </c>
      <c r="Q197" s="30" t="str">
        <f>IF('3. Other HFCs +Custom Blends'!B206=0, "", '3. Other HFCs +Custom Blends'!B206)</f>
        <v/>
      </c>
      <c r="S197" s="30" t="str">
        <f>IF('3. Other HFCs +Custom Blends'!B211=0, "", '3. Other HFCs +Custom Blends'!B211)</f>
        <v/>
      </c>
    </row>
    <row r="198" spans="15:19" x14ac:dyDescent="0.35">
      <c r="O198" s="38" t="str">
        <f>IF('3. Other HFCs +Custom Blends'!B184=0, "", '3. Other HFCs +Custom Blends'!B184)</f>
        <v/>
      </c>
      <c r="Q198" s="30" t="str">
        <f>IF('3. Other HFCs +Custom Blends'!B207=0, "", '3. Other HFCs +Custom Blends'!B207)</f>
        <v/>
      </c>
      <c r="S198" s="30" t="str">
        <f>IF('3. Other HFCs +Custom Blends'!B212=0, "", '3. Other HFCs +Custom Blends'!B212)</f>
        <v/>
      </c>
    </row>
    <row r="199" spans="15:19" x14ac:dyDescent="0.35">
      <c r="O199" s="38" t="str">
        <f>IF('3. Other HFCs +Custom Blends'!B185=0, "", '3. Other HFCs +Custom Blends'!B185)</f>
        <v/>
      </c>
      <c r="Q199" s="30" t="str">
        <f>IF('3. Other HFCs +Custom Blends'!B208=0, "", '3. Other HFCs +Custom Blends'!B208)</f>
        <v/>
      </c>
      <c r="S199" s="30" t="str">
        <f>IF('3. Other HFCs +Custom Blends'!B213=0, "", '3. Other HFCs +Custom Blends'!B213)</f>
        <v/>
      </c>
    </row>
    <row r="200" spans="15:19" x14ac:dyDescent="0.35">
      <c r="O200" s="38" t="str">
        <f>IF('3. Other HFCs +Custom Blends'!B186=0, "", '3. Other HFCs +Custom Blends'!B186)</f>
        <v/>
      </c>
      <c r="Q200" s="30" t="str">
        <f>IF('3. Other HFCs +Custom Blends'!B209=0, "", '3. Other HFCs +Custom Blends'!B209)</f>
        <v/>
      </c>
      <c r="S200" s="30" t="str">
        <f>IF('3. Other HFCs +Custom Blends'!B214=0, "", '3. Other HFCs +Custom Blends'!B214)</f>
        <v/>
      </c>
    </row>
    <row r="201" spans="15:19" x14ac:dyDescent="0.35">
      <c r="O201" s="38" t="str">
        <f>IF('3. Other HFCs +Custom Blends'!B187=0, "", '3. Other HFCs +Custom Blends'!B187)</f>
        <v/>
      </c>
      <c r="Q201" s="30" t="str">
        <f>IF('3. Other HFCs +Custom Blends'!B210=0, "", '3. Other HFCs +Custom Blends'!B210)</f>
        <v/>
      </c>
      <c r="S201" s="30" t="str">
        <f>IF('3. Other HFCs +Custom Blends'!B215=0, "", '3. Other HFCs +Custom Blends'!B215)</f>
        <v/>
      </c>
    </row>
    <row r="202" spans="15:19" x14ac:dyDescent="0.35">
      <c r="O202" s="38" t="str">
        <f>IF('3. Other HFCs +Custom Blends'!B188=0, "", '3. Other HFCs +Custom Blends'!B188)</f>
        <v/>
      </c>
      <c r="Q202" s="30" t="str">
        <f>IF('3. Other HFCs +Custom Blends'!B211=0, "", '3. Other HFCs +Custom Blends'!B211)</f>
        <v/>
      </c>
      <c r="S202" s="30" t="str">
        <f>IF('3. Other HFCs +Custom Blends'!B216=0, "", '3. Other HFCs +Custom Blends'!B216)</f>
        <v/>
      </c>
    </row>
    <row r="203" spans="15:19" x14ac:dyDescent="0.35">
      <c r="O203" s="38" t="str">
        <f>IF('3. Other HFCs +Custom Blends'!B189=0, "", '3. Other HFCs +Custom Blends'!B189)</f>
        <v/>
      </c>
      <c r="Q203" s="30" t="str">
        <f>IF('3. Other HFCs +Custom Blends'!B212=0, "", '3. Other HFCs +Custom Blends'!B212)</f>
        <v/>
      </c>
      <c r="S203" s="30" t="str">
        <f>IF('3. Other HFCs +Custom Blends'!B217=0, "", '3. Other HFCs +Custom Blends'!B217)</f>
        <v/>
      </c>
    </row>
    <row r="204" spans="15:19" x14ac:dyDescent="0.35">
      <c r="O204" s="38" t="str">
        <f>IF('3. Other HFCs +Custom Blends'!B190=0, "", '3. Other HFCs +Custom Blends'!B190)</f>
        <v/>
      </c>
      <c r="Q204" s="30" t="str">
        <f>IF('3. Other HFCs +Custom Blends'!B213=0, "", '3. Other HFCs +Custom Blends'!B213)</f>
        <v/>
      </c>
      <c r="S204" s="30" t="str">
        <f>IF('3. Other HFCs +Custom Blends'!B218=0, "", '3. Other HFCs +Custom Blends'!B218)</f>
        <v/>
      </c>
    </row>
    <row r="205" spans="15:19" x14ac:dyDescent="0.35">
      <c r="O205" s="38" t="str">
        <f>IF('3. Other HFCs +Custom Blends'!B191=0, "", '3. Other HFCs +Custom Blends'!B191)</f>
        <v/>
      </c>
      <c r="Q205" s="30" t="str">
        <f>IF('3. Other HFCs +Custom Blends'!B214=0, "", '3. Other HFCs +Custom Blends'!B214)</f>
        <v/>
      </c>
      <c r="S205" s="30" t="str">
        <f>IF('3. Other HFCs +Custom Blends'!B219=0, "", '3. Other HFCs +Custom Blends'!B219)</f>
        <v/>
      </c>
    </row>
    <row r="206" spans="15:19" x14ac:dyDescent="0.35">
      <c r="O206" s="38" t="str">
        <f>IF('3. Other HFCs +Custom Blends'!B192=0, "", '3. Other HFCs +Custom Blends'!B192)</f>
        <v/>
      </c>
      <c r="Q206" s="30" t="str">
        <f>IF('3. Other HFCs +Custom Blends'!B215=0, "", '3. Other HFCs +Custom Blends'!B215)</f>
        <v/>
      </c>
      <c r="S206" s="30" t="str">
        <f>IF('3. Other HFCs +Custom Blends'!B220=0, "", '3. Other HFCs +Custom Blends'!B220)</f>
        <v/>
      </c>
    </row>
    <row r="207" spans="15:19" x14ac:dyDescent="0.35">
      <c r="O207" s="38" t="str">
        <f>IF('3. Other HFCs +Custom Blends'!B193=0, "", '3. Other HFCs +Custom Blends'!B193)</f>
        <v/>
      </c>
      <c r="Q207" s="30" t="str">
        <f>IF('3. Other HFCs +Custom Blends'!B216=0, "", '3. Other HFCs +Custom Blends'!B216)</f>
        <v/>
      </c>
    </row>
    <row r="208" spans="15:19" x14ac:dyDescent="0.35">
      <c r="O208" s="38" t="str">
        <f>IF('3. Other HFCs +Custom Blends'!B194=0, "", '3. Other HFCs +Custom Blends'!B194)</f>
        <v/>
      </c>
      <c r="Q208" s="30" t="str">
        <f>IF('3. Other HFCs +Custom Blends'!B217=0, "", '3. Other HFCs +Custom Blends'!B217)</f>
        <v/>
      </c>
    </row>
    <row r="209" spans="15:17" x14ac:dyDescent="0.35">
      <c r="O209" s="38" t="str">
        <f>IF('3. Other HFCs +Custom Blends'!B195=0, "", '3. Other HFCs +Custom Blends'!B195)</f>
        <v/>
      </c>
      <c r="Q209" s="30" t="str">
        <f>IF('3. Other HFCs +Custom Blends'!B218=0, "", '3. Other HFCs +Custom Blends'!B218)</f>
        <v/>
      </c>
    </row>
    <row r="210" spans="15:17" x14ac:dyDescent="0.35">
      <c r="O210" s="38" t="str">
        <f>IF('3. Other HFCs +Custom Blends'!B196=0, "", '3. Other HFCs +Custom Blends'!B196)</f>
        <v/>
      </c>
      <c r="Q210" s="30" t="str">
        <f>IF('3. Other HFCs +Custom Blends'!B219=0, "", '3. Other HFCs +Custom Blends'!B219)</f>
        <v/>
      </c>
    </row>
    <row r="211" spans="15:17" x14ac:dyDescent="0.35">
      <c r="O211" s="38" t="str">
        <f>IF('3. Other HFCs +Custom Blends'!B197=0, "", '3. Other HFCs +Custom Blends'!B197)</f>
        <v/>
      </c>
      <c r="Q211" s="30" t="str">
        <f>IF('3. Other HFCs +Custom Blends'!B220=0, "", '3. Other HFCs +Custom Blends'!B220)</f>
        <v/>
      </c>
    </row>
    <row r="212" spans="15:17" x14ac:dyDescent="0.35">
      <c r="O212" s="38" t="str">
        <f>IF('3. Other HFCs +Custom Blends'!B198=0, "", '3. Other HFCs +Custom Blends'!B198)</f>
        <v/>
      </c>
    </row>
    <row r="213" spans="15:17" x14ac:dyDescent="0.35">
      <c r="O213" s="38" t="str">
        <f>IF('3. Other HFCs +Custom Blends'!B199=0, "", '3. Other HFCs +Custom Blends'!B199)</f>
        <v/>
      </c>
    </row>
    <row r="214" spans="15:17" x14ac:dyDescent="0.35">
      <c r="O214" s="38" t="str">
        <f>IF('3. Other HFCs +Custom Blends'!B200=0, "", '3. Other HFCs +Custom Blends'!B200)</f>
        <v/>
      </c>
    </row>
    <row r="215" spans="15:17" x14ac:dyDescent="0.35">
      <c r="O215" s="38" t="str">
        <f>IF('3. Other HFCs +Custom Blends'!B201=0, "", '3. Other HFCs +Custom Blends'!B201)</f>
        <v/>
      </c>
    </row>
    <row r="216" spans="15:17" x14ac:dyDescent="0.35">
      <c r="O216" s="38" t="str">
        <f>IF('3. Other HFCs +Custom Blends'!B202=0, "", '3. Other HFCs +Custom Blends'!B202)</f>
        <v/>
      </c>
    </row>
    <row r="217" spans="15:17" x14ac:dyDescent="0.35">
      <c r="O217" s="38" t="str">
        <f>IF('3. Other HFCs +Custom Blends'!B203=0, "", '3. Other HFCs +Custom Blends'!B203)</f>
        <v/>
      </c>
    </row>
    <row r="218" spans="15:17" x14ac:dyDescent="0.35">
      <c r="O218" s="38" t="str">
        <f>IF('3. Other HFCs +Custom Blends'!B204=0, "", '3. Other HFCs +Custom Blends'!B204)</f>
        <v/>
      </c>
    </row>
    <row r="219" spans="15:17" x14ac:dyDescent="0.35">
      <c r="O219" s="38" t="str">
        <f>IF('3. Other HFCs +Custom Blends'!B205=0, "", '3. Other HFCs +Custom Blends'!B205)</f>
        <v/>
      </c>
    </row>
    <row r="220" spans="15:17" x14ac:dyDescent="0.35">
      <c r="O220" s="38" t="str">
        <f>IF('3. Other HFCs +Custom Blends'!B206=0, "", '3. Other HFCs +Custom Blends'!B206)</f>
        <v/>
      </c>
    </row>
    <row r="221" spans="15:17" x14ac:dyDescent="0.35">
      <c r="O221" s="38" t="str">
        <f>IF('3. Other HFCs +Custom Blends'!B207=0, "", '3. Other HFCs +Custom Blends'!B207)</f>
        <v/>
      </c>
    </row>
    <row r="222" spans="15:17" x14ac:dyDescent="0.35">
      <c r="O222" s="38" t="str">
        <f>IF('3. Other HFCs +Custom Blends'!B208=0, "", '3. Other HFCs +Custom Blends'!B208)</f>
        <v/>
      </c>
    </row>
    <row r="223" spans="15:17" x14ac:dyDescent="0.35">
      <c r="O223" s="38" t="str">
        <f>IF('3. Other HFCs +Custom Blends'!B209=0, "", '3. Other HFCs +Custom Blends'!B209)</f>
        <v/>
      </c>
    </row>
    <row r="224" spans="15:17" x14ac:dyDescent="0.35">
      <c r="O224" s="38" t="str">
        <f>IF('3. Other HFCs +Custom Blends'!B210=0, "", '3. Other HFCs +Custom Blends'!B210)</f>
        <v/>
      </c>
    </row>
    <row r="225" spans="15:15" x14ac:dyDescent="0.35">
      <c r="O225" s="38" t="str">
        <f>IF('3. Other HFCs +Custom Blends'!B211=0, "", '3. Other HFCs +Custom Blends'!B211)</f>
        <v/>
      </c>
    </row>
    <row r="226" spans="15:15" x14ac:dyDescent="0.35">
      <c r="O226" s="38" t="str">
        <f>IF('3. Other HFCs +Custom Blends'!B212=0, "", '3. Other HFCs +Custom Blends'!B212)</f>
        <v/>
      </c>
    </row>
    <row r="227" spans="15:15" x14ac:dyDescent="0.35">
      <c r="O227" s="38" t="str">
        <f>IF('3. Other HFCs +Custom Blends'!B213=0, "", '3. Other HFCs +Custom Blends'!B213)</f>
        <v/>
      </c>
    </row>
    <row r="228" spans="15:15" x14ac:dyDescent="0.35">
      <c r="O228" s="38" t="str">
        <f>IF('3. Other HFCs +Custom Blends'!B214=0, "", '3. Other HFCs +Custom Blends'!B214)</f>
        <v/>
      </c>
    </row>
    <row r="229" spans="15:15" x14ac:dyDescent="0.35">
      <c r="O229" s="38" t="str">
        <f>IF('3. Other HFCs +Custom Blends'!B215=0, "", '3. Other HFCs +Custom Blends'!B215)</f>
        <v/>
      </c>
    </row>
    <row r="230" spans="15:15" x14ac:dyDescent="0.35">
      <c r="O230" s="38" t="str">
        <f>IF('3. Other HFCs +Custom Blends'!B216=0, "", '3. Other HFCs +Custom Blends'!B216)</f>
        <v/>
      </c>
    </row>
    <row r="231" spans="15:15" x14ac:dyDescent="0.35">
      <c r="O231" s="38" t="str">
        <f>IF('3. Other HFCs +Custom Blends'!B217=0, "", '3. Other HFCs +Custom Blends'!B217)</f>
        <v/>
      </c>
    </row>
    <row r="232" spans="15:15" x14ac:dyDescent="0.35">
      <c r="O232" s="38" t="str">
        <f>IF('3. Other HFCs +Custom Blends'!B218=0, "", '3. Other HFCs +Custom Blends'!B218)</f>
        <v/>
      </c>
    </row>
    <row r="233" spans="15:15" x14ac:dyDescent="0.35">
      <c r="O233" s="38" t="str">
        <f>IF('3. Other HFCs +Custom Blends'!B219=0, "", '3. Other HFCs +Custom Blends'!B219)</f>
        <v/>
      </c>
    </row>
    <row r="234" spans="15:15" x14ac:dyDescent="0.35">
      <c r="O234" s="38" t="str">
        <f>IF('3. Other HFCs +Custom Blends'!B220=0, "", '3. Other HFCs +Custom Blends'!B220)</f>
        <v/>
      </c>
    </row>
    <row r="235" spans="15:15" x14ac:dyDescent="0.35">
      <c r="O235" s="38"/>
    </row>
    <row r="236" spans="15:15" x14ac:dyDescent="0.35">
      <c r="O236" s="38"/>
    </row>
    <row r="237" spans="15:15" x14ac:dyDescent="0.35">
      <c r="O237" s="38"/>
    </row>
    <row r="238" spans="15:15" x14ac:dyDescent="0.35">
      <c r="O238" s="38"/>
    </row>
    <row r="239" spans="15:15" x14ac:dyDescent="0.35">
      <c r="O239" s="38"/>
    </row>
    <row r="240" spans="15:15" x14ac:dyDescent="0.35">
      <c r="O240" s="38"/>
    </row>
    <row r="241" spans="15:15" x14ac:dyDescent="0.35">
      <c r="O241" s="38"/>
    </row>
    <row r="242" spans="15:15" x14ac:dyDescent="0.35">
      <c r="O242" s="38"/>
    </row>
    <row r="243" spans="15:15" x14ac:dyDescent="0.35">
      <c r="O243" s="38"/>
    </row>
    <row r="244" spans="15:15" x14ac:dyDescent="0.35">
      <c r="O244" s="38"/>
    </row>
    <row r="245" spans="15:15" x14ac:dyDescent="0.35">
      <c r="O245" s="38"/>
    </row>
    <row r="246" spans="15:15" x14ac:dyDescent="0.35">
      <c r="O246" s="38"/>
    </row>
    <row r="247" spans="15:15" x14ac:dyDescent="0.35">
      <c r="O247" s="38"/>
    </row>
    <row r="248" spans="15:15" x14ac:dyDescent="0.35">
      <c r="O248" s="38"/>
    </row>
    <row r="249" spans="15:15" x14ac:dyDescent="0.35">
      <c r="O249" s="38"/>
    </row>
    <row r="250" spans="15:15" x14ac:dyDescent="0.35">
      <c r="O250" s="38"/>
    </row>
    <row r="251" spans="15:15" x14ac:dyDescent="0.35">
      <c r="O251" s="38"/>
    </row>
    <row r="252" spans="15:15" x14ac:dyDescent="0.35">
      <c r="O252" s="38"/>
    </row>
    <row r="253" spans="15:15" x14ac:dyDescent="0.35">
      <c r="O253" s="38"/>
    </row>
    <row r="254" spans="15:15" x14ac:dyDescent="0.35">
      <c r="O254" s="38"/>
    </row>
    <row r="255" spans="15:15" x14ac:dyDescent="0.35">
      <c r="O255" s="38"/>
    </row>
    <row r="256" spans="15:15" x14ac:dyDescent="0.35">
      <c r="O256" s="38"/>
    </row>
    <row r="257" spans="15:15" x14ac:dyDescent="0.35">
      <c r="O257" s="38"/>
    </row>
    <row r="258" spans="15:15" x14ac:dyDescent="0.35">
      <c r="O258" s="38"/>
    </row>
    <row r="259" spans="15:15" x14ac:dyDescent="0.35">
      <c r="O259" s="38"/>
    </row>
    <row r="260" spans="15:15" x14ac:dyDescent="0.35">
      <c r="O260" s="38"/>
    </row>
    <row r="261" spans="15:15" x14ac:dyDescent="0.35">
      <c r="O261" s="38"/>
    </row>
    <row r="262" spans="15:15" x14ac:dyDescent="0.35">
      <c r="O262" s="38"/>
    </row>
    <row r="263" spans="15:15" x14ac:dyDescent="0.35">
      <c r="O263" s="38"/>
    </row>
    <row r="264" spans="15:15" x14ac:dyDescent="0.35">
      <c r="O264" s="38"/>
    </row>
    <row r="265" spans="15:15" x14ac:dyDescent="0.35">
      <c r="O265" s="38"/>
    </row>
    <row r="266" spans="15:15" x14ac:dyDescent="0.35">
      <c r="O266" s="38"/>
    </row>
    <row r="267" spans="15:15" x14ac:dyDescent="0.35">
      <c r="O267" s="38"/>
    </row>
    <row r="268" spans="15:15" x14ac:dyDescent="0.35">
      <c r="O268" s="38"/>
    </row>
    <row r="269" spans="15:15" x14ac:dyDescent="0.35">
      <c r="O269" s="38"/>
    </row>
    <row r="270" spans="15:15" x14ac:dyDescent="0.35">
      <c r="O270" s="38"/>
    </row>
    <row r="271" spans="15:15" x14ac:dyDescent="0.35">
      <c r="O271" s="38"/>
    </row>
    <row r="272" spans="15:15" x14ac:dyDescent="0.35">
      <c r="O272" s="38"/>
    </row>
    <row r="273" spans="15:15" x14ac:dyDescent="0.35">
      <c r="O273" s="38"/>
    </row>
    <row r="274" spans="15:15" x14ac:dyDescent="0.35">
      <c r="O274" s="38"/>
    </row>
    <row r="275" spans="15:15" x14ac:dyDescent="0.35">
      <c r="O275" s="38"/>
    </row>
    <row r="276" spans="15:15" x14ac:dyDescent="0.35">
      <c r="O276" s="38"/>
    </row>
    <row r="277" spans="15:15" x14ac:dyDescent="0.35">
      <c r="O277" s="38"/>
    </row>
    <row r="278" spans="15:15" x14ac:dyDescent="0.35">
      <c r="O278" s="38"/>
    </row>
    <row r="279" spans="15:15" x14ac:dyDescent="0.35">
      <c r="O279" s="38"/>
    </row>
    <row r="280" spans="15:15" x14ac:dyDescent="0.35">
      <c r="O280" s="38"/>
    </row>
    <row r="281" spans="15:15" x14ac:dyDescent="0.35">
      <c r="O281" s="38"/>
    </row>
    <row r="282" spans="15:15" x14ac:dyDescent="0.35">
      <c r="O282" s="38"/>
    </row>
    <row r="283" spans="15:15" x14ac:dyDescent="0.35">
      <c r="O283" s="38"/>
    </row>
    <row r="284" spans="15:15" x14ac:dyDescent="0.35">
      <c r="O284" s="38"/>
    </row>
    <row r="285" spans="15:15" x14ac:dyDescent="0.35">
      <c r="O285" s="38"/>
    </row>
    <row r="286" spans="15:15" x14ac:dyDescent="0.35">
      <c r="O286" s="38"/>
    </row>
    <row r="287" spans="15:15" x14ac:dyDescent="0.35">
      <c r="O287" s="38"/>
    </row>
    <row r="288" spans="15:15" x14ac:dyDescent="0.35">
      <c r="O288" s="38"/>
    </row>
    <row r="289" spans="15:15" x14ac:dyDescent="0.35">
      <c r="O289" s="38"/>
    </row>
    <row r="290" spans="15:15" x14ac:dyDescent="0.35">
      <c r="O290" s="38"/>
    </row>
    <row r="291" spans="15:15" x14ac:dyDescent="0.35">
      <c r="O291" s="38"/>
    </row>
    <row r="292" spans="15:15" x14ac:dyDescent="0.35">
      <c r="O292" s="38"/>
    </row>
    <row r="293" spans="15:15" x14ac:dyDescent="0.35">
      <c r="O293" s="38"/>
    </row>
    <row r="294" spans="15:15" x14ac:dyDescent="0.35">
      <c r="O294" s="38"/>
    </row>
    <row r="295" spans="15:15" x14ac:dyDescent="0.35">
      <c r="O295" s="38"/>
    </row>
    <row r="296" spans="15:15" x14ac:dyDescent="0.35">
      <c r="O296" s="38"/>
    </row>
    <row r="297" spans="15:15" x14ac:dyDescent="0.35">
      <c r="O297" s="38"/>
    </row>
    <row r="298" spans="15:15" x14ac:dyDescent="0.35">
      <c r="O298" s="38"/>
    </row>
    <row r="299" spans="15:15" x14ac:dyDescent="0.35">
      <c r="O299" s="38"/>
    </row>
    <row r="300" spans="15:15" x14ac:dyDescent="0.35">
      <c r="O300" s="38"/>
    </row>
    <row r="301" spans="15:15" x14ac:dyDescent="0.35">
      <c r="O301" s="38"/>
    </row>
    <row r="302" spans="15:15" x14ac:dyDescent="0.35">
      <c r="O302" s="38"/>
    </row>
    <row r="303" spans="15:15" x14ac:dyDescent="0.35">
      <c r="O303" s="38"/>
    </row>
    <row r="304" spans="15:15" x14ac:dyDescent="0.35">
      <c r="O304" s="38"/>
    </row>
    <row r="305" spans="15:15" x14ac:dyDescent="0.35">
      <c r="O305" s="38"/>
    </row>
    <row r="306" spans="15:15" x14ac:dyDescent="0.35">
      <c r="O306" s="38"/>
    </row>
    <row r="307" spans="15:15" x14ac:dyDescent="0.35">
      <c r="O307" s="38"/>
    </row>
    <row r="308" spans="15:15" x14ac:dyDescent="0.35">
      <c r="O308" s="38"/>
    </row>
    <row r="309" spans="15:15" x14ac:dyDescent="0.35">
      <c r="O309" s="38"/>
    </row>
    <row r="310" spans="15:15" x14ac:dyDescent="0.35">
      <c r="O310" s="38"/>
    </row>
    <row r="311" spans="15:15" x14ac:dyDescent="0.35">
      <c r="O311" s="38"/>
    </row>
    <row r="312" spans="15:15" x14ac:dyDescent="0.35">
      <c r="O312" s="38"/>
    </row>
    <row r="313" spans="15:15" x14ac:dyDescent="0.35">
      <c r="O313" s="38"/>
    </row>
    <row r="314" spans="15:15" x14ac:dyDescent="0.35">
      <c r="O314" s="38"/>
    </row>
    <row r="315" spans="15:15" x14ac:dyDescent="0.35">
      <c r="O315" s="38"/>
    </row>
    <row r="316" spans="15:15" x14ac:dyDescent="0.35">
      <c r="O316" s="38"/>
    </row>
    <row r="317" spans="15:15" x14ac:dyDescent="0.35">
      <c r="O317" s="38"/>
    </row>
    <row r="318" spans="15:15" x14ac:dyDescent="0.35">
      <c r="O318" s="38"/>
    </row>
    <row r="319" spans="15:15" x14ac:dyDescent="0.35">
      <c r="O319" s="38"/>
    </row>
    <row r="320" spans="15:15" x14ac:dyDescent="0.35">
      <c r="O320" s="38"/>
    </row>
    <row r="321" spans="15:15" x14ac:dyDescent="0.35">
      <c r="O321" s="38"/>
    </row>
    <row r="322" spans="15:15" x14ac:dyDescent="0.35">
      <c r="O322" s="38"/>
    </row>
    <row r="323" spans="15:15" x14ac:dyDescent="0.35">
      <c r="O323" s="38"/>
    </row>
    <row r="324" spans="15:15" x14ac:dyDescent="0.35">
      <c r="O324" s="38"/>
    </row>
    <row r="325" spans="15:15" x14ac:dyDescent="0.35">
      <c r="O325" s="38"/>
    </row>
    <row r="326" spans="15:15" x14ac:dyDescent="0.35">
      <c r="O326" s="38"/>
    </row>
    <row r="327" spans="15:15" x14ac:dyDescent="0.35">
      <c r="O327" s="38"/>
    </row>
    <row r="328" spans="15:15" x14ac:dyDescent="0.35">
      <c r="O328" s="38"/>
    </row>
    <row r="329" spans="15:15" x14ac:dyDescent="0.35">
      <c r="O329" s="38"/>
    </row>
    <row r="330" spans="15:15" x14ac:dyDescent="0.35">
      <c r="O330" s="38"/>
    </row>
    <row r="331" spans="15:15" x14ac:dyDescent="0.35">
      <c r="O331" s="38"/>
    </row>
    <row r="332" spans="15:15" x14ac:dyDescent="0.35">
      <c r="O332" s="38"/>
    </row>
    <row r="333" spans="15:15" x14ac:dyDescent="0.35">
      <c r="O333" s="38"/>
    </row>
    <row r="334" spans="15:15" x14ac:dyDescent="0.35">
      <c r="O334" s="38"/>
    </row>
  </sheetData>
  <mergeCells count="1">
    <mergeCell ref="D2:F2"/>
  </mergeCells>
  <phoneticPr fontId="19" type="noConversion"/>
  <pageMargins left="0.7" right="0.7" top="0.75" bottom="0.75" header="0.3" footer="0.3"/>
  <legacyDrawing r:id="rId1"/>
  <tableParts count="1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6bdc982-38d5-4b5a-96d1-0f2874f4ec8b">
      <Terms xmlns="http://schemas.microsoft.com/office/infopath/2007/PartnerControls"/>
    </lcf76f155ced4ddcb4097134ff3c332f>
    <TaxCatchAll xmlns="4ffa91fb-a0ff-4ac5-b2db-65c790d184a4" xsi:nil="true"/>
    <SharedWithUsers xmlns="d8e1a5f1-8f0c-4ae6-b099-884352d154f1">
      <UserInfo>
        <DisplayName>Lau, Patrick</DisplayName>
        <AccountId>114</AccountId>
        <AccountType/>
      </UserInfo>
      <UserInfo>
        <DisplayName>Godwin, Dave</DisplayName>
        <AccountId>35</AccountId>
        <AccountType/>
      </UserInfo>
      <UserInfo>
        <DisplayName>Tasich, Chris</DisplayName>
        <AccountId>118</AccountId>
        <AccountType/>
      </UserInfo>
      <UserInfo>
        <DisplayName>Berkoff, Sasha</DisplayName>
        <AccountId>115</AccountId>
        <AccountType/>
      </UserInfo>
      <UserInfo>
        <DisplayName>Birgfeld, Erin</DisplayName>
        <AccountId>15</AccountId>
        <AccountType/>
      </UserInfo>
      <UserInfo>
        <DisplayName>Cain, Allison</DisplayName>
        <AccountId>9</AccountId>
        <AccountType/>
      </UserInfo>
    </SharedWithUsers>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2024-08-20T21:13:12+00:00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6DE473D8E26B264085445B9D1E99020D" ma:contentTypeVersion="15" ma:contentTypeDescription="Create a new document." ma:contentTypeScope="" ma:versionID="a0ca404652074c7b1dc0b811c803d66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16bdc982-38d5-4b5a-96d1-0f2874f4ec8b" xmlns:ns6="d8e1a5f1-8f0c-4ae6-b099-884352d154f1" targetNamespace="http://schemas.microsoft.com/office/2006/metadata/properties" ma:root="true" ma:fieldsID="cbbf3c0cb17e168bf1045b1292e7f232" ns1:_="" ns2:_="" ns3:_="" ns4:_="" ns5:_="" ns6:_="">
    <xsd:import namespace="http://schemas.microsoft.com/sharepoint/v3"/>
    <xsd:import namespace="4ffa91fb-a0ff-4ac5-b2db-65c790d184a4"/>
    <xsd:import namespace="http://schemas.microsoft.com/sharepoint.v3"/>
    <xsd:import namespace="http://schemas.microsoft.com/sharepoint/v3/fields"/>
    <xsd:import namespace="16bdc982-38d5-4b5a-96d1-0f2874f4ec8b"/>
    <xsd:import namespace="d8e1a5f1-8f0c-4ae6-b099-884352d154f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lcf76f155ced4ddcb4097134ff3c332f" minOccurs="0"/>
                <xsd:element ref="ns5:MediaServiceDateTaken" minOccurs="0"/>
                <xsd:element ref="ns5:MediaServiceObjectDetectorVersions" minOccurs="0"/>
                <xsd:element ref="ns5:MediaServiceOCR" minOccurs="0"/>
                <xsd:element ref="ns5:MediaServiceGenerationTime" minOccurs="0"/>
                <xsd:element ref="ns5:MediaServiceEventHashCode" minOccurs="0"/>
                <xsd:element ref="ns5:MediaServiceSearchProperties"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4eb1760b-a4d1-41a1-b1ed-5d386ca3a563}" ma:internalName="TaxCatchAllLabel" ma:readOnly="true" ma:showField="CatchAllDataLabel" ma:web="d8e1a5f1-8f0c-4ae6-b099-884352d154f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4eb1760b-a4d1-41a1-b1ed-5d386ca3a563}" ma:internalName="TaxCatchAll" ma:showField="CatchAllData" ma:web="d8e1a5f1-8f0c-4ae6-b099-884352d154f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bdc982-38d5-4b5a-96d1-0f2874f4ec8b"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DateTaken" ma:index="34" nillable="true" ma:displayName="MediaServiceDateTaken" ma:hidden="true" ma:indexed="true" ma:internalName="MediaServiceDateTaken" ma:readOnly="true">
      <xsd:simpleType>
        <xsd:restriction base="dms:Text"/>
      </xsd:simpleType>
    </xsd:element>
    <xsd:element name="MediaServiceObjectDetectorVersions" ma:index="35" nillable="true" ma:displayName="MediaServiceObjectDetectorVersions" ma:hidden="true" ma:indexed="true" ma:internalName="MediaServiceObjectDetectorVersions" ma:readOnly="true">
      <xsd:simpleType>
        <xsd:restriction base="dms:Text"/>
      </xsd:simpleType>
    </xsd:element>
    <xsd:element name="MediaServiceOCR" ma:index="36" nillable="true" ma:displayName="Extracted Text" ma:internalName="MediaServiceOCR"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MediaLengthInSeconds" ma:index="4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8e1a5f1-8f0c-4ae6-b099-884352d154f1"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8C7625-B0E9-4401-BA9D-6EBEC0CD0060}">
  <ds:schemaRefs>
    <ds:schemaRef ds:uri="http://schemas.microsoft.com/sharepoint/v3/contenttype/forms"/>
  </ds:schemaRefs>
</ds:datastoreItem>
</file>

<file path=customXml/itemProps2.xml><?xml version="1.0" encoding="utf-8"?>
<ds:datastoreItem xmlns:ds="http://schemas.openxmlformats.org/officeDocument/2006/customXml" ds:itemID="{2587D966-6F11-48B7-8D7D-051EF476E828}">
  <ds:schemaRefs>
    <ds:schemaRef ds:uri="http://www.w3.org/XML/1998/namespace"/>
    <ds:schemaRef ds:uri="http://purl.org/dc/dcmitype/"/>
    <ds:schemaRef ds:uri="http://purl.org/dc/elements/1.1/"/>
    <ds:schemaRef ds:uri="4ffa91fb-a0ff-4ac5-b2db-65c790d184a4"/>
    <ds:schemaRef ds:uri="http://schemas.microsoft.com/office/infopath/2007/PartnerControls"/>
    <ds:schemaRef ds:uri="http://schemas.microsoft.com/office/2006/documentManagement/types"/>
    <ds:schemaRef ds:uri="http://schemas.microsoft.com/sharepoint/v3"/>
    <ds:schemaRef ds:uri="16bdc982-38d5-4b5a-96d1-0f2874f4ec8b"/>
    <ds:schemaRef ds:uri="http://schemas.microsoft.com/sharepoint/v3/fields"/>
    <ds:schemaRef ds:uri="http://schemas.microsoft.com/office/2006/metadata/properties"/>
    <ds:schemaRef ds:uri="http://schemas.openxmlformats.org/package/2006/metadata/core-properties"/>
    <ds:schemaRef ds:uri="d8e1a5f1-8f0c-4ae6-b099-884352d154f1"/>
    <ds:schemaRef ds:uri="http://schemas.microsoft.com/sharepoint.v3"/>
    <ds:schemaRef ds:uri="http://purl.org/dc/terms/"/>
  </ds:schemaRefs>
</ds:datastoreItem>
</file>

<file path=customXml/itemProps3.xml><?xml version="1.0" encoding="utf-8"?>
<ds:datastoreItem xmlns:ds="http://schemas.openxmlformats.org/officeDocument/2006/customXml" ds:itemID="{0002EB3E-2E90-437D-95AF-42CD3DC0475E}">
  <ds:schemaRefs>
    <ds:schemaRef ds:uri="Microsoft.SharePoint.Taxonomy.ContentTypeSync"/>
  </ds:schemaRefs>
</ds:datastoreItem>
</file>

<file path=customXml/itemProps4.xml><?xml version="1.0" encoding="utf-8"?>
<ds:datastoreItem xmlns:ds="http://schemas.openxmlformats.org/officeDocument/2006/customXml" ds:itemID="{7034DB88-2E54-4DD2-8A47-4BB26E547E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16bdc982-38d5-4b5a-96d1-0f2874f4ec8b"/>
    <ds:schemaRef ds:uri="d8e1a5f1-8f0c-4ae6-b099-884352d154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vt:i4>
      </vt:variant>
    </vt:vector>
  </HeadingPairs>
  <TitlesOfParts>
    <vt:vector size="31" baseType="lpstr">
      <vt:lpstr>1. Background_and_Certification</vt:lpstr>
      <vt:lpstr>2a. RACHP</vt:lpstr>
      <vt:lpstr>2b. Foams</vt:lpstr>
      <vt:lpstr>2c. Aerosols</vt:lpstr>
      <vt:lpstr>3. Other HFCs +Custom Blends</vt:lpstr>
      <vt:lpstr>Lookup Tables and Dropdowns</vt:lpstr>
      <vt:lpstr>'Lookup Tables and Dropdowns'!_Hlk143178819</vt:lpstr>
      <vt:lpstr>AerosolRange1</vt:lpstr>
      <vt:lpstr>AerosolRange2</vt:lpstr>
      <vt:lpstr>kg_metrictons_conversion</vt:lpstr>
      <vt:lpstr>lb_to_kg_conversion</vt:lpstr>
      <vt:lpstr>oz_to_kg_conversion</vt:lpstr>
      <vt:lpstr>RACHPRange1</vt:lpstr>
      <vt:lpstr>RACHPRange10</vt:lpstr>
      <vt:lpstr>RACHPRange11</vt:lpstr>
      <vt:lpstr>RACHPRange12</vt:lpstr>
      <vt:lpstr>RACHPRange13</vt:lpstr>
      <vt:lpstr>RACHPRange15</vt:lpstr>
      <vt:lpstr>RACHPRange16</vt:lpstr>
      <vt:lpstr>RACHPRange17</vt:lpstr>
      <vt:lpstr>RACHPRange18</vt:lpstr>
      <vt:lpstr>RACHPRange19</vt:lpstr>
      <vt:lpstr>RACHPRange2</vt:lpstr>
      <vt:lpstr>RACHPRange20</vt:lpstr>
      <vt:lpstr>RACHPRange3</vt:lpstr>
      <vt:lpstr>RACHPRange4</vt:lpstr>
      <vt:lpstr>RACHPRange5</vt:lpstr>
      <vt:lpstr>RACHPRange6</vt:lpstr>
      <vt:lpstr>RACHPRange7</vt:lpstr>
      <vt:lpstr>RACHPRange8</vt:lpstr>
      <vt:lpstr>RACHPRange9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Marissa Hoer</dc:creator>
  <cp:keywords/>
  <dc:description/>
  <cp:lastModifiedBy>Bernales, Barbara</cp:lastModifiedBy>
  <cp:revision/>
  <dcterms:created xsi:type="dcterms:W3CDTF">2023-10-03T17:52:54Z</dcterms:created>
  <dcterms:modified xsi:type="dcterms:W3CDTF">2024-09-17T22:41:00Z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0x0101006DE473D8E26B264085445B9D1E99020D</vt:lpwstr>
  </property>
  <property fmtid="{D5CDD505-2E9C-101B-9397-08002B2CF9AE}" pid="3" name="MediaServiceImageTags">
    <vt:lpwstr/>
  </property>
  <property fmtid="{D5CDD505-2E9C-101B-9397-08002B2CF9AE}" pid="4" name="TaxKeyword">
    <vt:lpwstr/>
  </property>
  <property fmtid="{D5CDD505-2E9C-101B-9397-08002B2CF9AE}" pid="5" name="Document_x0020_Type">
    <vt:lpwstr/>
  </property>
  <property fmtid="{D5CDD505-2E9C-101B-9397-08002B2CF9AE}" pid="6" name="e3f09c3df709400db2417a7161762d62">
    <vt:lpwstr/>
  </property>
  <property fmtid="{D5CDD505-2E9C-101B-9397-08002B2CF9AE}" pid="7" name="EPA_x0020_Subject">
    <vt:lpwstr/>
  </property>
  <property fmtid="{D5CDD505-2E9C-101B-9397-08002B2CF9AE}" pid="8" name="EPA Subject">
    <vt:lpwstr/>
  </property>
  <property fmtid="{D5CDD505-2E9C-101B-9397-08002B2CF9AE}" pid="9" name="Document Type">
    <vt:lpwstr/>
  </property>
</Properties>
</file>