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usepa.sharepoint.com/sites/GasSTAR/Shared Documents/General/ICR/2021 NGS-MC Renewal/NGS Documents/"/>
    </mc:Choice>
  </mc:AlternateContent>
  <xr:revisionPtr revIDLastSave="96" documentId="8_{7AD20056-B4C2-47EF-A5E0-58F17D944854}" xr6:coauthVersionLast="45" xr6:coauthVersionMax="45" xr10:uidLastSave="{66479FC9-47ED-4578-B6E5-196D92E7B840}"/>
  <bookViews>
    <workbookView xWindow="-109" yWindow="-109" windowWidth="26301" windowHeight="14305" tabRatio="815" xr2:uid="{00000000-000D-0000-FFFF-FFFF00000000}"/>
  </bookViews>
  <sheets>
    <sheet name="Partner Info and ToC" sheetId="7" r:id="rId1"/>
    <sheet name="Equipment Leaks" sheetId="6" r:id="rId2"/>
    <sheet name="Mains" sheetId="5" r:id="rId3"/>
    <sheet name="Services" sheetId="14" r:id="rId4"/>
    <sheet name="Additional Activities" sheetId="12" r:id="rId5"/>
    <sheet name="references" sheetId="10" r:id="rId6"/>
    <sheet name="Compiled-Leaks" sheetId="15" state="hidden" r:id="rId7"/>
    <sheet name="Compiled-Mains" sheetId="16" state="hidden" r:id="rId8"/>
    <sheet name="Compiled-Services" sheetId="21" state="hidden" r:id="rId9"/>
    <sheet name="Compiled-Additional" sheetId="23" state="hidden" r:id="rId10"/>
    <sheet name="compiled-FLOW" sheetId="22" state="hidden" r:id="rId11"/>
    <sheet name="distribution_partners" sheetId="24" state="hidden" r:id="rId12"/>
    <sheet name="distribution_activities" sheetId="4" state="hidden" r:id="rId13"/>
    <sheet name="picklists" sheetId="2" state="hidden" r:id="rId14"/>
  </sheets>
  <definedNames>
    <definedName name="Annual_average_Leak_Rate_per_Facility">references!$B$22</definedName>
    <definedName name="calc_methodologies">picklists!$B$2:$B$6</definedName>
    <definedName name="dist_addl_activities">distribution_activities!$A$2:$A$32</definedName>
    <definedName name="Efficiency">references!$B$23</definedName>
    <definedName name="MAINS_CI_Plastic">references!$B$14</definedName>
    <definedName name="MAINS_CI_PS">references!$B$13</definedName>
    <definedName name="MAINS_UPS_Plastic">references!$C$14</definedName>
    <definedName name="MAINS_UPS_PS">references!$C$13</definedName>
    <definedName name="partners">distribution_partners!$A$2:$A$47</definedName>
    <definedName name="_xlnm.Print_Area" localSheetId="0">'Partner Info and ToC'!$A$1:$C$24</definedName>
    <definedName name="RYear">'Partner Info and ToC'!$B$5</definedName>
    <definedName name="SERVICES_CI_CU">references!$B$17</definedName>
    <definedName name="SERVICES_CI_Plastic">references!$B$16</definedName>
    <definedName name="SERVICES_CI_PS">references!$B$15</definedName>
    <definedName name="SERVICES_UPS_CU">references!$C$17</definedName>
    <definedName name="SERVICES_UPS_Plastic">references!$C$16</definedName>
    <definedName name="SERVICES_UPS_PS">references!$C$15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7" l="1"/>
  <c r="A2" i="2" l="1"/>
  <c r="A3" i="2" s="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B14" i="7" l="1"/>
  <c r="B13" i="7"/>
  <c r="B12" i="7"/>
  <c r="B11" i="7" l="1"/>
  <c r="G5" i="6"/>
  <c r="K2" i="15"/>
  <c r="K3" i="15"/>
  <c r="K4" i="15"/>
  <c r="K5" i="15"/>
  <c r="K6" i="15"/>
  <c r="K7" i="15"/>
  <c r="K8" i="15"/>
  <c r="K9" i="15"/>
  <c r="K10" i="15"/>
  <c r="K11" i="15"/>
  <c r="K12" i="15"/>
  <c r="K13" i="15"/>
  <c r="K14" i="15"/>
  <c r="K15" i="15"/>
  <c r="K16" i="15"/>
  <c r="K17" i="15"/>
  <c r="K18" i="15"/>
  <c r="K19" i="15"/>
  <c r="K20" i="15"/>
  <c r="K21" i="15"/>
  <c r="K22" i="15"/>
  <c r="K23" i="15"/>
  <c r="K24" i="15"/>
  <c r="K25" i="15"/>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L2" i="15"/>
  <c r="G2" i="23" l="1"/>
  <c r="G3" i="23"/>
  <c r="G4" i="23"/>
  <c r="G5" i="23"/>
  <c r="G6" i="23"/>
  <c r="G7" i="23"/>
  <c r="G8" i="23"/>
  <c r="G9" i="23"/>
  <c r="G10" i="23"/>
  <c r="G11" i="23"/>
  <c r="G12" i="23"/>
  <c r="G13" i="23"/>
  <c r="G14" i="23"/>
  <c r="G15" i="23"/>
  <c r="G16" i="23"/>
  <c r="G17" i="23"/>
  <c r="G18" i="23"/>
  <c r="G19" i="23"/>
  <c r="G20" i="23"/>
  <c r="G21" i="23"/>
  <c r="G22" i="23"/>
  <c r="G23" i="23"/>
  <c r="G24" i="23"/>
  <c r="G25" i="23"/>
  <c r="G2" i="21"/>
  <c r="G3" i="21"/>
  <c r="G4" i="21"/>
  <c r="G5" i="21"/>
  <c r="G6" i="21"/>
  <c r="G7" i="21"/>
  <c r="G8" i="21"/>
  <c r="G9" i="21"/>
  <c r="G10" i="21"/>
  <c r="G11" i="21"/>
  <c r="G12" i="21"/>
  <c r="G13" i="21"/>
  <c r="G14" i="21"/>
  <c r="G15" i="21"/>
  <c r="G16" i="21"/>
  <c r="G17" i="21"/>
  <c r="G18" i="21"/>
  <c r="G19" i="21"/>
  <c r="G20" i="21"/>
  <c r="G21" i="21"/>
  <c r="G22" i="21"/>
  <c r="G23" i="21"/>
  <c r="G24" i="21"/>
  <c r="G25" i="21"/>
  <c r="G2" i="16"/>
  <c r="G3" i="16"/>
  <c r="G4" i="16"/>
  <c r="G5" i="16"/>
  <c r="G6" i="16"/>
  <c r="G7" i="16"/>
  <c r="G8" i="16"/>
  <c r="G9" i="16"/>
  <c r="G10" i="16"/>
  <c r="G11" i="16"/>
  <c r="G12" i="16"/>
  <c r="G13" i="16"/>
  <c r="G14" i="16"/>
  <c r="G15" i="16"/>
  <c r="G16" i="16"/>
  <c r="G17" i="16"/>
  <c r="G18" i="16"/>
  <c r="G19" i="16"/>
  <c r="G20" i="16"/>
  <c r="G21" i="16"/>
  <c r="G22" i="16"/>
  <c r="G23" i="16"/>
  <c r="G24" i="16"/>
  <c r="G25" i="16"/>
  <c r="G2" i="15"/>
  <c r="G3" i="15"/>
  <c r="G4" i="15"/>
  <c r="G5" i="15"/>
  <c r="G6" i="15"/>
  <c r="G7" i="15"/>
  <c r="G8" i="15"/>
  <c r="G9" i="15"/>
  <c r="G10" i="15"/>
  <c r="G11" i="15"/>
  <c r="G12" i="15"/>
  <c r="G13" i="15"/>
  <c r="G14" i="15"/>
  <c r="G15" i="15"/>
  <c r="G16" i="15"/>
  <c r="G17" i="15"/>
  <c r="G18" i="15"/>
  <c r="G19" i="15"/>
  <c r="G20" i="15"/>
  <c r="G21" i="15"/>
  <c r="G22" i="15"/>
  <c r="G23" i="15"/>
  <c r="G24" i="15"/>
  <c r="G25" i="15"/>
  <c r="M2" i="23" l="1"/>
  <c r="M3" i="23"/>
  <c r="M4" i="23"/>
  <c r="M5" i="23"/>
  <c r="M6" i="23"/>
  <c r="M7" i="23"/>
  <c r="M8" i="23"/>
  <c r="M9" i="23"/>
  <c r="M10" i="23"/>
  <c r="M11" i="23"/>
  <c r="M12" i="23"/>
  <c r="M13" i="23"/>
  <c r="M14" i="23"/>
  <c r="M15" i="23"/>
  <c r="M16" i="23"/>
  <c r="M17" i="23"/>
  <c r="M18" i="23"/>
  <c r="M19" i="23"/>
  <c r="M20" i="23"/>
  <c r="M21" i="23"/>
  <c r="M22" i="23"/>
  <c r="M23" i="23"/>
  <c r="M24" i="23"/>
  <c r="M25" i="23"/>
  <c r="K2" i="23"/>
  <c r="K3" i="23"/>
  <c r="K4" i="23"/>
  <c r="K5" i="23"/>
  <c r="K6" i="23"/>
  <c r="K7" i="23"/>
  <c r="K8" i="23"/>
  <c r="K9" i="23"/>
  <c r="K10" i="23"/>
  <c r="K11" i="23"/>
  <c r="K12" i="23"/>
  <c r="K13" i="23"/>
  <c r="K14" i="23"/>
  <c r="K15" i="23"/>
  <c r="K16" i="23"/>
  <c r="K17" i="23"/>
  <c r="K18" i="23"/>
  <c r="K19" i="23"/>
  <c r="K20" i="23"/>
  <c r="K21" i="23"/>
  <c r="K22" i="23"/>
  <c r="K23" i="23"/>
  <c r="K24" i="23"/>
  <c r="K25" i="23"/>
  <c r="J2" i="23"/>
  <c r="J3" i="23"/>
  <c r="J4" i="23"/>
  <c r="J5" i="23"/>
  <c r="J6" i="23"/>
  <c r="J7" i="23"/>
  <c r="J8" i="23"/>
  <c r="J9" i="23"/>
  <c r="J10" i="23"/>
  <c r="J11" i="23"/>
  <c r="J12" i="23"/>
  <c r="J13" i="23"/>
  <c r="J14" i="23"/>
  <c r="J15" i="23"/>
  <c r="J16" i="23"/>
  <c r="J17" i="23"/>
  <c r="J18" i="23"/>
  <c r="J19" i="23"/>
  <c r="J20" i="23"/>
  <c r="J21" i="23"/>
  <c r="J22" i="23"/>
  <c r="J23" i="23"/>
  <c r="J24" i="23"/>
  <c r="J25" i="23"/>
  <c r="I2" i="23"/>
  <c r="I3" i="23"/>
  <c r="I4" i="23"/>
  <c r="I5" i="23"/>
  <c r="I6" i="23"/>
  <c r="I7" i="23"/>
  <c r="I8" i="23"/>
  <c r="I9" i="23"/>
  <c r="I10" i="23"/>
  <c r="I11" i="23"/>
  <c r="I12" i="23"/>
  <c r="I13" i="23"/>
  <c r="I14" i="23"/>
  <c r="I15" i="23"/>
  <c r="I16" i="23"/>
  <c r="I17" i="23"/>
  <c r="I18" i="23"/>
  <c r="I19" i="23"/>
  <c r="I20" i="23"/>
  <c r="I21" i="23"/>
  <c r="I22" i="23"/>
  <c r="I23" i="23"/>
  <c r="I24" i="23"/>
  <c r="I25" i="23"/>
  <c r="H2" i="23"/>
  <c r="H3" i="23"/>
  <c r="H4" i="23"/>
  <c r="H5" i="23"/>
  <c r="H6" i="23"/>
  <c r="H7" i="23"/>
  <c r="H8" i="23"/>
  <c r="H9" i="23"/>
  <c r="H10" i="23"/>
  <c r="H11" i="23"/>
  <c r="H12" i="23"/>
  <c r="H13" i="23"/>
  <c r="H14" i="23"/>
  <c r="H15" i="23"/>
  <c r="H16" i="23"/>
  <c r="H17" i="23"/>
  <c r="H18" i="23"/>
  <c r="H19" i="23"/>
  <c r="H20" i="23"/>
  <c r="H21" i="23"/>
  <c r="H22" i="23"/>
  <c r="H23" i="23"/>
  <c r="H24" i="23"/>
  <c r="H25" i="23"/>
  <c r="D2" i="23"/>
  <c r="D3" i="23"/>
  <c r="D4" i="23"/>
  <c r="D5" i="23"/>
  <c r="D6" i="23"/>
  <c r="D7" i="23"/>
  <c r="D8" i="23"/>
  <c r="D9" i="23"/>
  <c r="D10" i="23"/>
  <c r="D11" i="23"/>
  <c r="D12" i="23"/>
  <c r="D13" i="23"/>
  <c r="D14" i="23"/>
  <c r="D15" i="23"/>
  <c r="D16" i="23"/>
  <c r="D17" i="23"/>
  <c r="D18" i="23"/>
  <c r="D19" i="23"/>
  <c r="D20" i="23"/>
  <c r="D21" i="23"/>
  <c r="D22" i="23"/>
  <c r="D23" i="23"/>
  <c r="D24" i="23"/>
  <c r="D25" i="23"/>
  <c r="B2" i="23"/>
  <c r="B3" i="23"/>
  <c r="B4" i="23"/>
  <c r="B5" i="23"/>
  <c r="B6" i="23"/>
  <c r="B7" i="23"/>
  <c r="B8" i="23"/>
  <c r="B9" i="23"/>
  <c r="B10" i="23"/>
  <c r="B11" i="23"/>
  <c r="B12" i="23"/>
  <c r="B13" i="23"/>
  <c r="B14" i="23"/>
  <c r="B15" i="23"/>
  <c r="B16" i="23"/>
  <c r="B17" i="23"/>
  <c r="B18" i="23"/>
  <c r="B19" i="23"/>
  <c r="B20" i="23"/>
  <c r="B21" i="23"/>
  <c r="B22" i="23"/>
  <c r="B23" i="23"/>
  <c r="B24" i="23"/>
  <c r="B25" i="23"/>
  <c r="F72" i="22"/>
  <c r="F71" i="22"/>
  <c r="F70" i="22"/>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E2" i="15"/>
  <c r="E3" i="15"/>
  <c r="E4" i="15"/>
  <c r="E5" i="15"/>
  <c r="E6" i="15"/>
  <c r="E7" i="15"/>
  <c r="E8" i="15"/>
  <c r="E9" i="15"/>
  <c r="E10" i="15"/>
  <c r="E11" i="15"/>
  <c r="E12" i="15"/>
  <c r="E13" i="15"/>
  <c r="E14" i="15"/>
  <c r="E15" i="15"/>
  <c r="E16" i="15"/>
  <c r="E17" i="15"/>
  <c r="E18" i="15"/>
  <c r="E19" i="15"/>
  <c r="E20" i="15"/>
  <c r="E21" i="15"/>
  <c r="E22" i="15"/>
  <c r="E23" i="15"/>
  <c r="E24" i="15"/>
  <c r="E25" i="15"/>
  <c r="F25" i="22"/>
  <c r="F24" i="22"/>
  <c r="F23" i="22"/>
  <c r="F22" i="22"/>
  <c r="F21" i="22"/>
  <c r="F20" i="22"/>
  <c r="F19" i="22"/>
  <c r="F18" i="22"/>
  <c r="F17" i="22"/>
  <c r="F16" i="22"/>
  <c r="F15" i="22"/>
  <c r="F14" i="22"/>
  <c r="F13" i="22"/>
  <c r="F12" i="22"/>
  <c r="F11" i="22"/>
  <c r="F10" i="22"/>
  <c r="F9" i="22"/>
  <c r="F8" i="22"/>
  <c r="F7" i="22"/>
  <c r="F6" i="22"/>
  <c r="F5" i="22"/>
  <c r="F4" i="22"/>
  <c r="F3" i="22"/>
  <c r="F2" i="22"/>
  <c r="M96" i="22" l="1"/>
  <c r="I96" i="22"/>
  <c r="E96" i="22"/>
  <c r="A96" i="22"/>
  <c r="G96" i="22"/>
  <c r="J96" i="22"/>
  <c r="L96" i="22"/>
  <c r="H96" i="22"/>
  <c r="D96" i="22"/>
  <c r="K96" i="22"/>
  <c r="C96" i="22"/>
  <c r="F96" i="22"/>
  <c r="B96" i="22"/>
  <c r="M92" i="22"/>
  <c r="I92" i="22"/>
  <c r="E92" i="22"/>
  <c r="A92" i="22"/>
  <c r="G92" i="22"/>
  <c r="J92" i="22"/>
  <c r="B92" i="22"/>
  <c r="L92" i="22"/>
  <c r="H92" i="22"/>
  <c r="D92" i="22"/>
  <c r="K92" i="22"/>
  <c r="C92" i="22"/>
  <c r="F92" i="22"/>
  <c r="M88" i="22"/>
  <c r="I88" i="22"/>
  <c r="E88" i="22"/>
  <c r="A88" i="22"/>
  <c r="C88" i="22"/>
  <c r="F88" i="22"/>
  <c r="L88" i="22"/>
  <c r="H88" i="22"/>
  <c r="D88" i="22"/>
  <c r="K88" i="22"/>
  <c r="G88" i="22"/>
  <c r="J88" i="22"/>
  <c r="B88" i="22"/>
  <c r="M84" i="22"/>
  <c r="I84" i="22"/>
  <c r="E84" i="22"/>
  <c r="A84" i="22"/>
  <c r="G84" i="22"/>
  <c r="L84" i="22"/>
  <c r="H84" i="22"/>
  <c r="D84" i="22"/>
  <c r="K84" i="22"/>
  <c r="C84" i="22"/>
  <c r="B84" i="22"/>
  <c r="J84" i="22"/>
  <c r="F84" i="22"/>
  <c r="J95" i="22"/>
  <c r="F95" i="22"/>
  <c r="B95" i="22"/>
  <c r="L95" i="22"/>
  <c r="D95" i="22"/>
  <c r="K95" i="22"/>
  <c r="C95" i="22"/>
  <c r="M95" i="22"/>
  <c r="I95" i="22"/>
  <c r="E95" i="22"/>
  <c r="A95" i="22"/>
  <c r="H95" i="22"/>
  <c r="G95" i="22"/>
  <c r="J91" i="22"/>
  <c r="F91" i="22"/>
  <c r="B91" i="22"/>
  <c r="L91" i="22"/>
  <c r="D91" i="22"/>
  <c r="G91" i="22"/>
  <c r="M91" i="22"/>
  <c r="I91" i="22"/>
  <c r="E91" i="22"/>
  <c r="A91" i="22"/>
  <c r="H91" i="22"/>
  <c r="K91" i="22"/>
  <c r="C91" i="22"/>
  <c r="J87" i="22"/>
  <c r="F87" i="22"/>
  <c r="B87" i="22"/>
  <c r="H87" i="22"/>
  <c r="K87" i="22"/>
  <c r="C87" i="22"/>
  <c r="M87" i="22"/>
  <c r="I87" i="22"/>
  <c r="E87" i="22"/>
  <c r="A87" i="22"/>
  <c r="L87" i="22"/>
  <c r="D87" i="22"/>
  <c r="G87" i="22"/>
  <c r="K94" i="22"/>
  <c r="G94" i="22"/>
  <c r="C94" i="22"/>
  <c r="I94" i="22"/>
  <c r="H94" i="22"/>
  <c r="J94" i="22"/>
  <c r="F94" i="22"/>
  <c r="B94" i="22"/>
  <c r="M94" i="22"/>
  <c r="E94" i="22"/>
  <c r="A94" i="22"/>
  <c r="L94" i="22"/>
  <c r="D94" i="22"/>
  <c r="K90" i="22"/>
  <c r="G90" i="22"/>
  <c r="C90" i="22"/>
  <c r="I90" i="22"/>
  <c r="H90" i="22"/>
  <c r="J90" i="22"/>
  <c r="F90" i="22"/>
  <c r="B90" i="22"/>
  <c r="M90" i="22"/>
  <c r="E90" i="22"/>
  <c r="A90" i="22"/>
  <c r="L90" i="22"/>
  <c r="D90" i="22"/>
  <c r="K86" i="22"/>
  <c r="G86" i="22"/>
  <c r="C86" i="22"/>
  <c r="M86" i="22"/>
  <c r="E86" i="22"/>
  <c r="H86" i="22"/>
  <c r="J86" i="22"/>
  <c r="F86" i="22"/>
  <c r="B86" i="22"/>
  <c r="I86" i="22"/>
  <c r="A86" i="22"/>
  <c r="L86" i="22"/>
  <c r="D86" i="22"/>
  <c r="L93" i="22"/>
  <c r="H93" i="22"/>
  <c r="D93" i="22"/>
  <c r="J93" i="22"/>
  <c r="B93" i="22"/>
  <c r="M93" i="22"/>
  <c r="E93" i="22"/>
  <c r="K93" i="22"/>
  <c r="G93" i="22"/>
  <c r="C93" i="22"/>
  <c r="F93" i="22"/>
  <c r="I93" i="22"/>
  <c r="A93" i="22"/>
  <c r="L89" i="22"/>
  <c r="H89" i="22"/>
  <c r="D89" i="22"/>
  <c r="J89" i="22"/>
  <c r="B89" i="22"/>
  <c r="M89" i="22"/>
  <c r="E89" i="22"/>
  <c r="K89" i="22"/>
  <c r="G89" i="22"/>
  <c r="C89" i="22"/>
  <c r="F89" i="22"/>
  <c r="I89" i="22"/>
  <c r="A89" i="22"/>
  <c r="L85" i="22"/>
  <c r="H85" i="22"/>
  <c r="D85" i="22"/>
  <c r="J85" i="22"/>
  <c r="B85" i="22"/>
  <c r="M85" i="22"/>
  <c r="E85" i="22"/>
  <c r="K85" i="22"/>
  <c r="G85" i="22"/>
  <c r="C85" i="22"/>
  <c r="F85" i="22"/>
  <c r="I85" i="22"/>
  <c r="A85" i="22"/>
  <c r="K82" i="22"/>
  <c r="G82" i="22"/>
  <c r="C82" i="22"/>
  <c r="J82" i="22"/>
  <c r="F82" i="22"/>
  <c r="B82" i="22"/>
  <c r="M82" i="22"/>
  <c r="I82" i="22"/>
  <c r="E82" i="22"/>
  <c r="A82" i="22"/>
  <c r="L82" i="22"/>
  <c r="H82" i="22"/>
  <c r="D82" i="22"/>
  <c r="L81" i="22"/>
  <c r="H81" i="22"/>
  <c r="D81" i="22"/>
  <c r="K81" i="22"/>
  <c r="G81" i="22"/>
  <c r="C81" i="22"/>
  <c r="J81" i="22"/>
  <c r="F81" i="22"/>
  <c r="B81" i="22"/>
  <c r="M81" i="22"/>
  <c r="I81" i="22"/>
  <c r="E81" i="22"/>
  <c r="A81" i="22"/>
  <c r="J83" i="22"/>
  <c r="F83" i="22"/>
  <c r="B83" i="22"/>
  <c r="M83" i="22"/>
  <c r="I83" i="22"/>
  <c r="E83" i="22"/>
  <c r="A83" i="22"/>
  <c r="L83" i="22"/>
  <c r="H83" i="22"/>
  <c r="D83" i="22"/>
  <c r="K83" i="22"/>
  <c r="G83" i="22"/>
  <c r="C83" i="22"/>
  <c r="M80" i="22"/>
  <c r="L80" i="22"/>
  <c r="D80" i="22"/>
  <c r="K80" i="22"/>
  <c r="J80" i="22"/>
  <c r="B80" i="22"/>
  <c r="I80" i="22"/>
  <c r="A80" i="22"/>
  <c r="H80" i="22"/>
  <c r="F80" i="22"/>
  <c r="G80" i="22"/>
  <c r="J79" i="22"/>
  <c r="F79" i="22"/>
  <c r="B79" i="22"/>
  <c r="K79" i="22"/>
  <c r="M79" i="22"/>
  <c r="I79" i="22"/>
  <c r="A79" i="22"/>
  <c r="G79" i="22"/>
  <c r="L79" i="22"/>
  <c r="H79" i="22"/>
  <c r="D79" i="22"/>
  <c r="J75" i="22"/>
  <c r="F75" i="22"/>
  <c r="B75" i="22"/>
  <c r="K75" i="22"/>
  <c r="M75" i="22"/>
  <c r="I75" i="22"/>
  <c r="A75" i="22"/>
  <c r="L75" i="22"/>
  <c r="H75" i="22"/>
  <c r="D75" i="22"/>
  <c r="G75" i="22"/>
  <c r="K78" i="22"/>
  <c r="G78" i="22"/>
  <c r="H78" i="22"/>
  <c r="J78" i="22"/>
  <c r="F78" i="22"/>
  <c r="B78" i="22"/>
  <c r="L78" i="22"/>
  <c r="M78" i="22"/>
  <c r="I78" i="22"/>
  <c r="A78" i="22"/>
  <c r="D78" i="22"/>
  <c r="K74" i="22"/>
  <c r="G74" i="22"/>
  <c r="L74" i="22"/>
  <c r="J74" i="22"/>
  <c r="F74" i="22"/>
  <c r="B74" i="22"/>
  <c r="H74" i="22"/>
  <c r="M74" i="22"/>
  <c r="I74" i="22"/>
  <c r="A74" i="22"/>
  <c r="D74" i="22"/>
  <c r="M76" i="22"/>
  <c r="I76" i="22"/>
  <c r="A76" i="22"/>
  <c r="J76" i="22"/>
  <c r="L76" i="22"/>
  <c r="H76" i="22"/>
  <c r="D76" i="22"/>
  <c r="B76" i="22"/>
  <c r="K76" i="22"/>
  <c r="G76" i="22"/>
  <c r="F76" i="22"/>
  <c r="L77" i="22"/>
  <c r="H77" i="22"/>
  <c r="D77" i="22"/>
  <c r="K77" i="22"/>
  <c r="G77" i="22"/>
  <c r="M77" i="22"/>
  <c r="A77" i="22"/>
  <c r="J77" i="22"/>
  <c r="F77" i="22"/>
  <c r="B77" i="22"/>
  <c r="I77" i="22"/>
  <c r="A73" i="22"/>
  <c r="B73" i="22"/>
  <c r="F73" i="22"/>
  <c r="J73" i="22"/>
  <c r="H73" i="22"/>
  <c r="M73" i="22"/>
  <c r="G73" i="22"/>
  <c r="K73" i="22"/>
  <c r="L73" i="22"/>
  <c r="I73" i="22"/>
  <c r="D73" i="22"/>
  <c r="J2" i="21"/>
  <c r="J3" i="21"/>
  <c r="J4" i="21"/>
  <c r="J5" i="21"/>
  <c r="J6" i="21"/>
  <c r="J7" i="21"/>
  <c r="J8" i="21"/>
  <c r="J9" i="21"/>
  <c r="J10" i="21"/>
  <c r="J11" i="21"/>
  <c r="J12" i="21"/>
  <c r="J13" i="21"/>
  <c r="J14" i="21"/>
  <c r="J15" i="21"/>
  <c r="J16" i="21"/>
  <c r="J17" i="21"/>
  <c r="J18" i="21"/>
  <c r="J19" i="21"/>
  <c r="J20" i="21"/>
  <c r="J21" i="21"/>
  <c r="J22" i="21"/>
  <c r="J23" i="21"/>
  <c r="J24" i="21"/>
  <c r="J25" i="21"/>
  <c r="E2" i="21"/>
  <c r="E3" i="21"/>
  <c r="E4" i="21"/>
  <c r="E5" i="21"/>
  <c r="E6" i="21"/>
  <c r="E7" i="21"/>
  <c r="E8" i="21"/>
  <c r="E9" i="21"/>
  <c r="E10" i="21"/>
  <c r="E11" i="21"/>
  <c r="E12" i="21"/>
  <c r="E13" i="21"/>
  <c r="E14" i="21"/>
  <c r="E15" i="21"/>
  <c r="E16" i="21"/>
  <c r="E17" i="21"/>
  <c r="E18" i="21"/>
  <c r="E19" i="21"/>
  <c r="E20" i="21"/>
  <c r="E21" i="21"/>
  <c r="E22" i="21"/>
  <c r="E23" i="21"/>
  <c r="E24" i="21"/>
  <c r="E25" i="21"/>
  <c r="D2" i="21"/>
  <c r="D3" i="21"/>
  <c r="D4" i="21"/>
  <c r="D5" i="21"/>
  <c r="D6" i="21"/>
  <c r="D7" i="21"/>
  <c r="D8" i="21"/>
  <c r="D9" i="21"/>
  <c r="D10" i="21"/>
  <c r="D11" i="21"/>
  <c r="D12" i="21"/>
  <c r="D13" i="21"/>
  <c r="D14" i="21"/>
  <c r="D15" i="21"/>
  <c r="D16" i="21"/>
  <c r="D17" i="21"/>
  <c r="D18" i="21"/>
  <c r="D19" i="21"/>
  <c r="D20" i="21"/>
  <c r="D21" i="21"/>
  <c r="D22" i="21"/>
  <c r="D23" i="21"/>
  <c r="D24" i="21"/>
  <c r="D25" i="21"/>
  <c r="M25" i="21"/>
  <c r="B25" i="21"/>
  <c r="M24" i="21"/>
  <c r="B24" i="21"/>
  <c r="M23" i="21"/>
  <c r="B23" i="21"/>
  <c r="M22" i="21"/>
  <c r="B22" i="21"/>
  <c r="M21" i="21"/>
  <c r="B21" i="21"/>
  <c r="M20" i="21"/>
  <c r="B20" i="21"/>
  <c r="M19" i="21"/>
  <c r="B19" i="21"/>
  <c r="M18" i="21"/>
  <c r="B18" i="21"/>
  <c r="M17" i="21"/>
  <c r="B17" i="21"/>
  <c r="M16" i="21"/>
  <c r="B16" i="21"/>
  <c r="M15" i="21"/>
  <c r="B15" i="21"/>
  <c r="M14" i="21"/>
  <c r="B14" i="21"/>
  <c r="M13" i="21"/>
  <c r="B13" i="21"/>
  <c r="M12" i="21"/>
  <c r="B12" i="21"/>
  <c r="M11" i="21"/>
  <c r="B11" i="21"/>
  <c r="M10" i="21"/>
  <c r="B10" i="21"/>
  <c r="M9" i="21"/>
  <c r="B9" i="21"/>
  <c r="M8" i="21"/>
  <c r="B8" i="21"/>
  <c r="M7" i="21"/>
  <c r="B7" i="21"/>
  <c r="M6" i="21"/>
  <c r="B6" i="21"/>
  <c r="M5" i="21"/>
  <c r="B5" i="21"/>
  <c r="M4" i="21"/>
  <c r="B4" i="21"/>
  <c r="M3" i="21"/>
  <c r="B3" i="21"/>
  <c r="M2" i="21"/>
  <c r="B2" i="21"/>
  <c r="D71" i="22" l="1"/>
  <c r="L71" i="22"/>
  <c r="J71" i="22"/>
  <c r="H71" i="22"/>
  <c r="C71" i="22"/>
  <c r="A71" i="22"/>
  <c r="M71" i="22"/>
  <c r="K71" i="22"/>
  <c r="I71" i="22"/>
  <c r="G71" i="22"/>
  <c r="E71" i="22"/>
  <c r="B71" i="22"/>
  <c r="D69" i="22"/>
  <c r="L69" i="22"/>
  <c r="J69" i="22"/>
  <c r="H69" i="22"/>
  <c r="C69" i="22"/>
  <c r="A69" i="22"/>
  <c r="M69" i="22"/>
  <c r="K69" i="22"/>
  <c r="I69" i="22"/>
  <c r="G69" i="22"/>
  <c r="E69" i="22"/>
  <c r="B69" i="22"/>
  <c r="D67" i="22"/>
  <c r="L67" i="22"/>
  <c r="J67" i="22"/>
  <c r="H67" i="22"/>
  <c r="C67" i="22"/>
  <c r="A67" i="22"/>
  <c r="M67" i="22"/>
  <c r="K67" i="22"/>
  <c r="I67" i="22"/>
  <c r="G67" i="22"/>
  <c r="E67" i="22"/>
  <c r="B67" i="22"/>
  <c r="D65" i="22"/>
  <c r="L65" i="22"/>
  <c r="J65" i="22"/>
  <c r="H65" i="22"/>
  <c r="C65" i="22"/>
  <c r="A65" i="22"/>
  <c r="M65" i="22"/>
  <c r="K65" i="22"/>
  <c r="I65" i="22"/>
  <c r="G65" i="22"/>
  <c r="E65" i="22"/>
  <c r="B65" i="22"/>
  <c r="D63" i="22"/>
  <c r="L63" i="22"/>
  <c r="J63" i="22"/>
  <c r="H63" i="22"/>
  <c r="C63" i="22"/>
  <c r="A63" i="22"/>
  <c r="M63" i="22"/>
  <c r="K63" i="22"/>
  <c r="I63" i="22"/>
  <c r="G63" i="22"/>
  <c r="E63" i="22"/>
  <c r="B63" i="22"/>
  <c r="D61" i="22"/>
  <c r="L61" i="22"/>
  <c r="J61" i="22"/>
  <c r="H61" i="22"/>
  <c r="C61" i="22"/>
  <c r="A61" i="22"/>
  <c r="M61" i="22"/>
  <c r="K61" i="22"/>
  <c r="I61" i="22"/>
  <c r="G61" i="22"/>
  <c r="E61" i="22"/>
  <c r="B61" i="22"/>
  <c r="D59" i="22"/>
  <c r="L59" i="22"/>
  <c r="J59" i="22"/>
  <c r="H59" i="22"/>
  <c r="C59" i="22"/>
  <c r="A59" i="22"/>
  <c r="M59" i="22"/>
  <c r="K59" i="22"/>
  <c r="I59" i="22"/>
  <c r="G59" i="22"/>
  <c r="E59" i="22"/>
  <c r="B59" i="22"/>
  <c r="D57" i="22"/>
  <c r="L57" i="22"/>
  <c r="J57" i="22"/>
  <c r="H57" i="22"/>
  <c r="C57" i="22"/>
  <c r="K57" i="22"/>
  <c r="G57" i="22"/>
  <c r="E57" i="22"/>
  <c r="A57" i="22"/>
  <c r="M57" i="22"/>
  <c r="I57" i="22"/>
  <c r="B57" i="22"/>
  <c r="D55" i="22"/>
  <c r="J55" i="22"/>
  <c r="A55" i="22"/>
  <c r="M55" i="22"/>
  <c r="I55" i="22"/>
  <c r="G55" i="22"/>
  <c r="E55" i="22"/>
  <c r="B55" i="22"/>
  <c r="D53" i="22"/>
  <c r="J53" i="22"/>
  <c r="A53" i="22"/>
  <c r="M53" i="22"/>
  <c r="I53" i="22"/>
  <c r="G53" i="22"/>
  <c r="E53" i="22"/>
  <c r="B53" i="22"/>
  <c r="D72" i="22"/>
  <c r="L72" i="22"/>
  <c r="J72" i="22"/>
  <c r="H72" i="22"/>
  <c r="C72" i="22"/>
  <c r="A72" i="22"/>
  <c r="M72" i="22"/>
  <c r="K72" i="22"/>
  <c r="I72" i="22"/>
  <c r="G72" i="22"/>
  <c r="E72" i="22"/>
  <c r="B72" i="22"/>
  <c r="D70" i="22"/>
  <c r="L70" i="22"/>
  <c r="J70" i="22"/>
  <c r="H70" i="22"/>
  <c r="C70" i="22"/>
  <c r="A70" i="22"/>
  <c r="M70" i="22"/>
  <c r="K70" i="22"/>
  <c r="I70" i="22"/>
  <c r="G70" i="22"/>
  <c r="E70" i="22"/>
  <c r="B70" i="22"/>
  <c r="D68" i="22"/>
  <c r="L68" i="22"/>
  <c r="J68" i="22"/>
  <c r="H68" i="22"/>
  <c r="C68" i="22"/>
  <c r="A68" i="22"/>
  <c r="M68" i="22"/>
  <c r="K68" i="22"/>
  <c r="I68" i="22"/>
  <c r="G68" i="22"/>
  <c r="E68" i="22"/>
  <c r="B68" i="22"/>
  <c r="D66" i="22"/>
  <c r="L66" i="22"/>
  <c r="J66" i="22"/>
  <c r="H66" i="22"/>
  <c r="C66" i="22"/>
  <c r="A66" i="22"/>
  <c r="M66" i="22"/>
  <c r="K66" i="22"/>
  <c r="I66" i="22"/>
  <c r="G66" i="22"/>
  <c r="E66" i="22"/>
  <c r="B66" i="22"/>
  <c r="D64" i="22"/>
  <c r="L64" i="22"/>
  <c r="J64" i="22"/>
  <c r="H64" i="22"/>
  <c r="C64" i="22"/>
  <c r="A64" i="22"/>
  <c r="M64" i="22"/>
  <c r="K64" i="22"/>
  <c r="I64" i="22"/>
  <c r="G64" i="22"/>
  <c r="E64" i="22"/>
  <c r="B64" i="22"/>
  <c r="D62" i="22"/>
  <c r="L62" i="22"/>
  <c r="J62" i="22"/>
  <c r="H62" i="22"/>
  <c r="C62" i="22"/>
  <c r="A62" i="22"/>
  <c r="M62" i="22"/>
  <c r="K62" i="22"/>
  <c r="I62" i="22"/>
  <c r="G62" i="22"/>
  <c r="E62" i="22"/>
  <c r="B62" i="22"/>
  <c r="D60" i="22"/>
  <c r="L60" i="22"/>
  <c r="J60" i="22"/>
  <c r="H60" i="22"/>
  <c r="C60" i="22"/>
  <c r="A60" i="22"/>
  <c r="M60" i="22"/>
  <c r="K60" i="22"/>
  <c r="I60" i="22"/>
  <c r="G60" i="22"/>
  <c r="E60" i="22"/>
  <c r="B60" i="22"/>
  <c r="D58" i="22"/>
  <c r="L58" i="22"/>
  <c r="J58" i="22"/>
  <c r="H58" i="22"/>
  <c r="C58" i="22"/>
  <c r="A58" i="22"/>
  <c r="M58" i="22"/>
  <c r="I58" i="22"/>
  <c r="B58" i="22"/>
  <c r="K58" i="22"/>
  <c r="G58" i="22"/>
  <c r="E58" i="22"/>
  <c r="D56" i="22"/>
  <c r="L56" i="22"/>
  <c r="J56" i="22"/>
  <c r="H56" i="22"/>
  <c r="C56" i="22"/>
  <c r="A56" i="22"/>
  <c r="M56" i="22"/>
  <c r="K56" i="22"/>
  <c r="I56" i="22"/>
  <c r="G56" i="22"/>
  <c r="E56" i="22"/>
  <c r="B56" i="22"/>
  <c r="D54" i="22"/>
  <c r="J54" i="22"/>
  <c r="A54" i="22"/>
  <c r="M54" i="22"/>
  <c r="I54" i="22"/>
  <c r="G54" i="22"/>
  <c r="E54" i="22"/>
  <c r="B54" i="22"/>
  <c r="D52" i="22"/>
  <c r="J52" i="22"/>
  <c r="A52" i="22"/>
  <c r="M52" i="22"/>
  <c r="I52" i="22"/>
  <c r="G52" i="22"/>
  <c r="E52" i="22"/>
  <c r="B52" i="22"/>
  <c r="D50" i="22"/>
  <c r="G50" i="22"/>
  <c r="B50" i="22"/>
  <c r="M50" i="22"/>
  <c r="E50" i="22"/>
  <c r="I50" i="22"/>
  <c r="J50" i="22"/>
  <c r="D51" i="22"/>
  <c r="J51" i="22"/>
  <c r="A51" i="22"/>
  <c r="M51" i="22"/>
  <c r="I51" i="22"/>
  <c r="E51" i="22"/>
  <c r="G51" i="22"/>
  <c r="B51" i="22"/>
  <c r="M2" i="16"/>
  <c r="M3" i="16"/>
  <c r="M4" i="16"/>
  <c r="M5" i="16"/>
  <c r="M6" i="16"/>
  <c r="M7" i="16"/>
  <c r="M8" i="16"/>
  <c r="M9" i="16"/>
  <c r="M10" i="16"/>
  <c r="M11" i="16"/>
  <c r="M12" i="16"/>
  <c r="M13" i="16"/>
  <c r="M14" i="16"/>
  <c r="M15" i="16"/>
  <c r="M16" i="16"/>
  <c r="M17" i="16"/>
  <c r="M18" i="16"/>
  <c r="M19" i="16"/>
  <c r="M20" i="16"/>
  <c r="M21" i="16"/>
  <c r="M22" i="16"/>
  <c r="M23" i="16"/>
  <c r="M24" i="16"/>
  <c r="M25" i="16"/>
  <c r="J2" i="16"/>
  <c r="J3" i="16"/>
  <c r="J4" i="16"/>
  <c r="J5" i="16"/>
  <c r="J6" i="16"/>
  <c r="J7" i="16"/>
  <c r="J8" i="16"/>
  <c r="J9" i="16"/>
  <c r="J10" i="16"/>
  <c r="J11" i="16"/>
  <c r="J12" i="16"/>
  <c r="J13" i="16"/>
  <c r="J14" i="16"/>
  <c r="J15" i="16"/>
  <c r="J16" i="16"/>
  <c r="J17" i="16"/>
  <c r="J18" i="16"/>
  <c r="J19" i="16"/>
  <c r="J20" i="16"/>
  <c r="J21" i="16"/>
  <c r="J22" i="16"/>
  <c r="J23" i="16"/>
  <c r="J24" i="16"/>
  <c r="J25" i="16"/>
  <c r="E2" i="16"/>
  <c r="E3" i="16"/>
  <c r="E4" i="16"/>
  <c r="E5" i="16"/>
  <c r="E6" i="16"/>
  <c r="E7" i="16"/>
  <c r="E8" i="16"/>
  <c r="E9" i="16"/>
  <c r="E10" i="16"/>
  <c r="E11" i="16"/>
  <c r="E12" i="16"/>
  <c r="E13" i="16"/>
  <c r="E14" i="16"/>
  <c r="E15" i="16"/>
  <c r="E16" i="16"/>
  <c r="E17" i="16"/>
  <c r="E18" i="16"/>
  <c r="E19" i="16"/>
  <c r="E20" i="16"/>
  <c r="E21" i="16"/>
  <c r="E22" i="16"/>
  <c r="E23" i="16"/>
  <c r="E24" i="16"/>
  <c r="E25" i="16"/>
  <c r="D2" i="16"/>
  <c r="D3" i="16"/>
  <c r="D4" i="16"/>
  <c r="D5" i="16"/>
  <c r="D6" i="16"/>
  <c r="D7" i="16"/>
  <c r="D8" i="16"/>
  <c r="D9" i="16"/>
  <c r="D10" i="16"/>
  <c r="D11" i="16"/>
  <c r="D12" i="16"/>
  <c r="D13" i="16"/>
  <c r="D14" i="16"/>
  <c r="D15" i="16"/>
  <c r="D16" i="16"/>
  <c r="D17" i="16"/>
  <c r="D18" i="16"/>
  <c r="D19" i="16"/>
  <c r="D20" i="16"/>
  <c r="D21" i="16"/>
  <c r="D22" i="16"/>
  <c r="D23" i="16"/>
  <c r="D24" i="16"/>
  <c r="D25" i="16"/>
  <c r="B2" i="16"/>
  <c r="B3" i="16"/>
  <c r="B4" i="16"/>
  <c r="B5" i="16"/>
  <c r="B6" i="16"/>
  <c r="B7" i="16"/>
  <c r="B8" i="16"/>
  <c r="B9" i="16"/>
  <c r="B10" i="16"/>
  <c r="B11" i="16"/>
  <c r="B12" i="16"/>
  <c r="B13" i="16"/>
  <c r="B14" i="16"/>
  <c r="B15" i="16"/>
  <c r="B16" i="16"/>
  <c r="B17" i="16"/>
  <c r="B18" i="16"/>
  <c r="B19" i="16"/>
  <c r="B20" i="16"/>
  <c r="B21" i="16"/>
  <c r="B22" i="16"/>
  <c r="B23" i="16"/>
  <c r="B24" i="16"/>
  <c r="B25" i="16"/>
  <c r="D47" i="22" l="1"/>
  <c r="L47" i="22"/>
  <c r="J47" i="22"/>
  <c r="H47" i="22"/>
  <c r="C47" i="22"/>
  <c r="A47" i="22"/>
  <c r="M47" i="22"/>
  <c r="K47" i="22"/>
  <c r="I47" i="22"/>
  <c r="G47" i="22"/>
  <c r="E47" i="22"/>
  <c r="B47" i="22"/>
  <c r="D43" i="22"/>
  <c r="L43" i="22"/>
  <c r="J43" i="22"/>
  <c r="H43" i="22"/>
  <c r="C43" i="22"/>
  <c r="A43" i="22"/>
  <c r="M43" i="22"/>
  <c r="K43" i="22"/>
  <c r="I43" i="22"/>
  <c r="G43" i="22"/>
  <c r="E43" i="22"/>
  <c r="B43" i="22"/>
  <c r="D39" i="22"/>
  <c r="L39" i="22"/>
  <c r="J39" i="22"/>
  <c r="H39" i="22"/>
  <c r="C39" i="22"/>
  <c r="A39" i="22"/>
  <c r="M39" i="22"/>
  <c r="K39" i="22"/>
  <c r="I39" i="22"/>
  <c r="G39" i="22"/>
  <c r="E39" i="22"/>
  <c r="B39" i="22"/>
  <c r="D35" i="22"/>
  <c r="L35" i="22"/>
  <c r="J35" i="22"/>
  <c r="H35" i="22"/>
  <c r="C35" i="22"/>
  <c r="A35" i="22"/>
  <c r="M35" i="22"/>
  <c r="K35" i="22"/>
  <c r="I35" i="22"/>
  <c r="G35" i="22"/>
  <c r="E35" i="22"/>
  <c r="B35" i="22"/>
  <c r="D31" i="22"/>
  <c r="M31" i="22"/>
  <c r="I31" i="22"/>
  <c r="G31" i="22"/>
  <c r="E31" i="22"/>
  <c r="B31" i="22"/>
  <c r="J31" i="22"/>
  <c r="A31" i="22"/>
  <c r="D29" i="22"/>
  <c r="M29" i="22"/>
  <c r="I29" i="22"/>
  <c r="G29" i="22"/>
  <c r="E29" i="22"/>
  <c r="B29" i="22"/>
  <c r="J29" i="22"/>
  <c r="A29" i="22"/>
  <c r="D49" i="22"/>
  <c r="L49" i="22"/>
  <c r="J49" i="22"/>
  <c r="H49" i="22"/>
  <c r="C49" i="22"/>
  <c r="A49" i="22"/>
  <c r="M49" i="22"/>
  <c r="K49" i="22"/>
  <c r="I49" i="22"/>
  <c r="G49" i="22"/>
  <c r="E49" i="22"/>
  <c r="B49" i="22"/>
  <c r="D45" i="22"/>
  <c r="L45" i="22"/>
  <c r="J45" i="22"/>
  <c r="H45" i="22"/>
  <c r="C45" i="22"/>
  <c r="A45" i="22"/>
  <c r="M45" i="22"/>
  <c r="K45" i="22"/>
  <c r="I45" i="22"/>
  <c r="G45" i="22"/>
  <c r="E45" i="22"/>
  <c r="B45" i="22"/>
  <c r="D41" i="22"/>
  <c r="L41" i="22"/>
  <c r="J41" i="22"/>
  <c r="H41" i="22"/>
  <c r="C41" i="22"/>
  <c r="A41" i="22"/>
  <c r="M41" i="22"/>
  <c r="K41" i="22"/>
  <c r="I41" i="22"/>
  <c r="G41" i="22"/>
  <c r="E41" i="22"/>
  <c r="B41" i="22"/>
  <c r="D37" i="22"/>
  <c r="L37" i="22"/>
  <c r="J37" i="22"/>
  <c r="H37" i="22"/>
  <c r="C37" i="22"/>
  <c r="A37" i="22"/>
  <c r="M37" i="22"/>
  <c r="K37" i="22"/>
  <c r="I37" i="22"/>
  <c r="G37" i="22"/>
  <c r="E37" i="22"/>
  <c r="B37" i="22"/>
  <c r="D33" i="22"/>
  <c r="L33" i="22"/>
  <c r="J33" i="22"/>
  <c r="H33" i="22"/>
  <c r="C33" i="22"/>
  <c r="A33" i="22"/>
  <c r="M33" i="22"/>
  <c r="K33" i="22"/>
  <c r="I33" i="22"/>
  <c r="G33" i="22"/>
  <c r="E33" i="22"/>
  <c r="B33" i="22"/>
  <c r="D27" i="22"/>
  <c r="M27" i="22"/>
  <c r="I27" i="22"/>
  <c r="G27" i="22"/>
  <c r="E27" i="22"/>
  <c r="B27" i="22"/>
  <c r="J27" i="22"/>
  <c r="A27" i="22"/>
  <c r="D48" i="22"/>
  <c r="L48" i="22"/>
  <c r="J48" i="22"/>
  <c r="H48" i="22"/>
  <c r="C48" i="22"/>
  <c r="A48" i="22"/>
  <c r="M48" i="22"/>
  <c r="K48" i="22"/>
  <c r="I48" i="22"/>
  <c r="G48" i="22"/>
  <c r="E48" i="22"/>
  <c r="B48" i="22"/>
  <c r="D46" i="22"/>
  <c r="L46" i="22"/>
  <c r="J46" i="22"/>
  <c r="H46" i="22"/>
  <c r="C46" i="22"/>
  <c r="A46" i="22"/>
  <c r="M46" i="22"/>
  <c r="K46" i="22"/>
  <c r="I46" i="22"/>
  <c r="G46" i="22"/>
  <c r="E46" i="22"/>
  <c r="B46" i="22"/>
  <c r="D44" i="22"/>
  <c r="L44" i="22"/>
  <c r="J44" i="22"/>
  <c r="H44" i="22"/>
  <c r="C44" i="22"/>
  <c r="A44" i="22"/>
  <c r="M44" i="22"/>
  <c r="K44" i="22"/>
  <c r="I44" i="22"/>
  <c r="G44" i="22"/>
  <c r="E44" i="22"/>
  <c r="B44" i="22"/>
  <c r="D42" i="22"/>
  <c r="L42" i="22"/>
  <c r="J42" i="22"/>
  <c r="H42" i="22"/>
  <c r="C42" i="22"/>
  <c r="A42" i="22"/>
  <c r="M42" i="22"/>
  <c r="K42" i="22"/>
  <c r="I42" i="22"/>
  <c r="G42" i="22"/>
  <c r="E42" i="22"/>
  <c r="B42" i="22"/>
  <c r="D40" i="22"/>
  <c r="L40" i="22"/>
  <c r="J40" i="22"/>
  <c r="H40" i="22"/>
  <c r="C40" i="22"/>
  <c r="A40" i="22"/>
  <c r="M40" i="22"/>
  <c r="K40" i="22"/>
  <c r="I40" i="22"/>
  <c r="G40" i="22"/>
  <c r="E40" i="22"/>
  <c r="B40" i="22"/>
  <c r="D38" i="22"/>
  <c r="L38" i="22"/>
  <c r="J38" i="22"/>
  <c r="H38" i="22"/>
  <c r="C38" i="22"/>
  <c r="A38" i="22"/>
  <c r="M38" i="22"/>
  <c r="K38" i="22"/>
  <c r="I38" i="22"/>
  <c r="G38" i="22"/>
  <c r="E38" i="22"/>
  <c r="B38" i="22"/>
  <c r="D36" i="22"/>
  <c r="L36" i="22"/>
  <c r="J36" i="22"/>
  <c r="H36" i="22"/>
  <c r="C36" i="22"/>
  <c r="A36" i="22"/>
  <c r="M36" i="22"/>
  <c r="K36" i="22"/>
  <c r="I36" i="22"/>
  <c r="G36" i="22"/>
  <c r="E36" i="22"/>
  <c r="B36" i="22"/>
  <c r="D34" i="22"/>
  <c r="L34" i="22"/>
  <c r="J34" i="22"/>
  <c r="H34" i="22"/>
  <c r="C34" i="22"/>
  <c r="A34" i="22"/>
  <c r="M34" i="22"/>
  <c r="K34" i="22"/>
  <c r="I34" i="22"/>
  <c r="G34" i="22"/>
  <c r="E34" i="22"/>
  <c r="B34" i="22"/>
  <c r="D32" i="22"/>
  <c r="M32" i="22"/>
  <c r="K32" i="22"/>
  <c r="I32" i="22"/>
  <c r="G32" i="22"/>
  <c r="E32" i="22"/>
  <c r="B32" i="22"/>
  <c r="J32" i="22"/>
  <c r="A32" i="22"/>
  <c r="L32" i="22"/>
  <c r="H32" i="22"/>
  <c r="C32" i="22"/>
  <c r="D30" i="22"/>
  <c r="M30" i="22"/>
  <c r="I30" i="22"/>
  <c r="G30" i="22"/>
  <c r="E30" i="22"/>
  <c r="B30" i="22"/>
  <c r="J30" i="22"/>
  <c r="A30" i="22"/>
  <c r="D28" i="22"/>
  <c r="M28" i="22"/>
  <c r="I28" i="22"/>
  <c r="G28" i="22"/>
  <c r="E28" i="22"/>
  <c r="B28" i="22"/>
  <c r="J28" i="22"/>
  <c r="A28" i="22"/>
  <c r="D26" i="22"/>
  <c r="I26" i="22"/>
  <c r="M26" i="22"/>
  <c r="G26" i="22"/>
  <c r="E26" i="22"/>
  <c r="J26" i="22"/>
  <c r="B26" i="22"/>
  <c r="H2" i="15"/>
  <c r="L3" i="15"/>
  <c r="L4" i="15"/>
  <c r="L5" i="15"/>
  <c r="L6" i="15"/>
  <c r="L7" i="15"/>
  <c r="L8" i="15"/>
  <c r="L9" i="15"/>
  <c r="L10" i="15"/>
  <c r="L11" i="15"/>
  <c r="L12" i="15"/>
  <c r="L13" i="15"/>
  <c r="L14" i="15"/>
  <c r="L15" i="15"/>
  <c r="L16" i="15"/>
  <c r="L17" i="15"/>
  <c r="L18" i="15"/>
  <c r="L19" i="15"/>
  <c r="L20" i="15"/>
  <c r="L21" i="15"/>
  <c r="L22" i="15"/>
  <c r="L23" i="15"/>
  <c r="L24" i="15"/>
  <c r="L25" i="15"/>
  <c r="H3" i="15"/>
  <c r="H4" i="15"/>
  <c r="H5" i="15"/>
  <c r="H6" i="15"/>
  <c r="H7" i="15"/>
  <c r="H8" i="15"/>
  <c r="H9" i="15"/>
  <c r="H10" i="15"/>
  <c r="H11" i="15"/>
  <c r="H12" i="15"/>
  <c r="H13" i="15"/>
  <c r="H14" i="15"/>
  <c r="H15" i="15"/>
  <c r="H16" i="15"/>
  <c r="H17" i="15"/>
  <c r="H18" i="15"/>
  <c r="H19" i="15"/>
  <c r="H20" i="15"/>
  <c r="H21" i="15"/>
  <c r="H22" i="15"/>
  <c r="H23" i="15"/>
  <c r="H24" i="15"/>
  <c r="H25" i="15"/>
  <c r="I2" i="15" l="1"/>
  <c r="D2" i="15"/>
  <c r="D4" i="7"/>
  <c r="I2" i="22" l="1"/>
  <c r="C3" i="23"/>
  <c r="C74" i="22" s="1"/>
  <c r="C5" i="23"/>
  <c r="C76" i="22" s="1"/>
  <c r="C7" i="23"/>
  <c r="C78" i="22" s="1"/>
  <c r="C9" i="23"/>
  <c r="C80" i="22" s="1"/>
  <c r="C11" i="23"/>
  <c r="C13" i="23"/>
  <c r="C15" i="23"/>
  <c r="C17" i="23"/>
  <c r="C19" i="23"/>
  <c r="C21" i="23"/>
  <c r="C23" i="23"/>
  <c r="C25" i="23"/>
  <c r="C3" i="21"/>
  <c r="C51" i="22" s="1"/>
  <c r="C5" i="21"/>
  <c r="C53" i="22" s="1"/>
  <c r="C7" i="21"/>
  <c r="C55" i="22" s="1"/>
  <c r="C9" i="21"/>
  <c r="C11" i="21"/>
  <c r="C13" i="21"/>
  <c r="C15" i="21"/>
  <c r="C17" i="21"/>
  <c r="C19" i="21"/>
  <c r="C21" i="21"/>
  <c r="C23" i="21"/>
  <c r="C25" i="21"/>
  <c r="C3" i="16"/>
  <c r="C27" i="22" s="1"/>
  <c r="C5" i="16"/>
  <c r="C29" i="22" s="1"/>
  <c r="C7" i="16"/>
  <c r="C31" i="22" s="1"/>
  <c r="C9" i="16"/>
  <c r="C11" i="16"/>
  <c r="C13" i="16"/>
  <c r="C15" i="16"/>
  <c r="C17" i="16"/>
  <c r="C19" i="16"/>
  <c r="C21" i="16"/>
  <c r="C23" i="16"/>
  <c r="C25" i="16"/>
  <c r="C3" i="15"/>
  <c r="C5" i="15"/>
  <c r="C7" i="15"/>
  <c r="C9" i="15"/>
  <c r="C11" i="15"/>
  <c r="C13" i="15"/>
  <c r="C15" i="15"/>
  <c r="C17" i="15"/>
  <c r="C19" i="15"/>
  <c r="C21" i="15"/>
  <c r="C23" i="15"/>
  <c r="C25" i="15"/>
  <c r="C2" i="23"/>
  <c r="C73" i="22" s="1"/>
  <c r="C4" i="23"/>
  <c r="C75" i="22" s="1"/>
  <c r="C6" i="23"/>
  <c r="C77" i="22" s="1"/>
  <c r="C8" i="23"/>
  <c r="C79" i="22" s="1"/>
  <c r="C10" i="23"/>
  <c r="C12" i="23"/>
  <c r="C14" i="23"/>
  <c r="C16" i="23"/>
  <c r="C18" i="23"/>
  <c r="C20" i="23"/>
  <c r="C22" i="23"/>
  <c r="C24" i="23"/>
  <c r="C2" i="21"/>
  <c r="C4" i="21"/>
  <c r="C52" i="22" s="1"/>
  <c r="C6" i="21"/>
  <c r="C54" i="22" s="1"/>
  <c r="C8" i="21"/>
  <c r="C10" i="21"/>
  <c r="C12" i="21"/>
  <c r="C14" i="21"/>
  <c r="C16" i="21"/>
  <c r="C18" i="21"/>
  <c r="C20" i="21"/>
  <c r="C22" i="21"/>
  <c r="C24" i="21"/>
  <c r="C2" i="16"/>
  <c r="C4" i="16"/>
  <c r="C28" i="22" s="1"/>
  <c r="C6" i="16"/>
  <c r="C30" i="22" s="1"/>
  <c r="C8" i="16"/>
  <c r="C10" i="16"/>
  <c r="C14" i="16"/>
  <c r="C16" i="16"/>
  <c r="C18" i="16"/>
  <c r="C20" i="16"/>
  <c r="C22" i="16"/>
  <c r="C24" i="16"/>
  <c r="C2" i="15"/>
  <c r="C2" i="22" s="1"/>
  <c r="C4" i="15"/>
  <c r="C12" i="16"/>
  <c r="C8" i="15"/>
  <c r="C16" i="15"/>
  <c r="C6" i="15"/>
  <c r="C10" i="15"/>
  <c r="C14" i="15"/>
  <c r="C18" i="15"/>
  <c r="C22" i="15"/>
  <c r="C12" i="15"/>
  <c r="C20" i="15"/>
  <c r="C24" i="15"/>
  <c r="D2" i="22"/>
  <c r="E2" i="22"/>
  <c r="G2" i="22"/>
  <c r="L2" i="22"/>
  <c r="K2" i="22"/>
  <c r="H2" i="22"/>
  <c r="C50" i="22"/>
  <c r="C26" i="22"/>
  <c r="M2" i="15"/>
  <c r="M2" i="22" s="1"/>
  <c r="M3" i="15"/>
  <c r="M4" i="15"/>
  <c r="M5" i="15"/>
  <c r="M6" i="15"/>
  <c r="M7" i="15"/>
  <c r="M8" i="15"/>
  <c r="M9" i="15"/>
  <c r="M10" i="15"/>
  <c r="M11" i="15"/>
  <c r="M12" i="15"/>
  <c r="M13" i="15"/>
  <c r="M14" i="15"/>
  <c r="M15" i="15"/>
  <c r="M16" i="15"/>
  <c r="M17" i="15"/>
  <c r="M18" i="15"/>
  <c r="M19" i="15"/>
  <c r="M20" i="15"/>
  <c r="M21" i="15"/>
  <c r="M22" i="15"/>
  <c r="M23" i="15"/>
  <c r="M24" i="15"/>
  <c r="M25" i="15"/>
  <c r="J2" i="15"/>
  <c r="J2" i="22" s="1"/>
  <c r="J3" i="15"/>
  <c r="J4" i="15"/>
  <c r="J5" i="15"/>
  <c r="J6" i="15"/>
  <c r="J7" i="15"/>
  <c r="J8" i="15"/>
  <c r="J9" i="15"/>
  <c r="J10" i="15"/>
  <c r="J11" i="15"/>
  <c r="J12" i="15"/>
  <c r="J13" i="15"/>
  <c r="J14" i="15"/>
  <c r="J15" i="15"/>
  <c r="J16" i="15"/>
  <c r="J17" i="15"/>
  <c r="J18" i="15"/>
  <c r="J19" i="15"/>
  <c r="J20" i="15"/>
  <c r="J21" i="15"/>
  <c r="J22" i="15"/>
  <c r="J23" i="15"/>
  <c r="J24" i="15"/>
  <c r="J25" i="15"/>
  <c r="I3" i="15"/>
  <c r="I4" i="15"/>
  <c r="I5" i="15"/>
  <c r="I6" i="15"/>
  <c r="I7" i="15"/>
  <c r="I8" i="15"/>
  <c r="I9" i="15"/>
  <c r="I10" i="15"/>
  <c r="I11" i="15"/>
  <c r="I12" i="15"/>
  <c r="I13" i="15"/>
  <c r="I14" i="15"/>
  <c r="I15" i="15"/>
  <c r="I16" i="15"/>
  <c r="I17" i="15"/>
  <c r="I18" i="15"/>
  <c r="I19" i="15"/>
  <c r="I20" i="15"/>
  <c r="I21" i="15"/>
  <c r="I22" i="15"/>
  <c r="I23" i="15"/>
  <c r="I24" i="15"/>
  <c r="I25" i="15"/>
  <c r="D3" i="15"/>
  <c r="D4" i="15"/>
  <c r="D5" i="15"/>
  <c r="D6" i="15"/>
  <c r="D7" i="15"/>
  <c r="D8" i="15"/>
  <c r="D9" i="15"/>
  <c r="D10" i="15"/>
  <c r="D11" i="15"/>
  <c r="D12" i="15"/>
  <c r="D13" i="15"/>
  <c r="D14" i="15"/>
  <c r="D15" i="15"/>
  <c r="D16" i="15"/>
  <c r="D17" i="15"/>
  <c r="D18" i="15"/>
  <c r="D19" i="15"/>
  <c r="D20" i="15"/>
  <c r="D21" i="15"/>
  <c r="D22" i="15"/>
  <c r="D23" i="15"/>
  <c r="D24" i="15"/>
  <c r="D25" i="15"/>
  <c r="B2" i="15"/>
  <c r="B2" i="22" s="1"/>
  <c r="B3" i="15"/>
  <c r="B4" i="15"/>
  <c r="B5" i="15"/>
  <c r="B6" i="15"/>
  <c r="B7" i="15"/>
  <c r="B8" i="15"/>
  <c r="B9" i="15"/>
  <c r="B10" i="15"/>
  <c r="B11" i="15"/>
  <c r="B12" i="15"/>
  <c r="B13" i="15"/>
  <c r="B14" i="15"/>
  <c r="B15" i="15"/>
  <c r="B16" i="15"/>
  <c r="B17" i="15"/>
  <c r="B18" i="15"/>
  <c r="B19" i="15"/>
  <c r="B20" i="15"/>
  <c r="B21" i="15"/>
  <c r="B22" i="15"/>
  <c r="B23" i="15"/>
  <c r="B24" i="15"/>
  <c r="B25" i="15"/>
  <c r="D1" i="7"/>
  <c r="D22" i="22" l="1"/>
  <c r="E22" i="22"/>
  <c r="M22" i="22"/>
  <c r="K22" i="22"/>
  <c r="I22" i="22"/>
  <c r="G22" i="22"/>
  <c r="A22" i="22"/>
  <c r="C22" i="22"/>
  <c r="B22" i="22"/>
  <c r="L22" i="22"/>
  <c r="J22" i="22"/>
  <c r="H22" i="22"/>
  <c r="D18" i="22"/>
  <c r="E18" i="22"/>
  <c r="M18" i="22"/>
  <c r="K18" i="22"/>
  <c r="I18" i="22"/>
  <c r="G18" i="22"/>
  <c r="A18" i="22"/>
  <c r="B18" i="22"/>
  <c r="L18" i="22"/>
  <c r="J18" i="22"/>
  <c r="H18" i="22"/>
  <c r="C18" i="22"/>
  <c r="D16" i="22"/>
  <c r="E16" i="22"/>
  <c r="M16" i="22"/>
  <c r="K16" i="22"/>
  <c r="I16" i="22"/>
  <c r="G16" i="22"/>
  <c r="A16" i="22"/>
  <c r="C16" i="22"/>
  <c r="B16" i="22"/>
  <c r="L16" i="22"/>
  <c r="J16" i="22"/>
  <c r="H16" i="22"/>
  <c r="D12" i="22"/>
  <c r="E12" i="22"/>
  <c r="M12" i="22"/>
  <c r="K12" i="22"/>
  <c r="I12" i="22"/>
  <c r="G12" i="22"/>
  <c r="A12" i="22"/>
  <c r="C12" i="22"/>
  <c r="B12" i="22"/>
  <c r="L12" i="22"/>
  <c r="J12" i="22"/>
  <c r="H12" i="22"/>
  <c r="D10" i="22"/>
  <c r="E10" i="22"/>
  <c r="M10" i="22"/>
  <c r="K10" i="22"/>
  <c r="I10" i="22"/>
  <c r="G10" i="22"/>
  <c r="A10" i="22"/>
  <c r="L10" i="22"/>
  <c r="J10" i="22"/>
  <c r="H10" i="22"/>
  <c r="C10" i="22"/>
  <c r="B10" i="22"/>
  <c r="D8" i="22"/>
  <c r="E8" i="22"/>
  <c r="M8" i="22"/>
  <c r="K8" i="22"/>
  <c r="I8" i="22"/>
  <c r="G8" i="22"/>
  <c r="A8" i="22"/>
  <c r="B8" i="22"/>
  <c r="L8" i="22"/>
  <c r="J8" i="22"/>
  <c r="H8" i="22"/>
  <c r="C8" i="22"/>
  <c r="D6" i="22"/>
  <c r="E6" i="22"/>
  <c r="M6" i="22"/>
  <c r="K6" i="22"/>
  <c r="I6" i="22"/>
  <c r="G6" i="22"/>
  <c r="A6" i="22"/>
  <c r="C6" i="22"/>
  <c r="L6" i="22"/>
  <c r="J6" i="22"/>
  <c r="H6" i="22"/>
  <c r="B6" i="22"/>
  <c r="D4" i="22"/>
  <c r="E4" i="22"/>
  <c r="M4" i="22"/>
  <c r="K4" i="22"/>
  <c r="I4" i="22"/>
  <c r="G4" i="22"/>
  <c r="A4" i="22"/>
  <c r="B4" i="22"/>
  <c r="L4" i="22"/>
  <c r="J4" i="22"/>
  <c r="H4" i="22"/>
  <c r="C4" i="22"/>
  <c r="A2" i="23"/>
  <c r="A4" i="23"/>
  <c r="A6" i="23"/>
  <c r="A8" i="23"/>
  <c r="A10" i="23"/>
  <c r="A12" i="23"/>
  <c r="A14" i="23"/>
  <c r="A16" i="23"/>
  <c r="A18" i="23"/>
  <c r="A20" i="23"/>
  <c r="A22" i="23"/>
  <c r="A24" i="23"/>
  <c r="A2" i="21"/>
  <c r="A50" i="22" s="1"/>
  <c r="A4" i="21"/>
  <c r="A6" i="21"/>
  <c r="A8" i="21"/>
  <c r="A10" i="21"/>
  <c r="A12" i="21"/>
  <c r="A14" i="21"/>
  <c r="A16" i="21"/>
  <c r="A18" i="21"/>
  <c r="A20" i="21"/>
  <c r="A22" i="21"/>
  <c r="A24" i="21"/>
  <c r="A2" i="16"/>
  <c r="A26" i="22" s="1"/>
  <c r="A4" i="16"/>
  <c r="A6" i="16"/>
  <c r="A8" i="16"/>
  <c r="A10" i="16"/>
  <c r="A12" i="16"/>
  <c r="A14" i="16"/>
  <c r="A16" i="16"/>
  <c r="A18" i="16"/>
  <c r="A20" i="16"/>
  <c r="A22" i="16"/>
  <c r="A24" i="16"/>
  <c r="A2" i="15"/>
  <c r="A2" i="22" s="1"/>
  <c r="A4" i="15"/>
  <c r="A6" i="15"/>
  <c r="A8" i="15"/>
  <c r="A10" i="15"/>
  <c r="A12" i="15"/>
  <c r="A14" i="15"/>
  <c r="A16" i="15"/>
  <c r="A18" i="15"/>
  <c r="A20" i="15"/>
  <c r="A22" i="15"/>
  <c r="A24" i="15"/>
  <c r="A3" i="16"/>
  <c r="A7" i="16"/>
  <c r="A11" i="16"/>
  <c r="A13" i="16"/>
  <c r="A17" i="16"/>
  <c r="A21" i="16"/>
  <c r="A23" i="16"/>
  <c r="A3" i="15"/>
  <c r="A5" i="15"/>
  <c r="A9" i="15"/>
  <c r="A11" i="15"/>
  <c r="A15" i="15"/>
  <c r="A17" i="15"/>
  <c r="A21" i="15"/>
  <c r="A23" i="15"/>
  <c r="A3" i="23"/>
  <c r="A5" i="23"/>
  <c r="A7" i="23"/>
  <c r="A9" i="23"/>
  <c r="A11" i="23"/>
  <c r="A13" i="23"/>
  <c r="A15" i="23"/>
  <c r="A17" i="23"/>
  <c r="A19" i="23"/>
  <c r="A21" i="23"/>
  <c r="A23" i="23"/>
  <c r="A25" i="23"/>
  <c r="A3" i="21"/>
  <c r="A5" i="21"/>
  <c r="A7" i="21"/>
  <c r="A9" i="21"/>
  <c r="A11" i="21"/>
  <c r="A13" i="21"/>
  <c r="A15" i="21"/>
  <c r="A17" i="21"/>
  <c r="A19" i="21"/>
  <c r="A21" i="21"/>
  <c r="A23" i="21"/>
  <c r="A25" i="21"/>
  <c r="A5" i="16"/>
  <c r="A9" i="16"/>
  <c r="A15" i="16"/>
  <c r="A19" i="16"/>
  <c r="A25" i="16"/>
  <c r="A7" i="15"/>
  <c r="A13" i="15"/>
  <c r="A19" i="15"/>
  <c r="A25" i="15"/>
  <c r="D24" i="22"/>
  <c r="E24" i="22"/>
  <c r="M24" i="22"/>
  <c r="K24" i="22"/>
  <c r="I24" i="22"/>
  <c r="G24" i="22"/>
  <c r="A24" i="22"/>
  <c r="B24" i="22"/>
  <c r="L24" i="22"/>
  <c r="J24" i="22"/>
  <c r="H24" i="22"/>
  <c r="C24" i="22"/>
  <c r="D20" i="22"/>
  <c r="E20" i="22"/>
  <c r="M20" i="22"/>
  <c r="K20" i="22"/>
  <c r="I20" i="22"/>
  <c r="G20" i="22"/>
  <c r="A20" i="22"/>
  <c r="C20" i="22"/>
  <c r="L20" i="22"/>
  <c r="J20" i="22"/>
  <c r="H20" i="22"/>
  <c r="B20" i="22"/>
  <c r="D14" i="22"/>
  <c r="E14" i="22"/>
  <c r="M14" i="22"/>
  <c r="K14" i="22"/>
  <c r="I14" i="22"/>
  <c r="G14" i="22"/>
  <c r="A14" i="22"/>
  <c r="L14" i="22"/>
  <c r="J14" i="22"/>
  <c r="H14" i="22"/>
  <c r="C14" i="22"/>
  <c r="B14" i="22"/>
  <c r="D25" i="22"/>
  <c r="M25" i="22"/>
  <c r="K25" i="22"/>
  <c r="I25" i="22"/>
  <c r="G25" i="22"/>
  <c r="C25" i="22"/>
  <c r="B25" i="22"/>
  <c r="E25" i="22"/>
  <c r="L25" i="22"/>
  <c r="J25" i="22"/>
  <c r="H25" i="22"/>
  <c r="A25" i="22"/>
  <c r="D23" i="22"/>
  <c r="M23" i="22"/>
  <c r="K23" i="22"/>
  <c r="I23" i="22"/>
  <c r="G23" i="22"/>
  <c r="C23" i="22"/>
  <c r="B23" i="22"/>
  <c r="E23" i="22"/>
  <c r="L23" i="22"/>
  <c r="J23" i="22"/>
  <c r="H23" i="22"/>
  <c r="A23" i="22"/>
  <c r="D21" i="22"/>
  <c r="M21" i="22"/>
  <c r="K21" i="22"/>
  <c r="I21" i="22"/>
  <c r="G21" i="22"/>
  <c r="C21" i="22"/>
  <c r="B21" i="22"/>
  <c r="E21" i="22"/>
  <c r="L21" i="22"/>
  <c r="J21" i="22"/>
  <c r="H21" i="22"/>
  <c r="A21" i="22"/>
  <c r="D19" i="22"/>
  <c r="M19" i="22"/>
  <c r="K19" i="22"/>
  <c r="I19" i="22"/>
  <c r="G19" i="22"/>
  <c r="C19" i="22"/>
  <c r="B19" i="22"/>
  <c r="A19" i="22"/>
  <c r="E19" i="22"/>
  <c r="L19" i="22"/>
  <c r="J19" i="22"/>
  <c r="H19" i="22"/>
  <c r="D17" i="22"/>
  <c r="M17" i="22"/>
  <c r="K17" i="22"/>
  <c r="I17" i="22"/>
  <c r="G17" i="22"/>
  <c r="C17" i="22"/>
  <c r="B17" i="22"/>
  <c r="E17" i="22"/>
  <c r="L17" i="22"/>
  <c r="J17" i="22"/>
  <c r="H17" i="22"/>
  <c r="A17" i="22"/>
  <c r="D15" i="22"/>
  <c r="M15" i="22"/>
  <c r="K15" i="22"/>
  <c r="I15" i="22"/>
  <c r="G15" i="22"/>
  <c r="C15" i="22"/>
  <c r="B15" i="22"/>
  <c r="A15" i="22"/>
  <c r="E15" i="22"/>
  <c r="L15" i="22"/>
  <c r="J15" i="22"/>
  <c r="H15" i="22"/>
  <c r="D13" i="22"/>
  <c r="M13" i="22"/>
  <c r="K13" i="22"/>
  <c r="I13" i="22"/>
  <c r="G13" i="22"/>
  <c r="C13" i="22"/>
  <c r="B13" i="22"/>
  <c r="E13" i="22"/>
  <c r="L13" i="22"/>
  <c r="J13" i="22"/>
  <c r="H13" i="22"/>
  <c r="A13" i="22"/>
  <c r="D11" i="22"/>
  <c r="M11" i="22"/>
  <c r="K11" i="22"/>
  <c r="I11" i="22"/>
  <c r="G11" i="22"/>
  <c r="C11" i="22"/>
  <c r="B11" i="22"/>
  <c r="A11" i="22"/>
  <c r="E11" i="22"/>
  <c r="L11" i="22"/>
  <c r="J11" i="22"/>
  <c r="H11" i="22"/>
  <c r="D9" i="22"/>
  <c r="M9" i="22"/>
  <c r="K9" i="22"/>
  <c r="I9" i="22"/>
  <c r="G9" i="22"/>
  <c r="C9" i="22"/>
  <c r="B9" i="22"/>
  <c r="E9" i="22"/>
  <c r="L9" i="22"/>
  <c r="J9" i="22"/>
  <c r="H9" i="22"/>
  <c r="A9" i="22"/>
  <c r="D7" i="22"/>
  <c r="M7" i="22"/>
  <c r="K7" i="22"/>
  <c r="I7" i="22"/>
  <c r="G7" i="22"/>
  <c r="C7" i="22"/>
  <c r="B7" i="22"/>
  <c r="A7" i="22"/>
  <c r="E7" i="22"/>
  <c r="L7" i="22"/>
  <c r="J7" i="22"/>
  <c r="H7" i="22"/>
  <c r="D5" i="22"/>
  <c r="M5" i="22"/>
  <c r="K5" i="22"/>
  <c r="I5" i="22"/>
  <c r="G5" i="22"/>
  <c r="C5" i="22"/>
  <c r="B5" i="22"/>
  <c r="E5" i="22"/>
  <c r="L5" i="22"/>
  <c r="J5" i="22"/>
  <c r="H5" i="22"/>
  <c r="A5" i="22"/>
  <c r="D3" i="22"/>
  <c r="L3" i="22"/>
  <c r="H3" i="22"/>
  <c r="J3" i="22"/>
  <c r="I3" i="22"/>
  <c r="C3" i="22"/>
  <c r="E3" i="22"/>
  <c r="K3" i="22"/>
  <c r="G3" i="22"/>
  <c r="M3" i="22"/>
  <c r="B3" i="22"/>
  <c r="A3" i="2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4" i="12"/>
  <c r="F103" i="12" l="1"/>
  <c r="F102" i="12"/>
  <c r="F101" i="12"/>
  <c r="F100" i="12"/>
  <c r="F99" i="12"/>
  <c r="F98"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E25" i="23" s="1"/>
  <c r="F26" i="12"/>
  <c r="E24" i="23" s="1"/>
  <c r="F25" i="12"/>
  <c r="E23" i="23" s="1"/>
  <c r="F24" i="12"/>
  <c r="E22" i="23" s="1"/>
  <c r="F23" i="12"/>
  <c r="E21" i="23" s="1"/>
  <c r="F22" i="12"/>
  <c r="E20" i="23" s="1"/>
  <c r="F21" i="12"/>
  <c r="E19" i="23" s="1"/>
  <c r="F20" i="12"/>
  <c r="E18" i="23" s="1"/>
  <c r="F19" i="12"/>
  <c r="E17" i="23" s="1"/>
  <c r="F18" i="12"/>
  <c r="E16" i="23" s="1"/>
  <c r="F17" i="12"/>
  <c r="E15" i="23" s="1"/>
  <c r="F16" i="12"/>
  <c r="E14" i="23" s="1"/>
  <c r="F15" i="12"/>
  <c r="E13" i="23" s="1"/>
  <c r="F14" i="12"/>
  <c r="E12" i="23" s="1"/>
  <c r="F13" i="12"/>
  <c r="E11" i="23" s="1"/>
  <c r="F12" i="12"/>
  <c r="E10" i="23" s="1"/>
  <c r="F11" i="12"/>
  <c r="E9" i="23" s="1"/>
  <c r="E80" i="22" s="1"/>
  <c r="F10" i="12"/>
  <c r="E8" i="23" s="1"/>
  <c r="E79" i="22" s="1"/>
  <c r="F9" i="12"/>
  <c r="E7" i="23" s="1"/>
  <c r="E78" i="22" s="1"/>
  <c r="F8" i="12"/>
  <c r="E6" i="23" s="1"/>
  <c r="E77" i="22" s="1"/>
  <c r="F7" i="12"/>
  <c r="E5" i="23" s="1"/>
  <c r="E76" i="22" s="1"/>
  <c r="F6" i="12"/>
  <c r="E4" i="23" s="1"/>
  <c r="E75" i="22" s="1"/>
  <c r="F5" i="12"/>
  <c r="E3" i="23" s="1"/>
  <c r="E74" i="22" s="1"/>
  <c r="F4" i="12"/>
  <c r="E2" i="23" s="1"/>
  <c r="E73" i="22" s="1"/>
  <c r="C7" i="10" l="1"/>
  <c r="C10" i="10"/>
  <c r="C9" i="10"/>
  <c r="C8" i="10"/>
  <c r="B7" i="10"/>
  <c r="B9" i="10"/>
  <c r="B8" i="10"/>
  <c r="B6" i="10"/>
  <c r="B13" i="10" l="1"/>
  <c r="B14" i="10"/>
  <c r="C14" i="10"/>
  <c r="C17" i="10"/>
  <c r="C13" i="10"/>
  <c r="C15" i="10"/>
  <c r="C6" i="10"/>
  <c r="B16" i="10" s="1"/>
  <c r="C16" i="10"/>
  <c r="H104" i="5" l="1"/>
  <c r="H100" i="5"/>
  <c r="H84" i="5"/>
  <c r="H68" i="5"/>
  <c r="H52" i="5"/>
  <c r="H36" i="5"/>
  <c r="H20" i="5"/>
  <c r="H17" i="16" s="1"/>
  <c r="H103" i="5"/>
  <c r="H87" i="5"/>
  <c r="H71" i="5"/>
  <c r="H55" i="5"/>
  <c r="H39" i="5"/>
  <c r="H23" i="5"/>
  <c r="H20" i="16" s="1"/>
  <c r="H7" i="5"/>
  <c r="H4" i="16" s="1"/>
  <c r="H28" i="22" s="1"/>
  <c r="H90" i="5"/>
  <c r="H74" i="5"/>
  <c r="H58" i="5"/>
  <c r="H42" i="5"/>
  <c r="H26" i="5"/>
  <c r="H23" i="16" s="1"/>
  <c r="H10" i="5"/>
  <c r="H7" i="16" s="1"/>
  <c r="H31" i="22" s="1"/>
  <c r="H93" i="5"/>
  <c r="H77" i="5"/>
  <c r="H61" i="5"/>
  <c r="H45" i="5"/>
  <c r="H29" i="5"/>
  <c r="H13" i="5"/>
  <c r="H10" i="16" s="1"/>
  <c r="H5" i="5"/>
  <c r="H2" i="16" s="1"/>
  <c r="H26" i="22" s="1"/>
  <c r="H21" i="5"/>
  <c r="H18" i="16" s="1"/>
  <c r="H37" i="5"/>
  <c r="H53" i="5"/>
  <c r="H69" i="5"/>
  <c r="H85" i="5"/>
  <c r="H101" i="5"/>
  <c r="H18" i="5"/>
  <c r="H15" i="16" s="1"/>
  <c r="H34" i="5"/>
  <c r="H50" i="5"/>
  <c r="H66" i="5"/>
  <c r="H82" i="5"/>
  <c r="H98" i="5"/>
  <c r="H15" i="5"/>
  <c r="H12" i="16" s="1"/>
  <c r="H31" i="5"/>
  <c r="H47" i="5"/>
  <c r="H63" i="5"/>
  <c r="H79" i="5"/>
  <c r="H95" i="5"/>
  <c r="H12" i="5"/>
  <c r="H9" i="16" s="1"/>
  <c r="H28" i="5"/>
  <c r="H25" i="16" s="1"/>
  <c r="H44" i="5"/>
  <c r="H60" i="5"/>
  <c r="H76" i="5"/>
  <c r="H92" i="5"/>
  <c r="H9" i="5"/>
  <c r="H6" i="16" s="1"/>
  <c r="H30" i="22" s="1"/>
  <c r="H25" i="5"/>
  <c r="H22" i="16" s="1"/>
  <c r="H41" i="5"/>
  <c r="H57" i="5"/>
  <c r="H73" i="5"/>
  <c r="H89" i="5"/>
  <c r="H6" i="5"/>
  <c r="H3" i="16" s="1"/>
  <c r="H27" i="22" s="1"/>
  <c r="H22" i="5"/>
  <c r="H19" i="16" s="1"/>
  <c r="H38" i="5"/>
  <c r="H54" i="5"/>
  <c r="H70" i="5"/>
  <c r="H86" i="5"/>
  <c r="H102" i="5"/>
  <c r="H19" i="5"/>
  <c r="H16" i="16" s="1"/>
  <c r="H35" i="5"/>
  <c r="H51" i="5"/>
  <c r="H67" i="5"/>
  <c r="H83" i="5"/>
  <c r="H99" i="5"/>
  <c r="H16" i="5"/>
  <c r="H13" i="16" s="1"/>
  <c r="H32" i="5"/>
  <c r="H48" i="5"/>
  <c r="H64" i="5"/>
  <c r="H80" i="5"/>
  <c r="H96" i="5"/>
  <c r="H17" i="5"/>
  <c r="H14" i="16" s="1"/>
  <c r="H33" i="5"/>
  <c r="H49" i="5"/>
  <c r="H65" i="5"/>
  <c r="H81" i="5"/>
  <c r="H97" i="5"/>
  <c r="H14" i="5"/>
  <c r="H11" i="16" s="1"/>
  <c r="H30" i="5"/>
  <c r="H46" i="5"/>
  <c r="H62" i="5"/>
  <c r="H78" i="5"/>
  <c r="H94" i="5"/>
  <c r="H11" i="5"/>
  <c r="H8" i="16" s="1"/>
  <c r="H27" i="5"/>
  <c r="H24" i="16" s="1"/>
  <c r="H43" i="5"/>
  <c r="H59" i="5"/>
  <c r="H75" i="5"/>
  <c r="H91" i="5"/>
  <c r="H8" i="5"/>
  <c r="H5" i="16" s="1"/>
  <c r="H29" i="22" s="1"/>
  <c r="H24" i="5"/>
  <c r="H21" i="16" s="1"/>
  <c r="H40" i="5"/>
  <c r="H56" i="5"/>
  <c r="H72" i="5"/>
  <c r="H88" i="5"/>
  <c r="B17" i="10"/>
  <c r="B15" i="10"/>
  <c r="J104" i="14" s="1"/>
  <c r="L2" i="16" l="1"/>
  <c r="L26" i="22" s="1"/>
  <c r="K2" i="16"/>
  <c r="K26" i="22" s="1"/>
  <c r="J41" i="14"/>
  <c r="J89" i="14"/>
  <c r="J38" i="14"/>
  <c r="J102" i="14"/>
  <c r="J35" i="14"/>
  <c r="J32" i="14"/>
  <c r="J5" i="14"/>
  <c r="H2" i="21" s="1"/>
  <c r="H50" i="22" s="1"/>
  <c r="J21" i="14"/>
  <c r="H18" i="21" s="1"/>
  <c r="J37" i="14"/>
  <c r="J53" i="14"/>
  <c r="J69" i="14"/>
  <c r="J85" i="14"/>
  <c r="J101" i="14"/>
  <c r="J18" i="14"/>
  <c r="H15" i="21" s="1"/>
  <c r="J34" i="14"/>
  <c r="J50" i="14"/>
  <c r="J66" i="14"/>
  <c r="J82" i="14"/>
  <c r="J98" i="14"/>
  <c r="J15" i="14"/>
  <c r="H12" i="21" s="1"/>
  <c r="J31" i="14"/>
  <c r="J47" i="14"/>
  <c r="J63" i="14"/>
  <c r="J79" i="14"/>
  <c r="J95" i="14"/>
  <c r="J12" i="14"/>
  <c r="H9" i="21" s="1"/>
  <c r="J28" i="14"/>
  <c r="H25" i="21" s="1"/>
  <c r="J44" i="14"/>
  <c r="J60" i="14"/>
  <c r="J76" i="14"/>
  <c r="J92" i="14"/>
  <c r="J25" i="14"/>
  <c r="H22" i="21" s="1"/>
  <c r="J73" i="14"/>
  <c r="J22" i="14"/>
  <c r="H19" i="21" s="1"/>
  <c r="J70" i="14"/>
  <c r="J51" i="14"/>
  <c r="J13" i="14"/>
  <c r="H10" i="21" s="1"/>
  <c r="J29" i="14"/>
  <c r="J45" i="14"/>
  <c r="J61" i="14"/>
  <c r="J77" i="14"/>
  <c r="J93" i="14"/>
  <c r="J10" i="14"/>
  <c r="H7" i="21" s="1"/>
  <c r="H55" i="22" s="1"/>
  <c r="J26" i="14"/>
  <c r="H23" i="21" s="1"/>
  <c r="J42" i="14"/>
  <c r="J58" i="14"/>
  <c r="J74" i="14"/>
  <c r="J90" i="14"/>
  <c r="J7" i="14"/>
  <c r="H4" i="21" s="1"/>
  <c r="H52" i="22" s="1"/>
  <c r="J23" i="14"/>
  <c r="H20" i="21" s="1"/>
  <c r="J39" i="14"/>
  <c r="J55" i="14"/>
  <c r="J71" i="14"/>
  <c r="J87" i="14"/>
  <c r="J103" i="14"/>
  <c r="J20" i="14"/>
  <c r="H17" i="21" s="1"/>
  <c r="J36" i="14"/>
  <c r="J52" i="14"/>
  <c r="J68" i="14"/>
  <c r="J84" i="14"/>
  <c r="J100" i="14"/>
  <c r="J9" i="14"/>
  <c r="H6" i="21" s="1"/>
  <c r="H54" i="22" s="1"/>
  <c r="J57" i="14"/>
  <c r="J6" i="14"/>
  <c r="H3" i="21" s="1"/>
  <c r="H51" i="22" s="1"/>
  <c r="J54" i="14"/>
  <c r="J86" i="14"/>
  <c r="J19" i="14"/>
  <c r="H16" i="21" s="1"/>
  <c r="J67" i="14"/>
  <c r="J83" i="14"/>
  <c r="J99" i="14"/>
  <c r="J16" i="14"/>
  <c r="H13" i="21" s="1"/>
  <c r="J48" i="14"/>
  <c r="J64" i="14"/>
  <c r="J80" i="14"/>
  <c r="J96" i="14"/>
  <c r="J17" i="14"/>
  <c r="H14" i="21" s="1"/>
  <c r="J33" i="14"/>
  <c r="J49" i="14"/>
  <c r="J65" i="14"/>
  <c r="J81" i="14"/>
  <c r="J97" i="14"/>
  <c r="J14" i="14"/>
  <c r="H11" i="21" s="1"/>
  <c r="J30" i="14"/>
  <c r="J46" i="14"/>
  <c r="J62" i="14"/>
  <c r="J78" i="14"/>
  <c r="J94" i="14"/>
  <c r="J11" i="14"/>
  <c r="H8" i="21" s="1"/>
  <c r="J27" i="14"/>
  <c r="H24" i="21" s="1"/>
  <c r="J43" i="14"/>
  <c r="J59" i="14"/>
  <c r="J75" i="14"/>
  <c r="J91" i="14"/>
  <c r="J8" i="14"/>
  <c r="H5" i="21" s="1"/>
  <c r="H53" i="22" s="1"/>
  <c r="J24" i="14"/>
  <c r="H21" i="21" s="1"/>
  <c r="J40" i="14"/>
  <c r="J56" i="14"/>
  <c r="J72" i="14"/>
  <c r="J88" i="14"/>
  <c r="L6" i="21" l="1"/>
  <c r="L54" i="22" s="1"/>
  <c r="K6" i="21"/>
  <c r="K54" i="22" s="1"/>
  <c r="L15" i="21"/>
  <c r="K15" i="21"/>
  <c r="K10" i="21"/>
  <c r="L10" i="21"/>
  <c r="K14" i="21"/>
  <c r="L14" i="21"/>
  <c r="K23" i="21"/>
  <c r="L23" i="21"/>
  <c r="K12" i="21"/>
  <c r="L12" i="21"/>
  <c r="L16" i="21"/>
  <c r="K16" i="21"/>
  <c r="K7" i="21"/>
  <c r="K55" i="22" s="1"/>
  <c r="L7" i="21"/>
  <c r="L55" i="22" s="1"/>
  <c r="K25" i="21"/>
  <c r="L25" i="21"/>
  <c r="L11" i="21"/>
  <c r="K11" i="21"/>
  <c r="K20" i="21"/>
  <c r="L20" i="21"/>
  <c r="L19" i="21"/>
  <c r="K19" i="21"/>
  <c r="K9" i="21"/>
  <c r="L9" i="21"/>
  <c r="K5" i="21"/>
  <c r="K53" i="22" s="1"/>
  <c r="L5" i="21"/>
  <c r="L53" i="22" s="1"/>
  <c r="K24" i="21"/>
  <c r="L24" i="21"/>
  <c r="L4" i="21"/>
  <c r="L52" i="22" s="1"/>
  <c r="K4" i="21"/>
  <c r="K52" i="22" s="1"/>
  <c r="K8" i="21"/>
  <c r="L8" i="21"/>
  <c r="K17" i="21"/>
  <c r="L17" i="21"/>
  <c r="K22" i="21"/>
  <c r="L22" i="21"/>
  <c r="K18" i="21"/>
  <c r="L18" i="21"/>
  <c r="K21" i="21"/>
  <c r="L21" i="21"/>
  <c r="K13" i="21"/>
  <c r="L13" i="21"/>
  <c r="K2" i="21"/>
  <c r="K50" i="22" s="1"/>
  <c r="L2" i="21"/>
  <c r="L50" i="22" s="1"/>
  <c r="L3" i="21"/>
  <c r="L51" i="22" s="1"/>
  <c r="K3" i="21"/>
  <c r="K51" i="22" s="1"/>
  <c r="K19" i="16"/>
  <c r="L19" i="16"/>
  <c r="K6" i="16"/>
  <c r="K30" i="22" s="1"/>
  <c r="L6" i="16"/>
  <c r="L30" i="22" s="1"/>
  <c r="L14" i="16"/>
  <c r="K14" i="16"/>
  <c r="L8" i="16"/>
  <c r="K8" i="16"/>
  <c r="L24" i="16"/>
  <c r="K24" i="16"/>
  <c r="K11" i="16"/>
  <c r="L11" i="16"/>
  <c r="K21" i="16"/>
  <c r="L21" i="16"/>
  <c r="K12" i="16"/>
  <c r="L12" i="16"/>
  <c r="K25" i="16"/>
  <c r="L25" i="16"/>
  <c r="L16" i="16"/>
  <c r="K16" i="16"/>
  <c r="K3" i="16"/>
  <c r="K27" i="22" s="1"/>
  <c r="L3" i="16"/>
  <c r="L27" i="22" s="1"/>
  <c r="K17" i="16"/>
  <c r="L17" i="16"/>
  <c r="L10" i="16"/>
  <c r="K10" i="16"/>
  <c r="K23" i="16"/>
  <c r="L23" i="16"/>
  <c r="L7" i="16"/>
  <c r="L31" i="22" s="1"/>
  <c r="K7" i="16"/>
  <c r="K31" i="22" s="1"/>
  <c r="K20" i="16"/>
  <c r="L20" i="16"/>
  <c r="K4" i="16"/>
  <c r="K28" i="22" s="1"/>
  <c r="L4" i="16"/>
  <c r="L28" i="22" s="1"/>
  <c r="K13" i="16"/>
  <c r="L13" i="16"/>
  <c r="K15" i="16"/>
  <c r="L15" i="16"/>
  <c r="K18" i="16"/>
  <c r="L18" i="16"/>
  <c r="K22" i="16"/>
  <c r="L22" i="16"/>
  <c r="K9" i="16"/>
  <c r="L9" i="16"/>
  <c r="K5" i="16"/>
  <c r="K29" i="22" s="1"/>
  <c r="L5" i="16"/>
  <c r="L2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Menassian, Sarah</author>
  </authors>
  <commentList>
    <comment ref="B4" authorId="0" shapeId="0" xr:uid="{00000000-0006-0000-0500-000001000000}">
      <text>
        <r>
          <rPr>
            <b/>
            <sz val="9"/>
            <color indexed="81"/>
            <rFont val="Tahoma"/>
            <family val="2"/>
          </rPr>
          <t>Menassian, Sarah:</t>
        </r>
        <r>
          <rPr>
            <sz val="9"/>
            <color indexed="81"/>
            <rFont val="Tahoma"/>
            <family val="2"/>
          </rPr>
          <t xml:space="preserve">
Subpart W factors are in scf/hour/miles or count, converted to Mcf/hour/miles or count</t>
        </r>
      </text>
    </comment>
    <comment ref="C6" authorId="0" shapeId="0" xr:uid="{00000000-0006-0000-0500-000002000000}">
      <text>
        <r>
          <rPr>
            <b/>
            <sz val="9"/>
            <color indexed="81"/>
            <rFont val="Tahoma"/>
            <family val="2"/>
          </rPr>
          <t>Menassian, Sarah:</t>
        </r>
        <r>
          <rPr>
            <sz val="9"/>
            <color indexed="81"/>
            <rFont val="Tahoma"/>
            <family val="2"/>
          </rPr>
          <t xml:space="preserve">
UPS is used as a proxy
</t>
        </r>
      </text>
    </comment>
  </commentList>
</comments>
</file>

<file path=xl/sharedStrings.xml><?xml version="1.0" encoding="utf-8"?>
<sst xmlns="http://schemas.openxmlformats.org/spreadsheetml/2006/main" count="323" uniqueCount="249">
  <si>
    <t>Natural Gas STAR Annual Report - Distribution Segment</t>
  </si>
  <si>
    <t>Partner Name</t>
  </si>
  <si>
    <t>Reporting Year</t>
  </si>
  <si>
    <t>Use the Table of Contents below to navigate to the different tabs of the form. You can use column B to indicate if you reported data on a specific tab.</t>
  </si>
  <si>
    <t>Distribution Emission Sources</t>
  </si>
  <si>
    <t>Data Reported</t>
  </si>
  <si>
    <t>Information</t>
  </si>
  <si>
    <t>Equipment Leaks</t>
  </si>
  <si>
    <t>Directed inspection and maintenance at gate stations and surface facilities</t>
  </si>
  <si>
    <t>Mains</t>
  </si>
  <si>
    <t>Replacement of Cast Iron (CI) and Unprotected Steel (UPS) Mains with Plastic and Protected Steel, or rehabilitation of CI &amp; UPS with plastic liners/inserts</t>
  </si>
  <si>
    <t>Services</t>
  </si>
  <si>
    <t>Replacement of Cast Iron (CI) and Unprotected Steel (UPS) Services with Plastic and Protected Steel, or rehabilitation of CI &amp; UPS with plastic liners/inserts</t>
  </si>
  <si>
    <t>Additional Distribution Activities</t>
  </si>
  <si>
    <t>Use this tab to report all other methane reductions in the Distribution segment. You will be able to select the technology/practice used from the list of Natural Gas STAR Partner Reported Opportunities. If the activity you are reporting is not included in the list, please contact EPA at GasSTAR@epa.gov</t>
  </si>
  <si>
    <t>Return to Table of Contents</t>
  </si>
  <si>
    <t>Year</t>
  </si>
  <si>
    <t>Total Number of Surveys Conducted</t>
  </si>
  <si>
    <t>Total Number of Leaks Found</t>
  </si>
  <si>
    <t>Total Number of Leaks Repaired</t>
  </si>
  <si>
    <t>Calculation Method: Default or Other?</t>
  </si>
  <si>
    <t>Calculate Reductions Using Default Values</t>
  </si>
  <si>
    <t>Other Calculation Method</t>
  </si>
  <si>
    <t>Provide additional comments or detail about how your company implemented this BMP</t>
  </si>
  <si>
    <t>Total Number of Facilities at Which Leaks Repaired</t>
  </si>
  <si>
    <t>Calculated Total Methane Emission Reduction based on default values
{[Total Number of Facilities at Which Leaks Repaired]x[1,700 Average Annual Leak Rate per Facility at 70% Efficiency]}</t>
  </si>
  <si>
    <t>Total Methane Emission Reduction Based on Actual Field Measurement or Other Assumptions
(Mcf/yr)</t>
  </si>
  <si>
    <t>Explain Reduction Calculation Used</t>
  </si>
  <si>
    <t>Distribution Mains</t>
  </si>
  <si>
    <t>Cast Iron Mains - Miles</t>
  </si>
  <si>
    <t>Unprotected Steel Mains - Miles</t>
  </si>
  <si>
    <t>Calculated Total Methane Emission Reductions
(Mcf/yr)</t>
  </si>
  <si>
    <t>Cast iron replaced with plastic</t>
  </si>
  <si>
    <t>Cast iron replaced with protected steel</t>
  </si>
  <si>
    <t>Cast iron rehabilitated with plastic liners</t>
  </si>
  <si>
    <t>Unprotected steel replaced with plastic</t>
  </si>
  <si>
    <t>Unprotected steel cathodically protected or replaced with protected steel</t>
  </si>
  <si>
    <t>Unprotected steel rehabilitated with plastic liners</t>
  </si>
  <si>
    <t>Distribution Services</t>
  </si>
  <si>
    <t>Cast Iron Services  - Count</t>
  </si>
  <si>
    <t>Unprotected Steel Services  - Count</t>
  </si>
  <si>
    <t>Cast iron replaced with copper</t>
  </si>
  <si>
    <t>Cast iron reconditioned with plastic liners</t>
  </si>
  <si>
    <t>Unprotected steel replaced with protected steel</t>
  </si>
  <si>
    <t>Unprotected steel replaced with copper</t>
  </si>
  <si>
    <t>Unprotected steel reconditioned with plastic liners</t>
  </si>
  <si>
    <t>Start Year</t>
  </si>
  <si>
    <t>Select the Activity</t>
  </si>
  <si>
    <t>Eligible Sunset Years 
for this Activity</t>
  </si>
  <si>
    <t>Automatically calculate ongoing reductions (if Sunset Years &gt;1)?</t>
  </si>
  <si>
    <t>End Year</t>
  </si>
  <si>
    <t>Total Methane Emission Reduction 
(Mcf/yr)</t>
  </si>
  <si>
    <t>Basis for Emission Reduction Estimate</t>
  </si>
  <si>
    <t>Describe how your company implemented this activity (e.g., number of units installed or other activities conducted)</t>
  </si>
  <si>
    <t xml:space="preserve">This sheet summarizes values used in calculations in this workbook. If you have questions on any of the values used, please contact EPA at GasSTAR@epa.gov </t>
  </si>
  <si>
    <t>Mains and Services</t>
  </si>
  <si>
    <t>Source: 40 CFR Part 98, Subpart W, Table W-7</t>
  </si>
  <si>
    <t>Emission factors</t>
  </si>
  <si>
    <t>Mains (mcf/yr/mile)</t>
  </si>
  <si>
    <t>Services (mcf/yr/count)</t>
  </si>
  <si>
    <t>Cast Iron</t>
  </si>
  <si>
    <t>Unprotected Steel</t>
  </si>
  <si>
    <t>Protected Steel</t>
  </si>
  <si>
    <t>Plastic</t>
  </si>
  <si>
    <t>Copper</t>
  </si>
  <si>
    <t>NA</t>
  </si>
  <si>
    <t>Replacement factors</t>
  </si>
  <si>
    <t>Cast Iron Replaced</t>
  </si>
  <si>
    <t>UPS Replaced</t>
  </si>
  <si>
    <t>"replacement factors" calculated as the difference between emission factors for the original and replacement pipeline material</t>
  </si>
  <si>
    <t>MAINS Protected Steel</t>
  </si>
  <si>
    <t>MAINS Plastic</t>
  </si>
  <si>
    <t>SERVICES Protected Steel</t>
  </si>
  <si>
    <t>SERVICES Plastic</t>
  </si>
  <si>
    <t>SERVICES Copper</t>
  </si>
  <si>
    <t>Default Values</t>
  </si>
  <si>
    <r>
      <t>Average Annual Leak Rate per Facility</t>
    </r>
    <r>
      <rPr>
        <vertAlign val="superscript"/>
        <sz val="11"/>
        <color theme="1"/>
        <rFont val="Calibri"/>
        <family val="2"/>
        <scheme val="minor"/>
      </rPr>
      <t>1</t>
    </r>
    <r>
      <rPr>
        <sz val="11"/>
        <color theme="1"/>
        <rFont val="Calibri"/>
        <family val="2"/>
        <scheme val="minor"/>
      </rPr>
      <t xml:space="preserve"> </t>
    </r>
  </si>
  <si>
    <t>mcf/yr</t>
  </si>
  <si>
    <r>
      <t>Efficiency</t>
    </r>
    <r>
      <rPr>
        <vertAlign val="superscript"/>
        <sz val="11"/>
        <color theme="1"/>
        <rFont val="Calibri"/>
        <family val="2"/>
        <scheme val="minor"/>
      </rPr>
      <t>2</t>
    </r>
  </si>
  <si>
    <t>percent (expressed as decimal)</t>
  </si>
  <si>
    <t>Notes:</t>
  </si>
  <si>
    <r>
      <rPr>
        <vertAlign val="superscript"/>
        <sz val="11"/>
        <color theme="1"/>
        <rFont val="Calibri"/>
        <family val="2"/>
        <scheme val="minor"/>
      </rPr>
      <t>1</t>
    </r>
    <r>
      <rPr>
        <sz val="11"/>
        <color theme="1"/>
        <rFont val="Calibri"/>
        <family val="2"/>
        <scheme val="minor"/>
      </rPr>
      <t xml:space="preserve">  Derived from EPA Report to Congress, 1993.</t>
    </r>
  </si>
  <si>
    <r>
      <rPr>
        <vertAlign val="superscript"/>
        <sz val="11"/>
        <color theme="1"/>
        <rFont val="Calibri"/>
        <family val="2"/>
        <scheme val="minor"/>
      </rPr>
      <t>2</t>
    </r>
    <r>
      <rPr>
        <sz val="11"/>
        <color theme="1"/>
        <rFont val="Calibri"/>
        <family val="2"/>
        <scheme val="minor"/>
      </rPr>
      <t xml:space="preserve">  Derived from “Cost Effective Leak Mitigation at Natural Gas Transmission Compressor Stations,” sponsored by the Pipeline Research Committee International (PRCI), EPA and GRI, 1999. </t>
    </r>
  </si>
  <si>
    <t>Activity Name</t>
  </si>
  <si>
    <t>Sunset</t>
  </si>
  <si>
    <t>Convert natural gas-driven chemical pumps</t>
  </si>
  <si>
    <t>Convert natural gas-fired generator to solar power</t>
  </si>
  <si>
    <t>Convert pneumatic devices to mechanical/electronic</t>
  </si>
  <si>
    <t>Convert to instrument air systems</t>
  </si>
  <si>
    <t>DI&amp;M at compressor stations (non-mainline transmission)</t>
  </si>
  <si>
    <t>DI&amp;M: increase frequency of leak surveys</t>
  </si>
  <si>
    <t>DI&amp;M: survey and repair leaks</t>
  </si>
  <si>
    <t>Eliminate unnecessary equipment and/or systems</t>
  </si>
  <si>
    <t>Identify and Replace High-Bleed Pneumatic Devices</t>
  </si>
  <si>
    <t>Improve measurement systems to track gas loss</t>
  </si>
  <si>
    <t>Improve system design/operation</t>
  </si>
  <si>
    <t>Inject blowdown gas into low pressure mains or fuel gas system</t>
  </si>
  <si>
    <t>Install electric motor starters</t>
  </si>
  <si>
    <t>Install excess flow valves</t>
  </si>
  <si>
    <t>Install flares</t>
  </si>
  <si>
    <t>Install overpressure protection system</t>
  </si>
  <si>
    <t>Redesign blowdown/alter ESD practices</t>
  </si>
  <si>
    <t>Reduce gas venting with fewer compressor startups and improved ignition</t>
  </si>
  <si>
    <t>Reduce/downgrade system pressure</t>
  </si>
  <si>
    <t>Reduced emissions through third-party damage prevention</t>
  </si>
  <si>
    <t>Re-inject CNG cylinder test gas</t>
  </si>
  <si>
    <t>Replace compressor rod packing systems</t>
  </si>
  <si>
    <t>Retighten LNG pump seals</t>
  </si>
  <si>
    <t>Test and repair pressure safety valves</t>
  </si>
  <si>
    <t>Test gate station pressure relief valves with nitrogen</t>
  </si>
  <si>
    <t>Use add-on controls to reduce emissions from pneumatics</t>
  </si>
  <si>
    <t>Use automated systems to reduce pressure</t>
  </si>
  <si>
    <t>Use hot taps for in-service pipeline connections</t>
  </si>
  <si>
    <t>Use no-blow insertion fittings</t>
  </si>
  <si>
    <t>Use pipeline pump-down techniques to lower gas line pressure</t>
  </si>
  <si>
    <t>Years</t>
  </si>
  <si>
    <t>Gas Value</t>
  </si>
  <si>
    <t>AutoCalcSunset</t>
  </si>
  <si>
    <t>BMP Basis for Emission Reduction Estimate</t>
  </si>
  <si>
    <t>Measurement data</t>
  </si>
  <si>
    <t>Yes</t>
  </si>
  <si>
    <t>Actual field measurement</t>
  </si>
  <si>
    <t>Alabama Gas Company</t>
  </si>
  <si>
    <t>Engineering calculations</t>
  </si>
  <si>
    <t>No</t>
  </si>
  <si>
    <t>Calculation using default</t>
  </si>
  <si>
    <t>Modeling</t>
  </si>
  <si>
    <t>N/A</t>
  </si>
  <si>
    <t>Other</t>
  </si>
  <si>
    <t>Black Hills Energy</t>
  </si>
  <si>
    <t>Emission factor</t>
  </si>
  <si>
    <t>CenterPoint Energy Minnesota Gas</t>
  </si>
  <si>
    <t>Other (specify)</t>
  </si>
  <si>
    <t>Citizens Energy Group</t>
  </si>
  <si>
    <t>Connecticut Natural Gas Corporation</t>
  </si>
  <si>
    <t>Consolidated Edison Company of New York</t>
  </si>
  <si>
    <t>Consumers Energy</t>
  </si>
  <si>
    <t>Corning Natural Gas Corporation</t>
  </si>
  <si>
    <t>Delmarva Power</t>
  </si>
  <si>
    <t>Dominion Energy Ohio</t>
  </si>
  <si>
    <t>Dominion Energy West Virginia</t>
  </si>
  <si>
    <t>DTE Energy - MichCon</t>
  </si>
  <si>
    <t>Missouri Gas Energy</t>
  </si>
  <si>
    <t>National Grid</t>
  </si>
  <si>
    <t>New Jersey Natural Gas Company</t>
  </si>
  <si>
    <t>New Mexico Gas Company</t>
  </si>
  <si>
    <t>New York State Electric &amp; Gas Corporation</t>
  </si>
  <si>
    <t>Nicor Gas</t>
  </si>
  <si>
    <t>Orange and Rockland Utilities, Inc.</t>
  </si>
  <si>
    <t>Pacific Gas &amp; Electric Company</t>
  </si>
  <si>
    <t>Piedmont Natural Gas Company, Inc.</t>
  </si>
  <si>
    <t>Public Service Electric and Gas Company (PSE&amp;G)</t>
  </si>
  <si>
    <t>Rochester Gas &amp; Electric Corporation</t>
  </si>
  <si>
    <t>Southern Company Gas</t>
  </si>
  <si>
    <t>Southern Connecticut Gas Company</t>
  </si>
  <si>
    <t>Southwest Gas Corporation</t>
  </si>
  <si>
    <t>Spire</t>
  </si>
  <si>
    <t>UGI Utilities, Inc.</t>
  </si>
  <si>
    <t>Vermont Gas</t>
  </si>
  <si>
    <t>Washington Gas</t>
  </si>
  <si>
    <t>Xcel Energy</t>
  </si>
  <si>
    <t>segment</t>
  </si>
  <si>
    <t>reportYear</t>
  </si>
  <si>
    <t>Partner</t>
  </si>
  <si>
    <t>yearBegin</t>
  </si>
  <si>
    <t>yearEnd</t>
  </si>
  <si>
    <t>NewOngoing</t>
  </si>
  <si>
    <t>activityName</t>
  </si>
  <si>
    <t>reductionsMcf</t>
  </si>
  <si>
    <t>reductionBasis</t>
  </si>
  <si>
    <t>Description</t>
  </si>
  <si>
    <t>reductionsCalculation</t>
  </si>
  <si>
    <t>Variables/Formulas Columns</t>
  </si>
  <si>
    <t>Version</t>
  </si>
  <si>
    <t>ID</t>
  </si>
  <si>
    <t>DI&amp;M at gate stations and surface facilities</t>
  </si>
  <si>
    <t>Reroute dehydrators/tank vents to flare or station suction</t>
  </si>
  <si>
    <t>Identify and rehabilitate leaky distribution pipe</t>
  </si>
  <si>
    <t>SalesforceID</t>
  </si>
  <si>
    <t>Columbia Gas of Ohio, Inc.</t>
  </si>
  <si>
    <t>Columbia Gas of Pennsylvania, Inc.</t>
  </si>
  <si>
    <t>Columbia Gas of Virginia, Inc.</t>
  </si>
  <si>
    <t>Baltimore Gas and Electric Company</t>
  </si>
  <si>
    <t>Columbia Gas of Kentucky, Inc.</t>
  </si>
  <si>
    <t>Columbia Gas of Maryland, Inc.</t>
  </si>
  <si>
    <t>Columbia Gas of Massachusetts, Inc.</t>
  </si>
  <si>
    <t>Kansas Gas Services</t>
  </si>
  <si>
    <t>Northern Indiana Public Service Company</t>
  </si>
  <si>
    <t>Oklahoma Natural Gas</t>
  </si>
  <si>
    <t>PECO Energy Company</t>
  </si>
  <si>
    <t>Southern California Gas Company</t>
  </si>
  <si>
    <t>Texas Gas Services</t>
  </si>
  <si>
    <t>Default</t>
  </si>
  <si>
    <t>SpreadsheetVersion</t>
  </si>
  <si>
    <t>Default Activities</t>
  </si>
  <si>
    <t>Dominion Energy Utah, Wyoming, and Idaho</t>
  </si>
  <si>
    <t>a0xG00000076hf3IAA</t>
  </si>
  <si>
    <t>a0xG00000076hbXIAQ</t>
  </si>
  <si>
    <t>a0xG00000076hbaIAA</t>
  </si>
  <si>
    <t>a0xG00000076hbeIAA</t>
  </si>
  <si>
    <t>a0xG00000076hbjIAA</t>
  </si>
  <si>
    <t>a0xG00000076hblIAA</t>
  </si>
  <si>
    <t>a0xG00000076hbmIAA</t>
  </si>
  <si>
    <t>a0xG00000076hbnIAA</t>
  </si>
  <si>
    <t>a0xG00000076hboIAA</t>
  </si>
  <si>
    <t>a0xG00000076hbpIAA</t>
  </si>
  <si>
    <t>a0xG00000076hbqIAA</t>
  </si>
  <si>
    <t>a0xG00000076hb6IAA</t>
  </si>
  <si>
    <t>a0xG00000076hb9IAA</t>
  </si>
  <si>
    <t>a0xG00000076hbAIAQ</t>
  </si>
  <si>
    <t>a0xG00000076hbBIAQ</t>
  </si>
  <si>
    <t>a0xG00000076hbDIAQ</t>
  </si>
  <si>
    <t>a0xG00000076heuIAA</t>
  </si>
  <si>
    <t>a0xG00000076hcvIAA</t>
  </si>
  <si>
    <t>a0xG00000076hdkIAA</t>
  </si>
  <si>
    <t>a0xG00000076hbGIAQ</t>
  </si>
  <si>
    <t>a0xG00000076hcCIAQ</t>
  </si>
  <si>
    <t>a0xG00000076hewIAA</t>
  </si>
  <si>
    <t>a0xG00000076hcNIAQ</t>
  </si>
  <si>
    <t>a0xG00000076hcPIAQ</t>
  </si>
  <si>
    <t>a0xG00000076hcQIAQ</t>
  </si>
  <si>
    <t>a0xG00000076hcRIAQ</t>
  </si>
  <si>
    <t>a0xG00000076hcSIAQ</t>
  </si>
  <si>
    <t>a0xG00000076hcVIAQ</t>
  </si>
  <si>
    <t>a0xG00000076hcfIAA</t>
  </si>
  <si>
    <t>a0xG00000076hchIAA</t>
  </si>
  <si>
    <t>a0xG00000076hciIAA</t>
  </si>
  <si>
    <t>a0xG00000076hckIAA</t>
  </si>
  <si>
    <t>a0xG00000076hclIAA</t>
  </si>
  <si>
    <t>a0xG00000076hctIAA</t>
  </si>
  <si>
    <t>a0xG00000076hczIAA</t>
  </si>
  <si>
    <t>a0xG00000076hd4IAA</t>
  </si>
  <si>
    <t>a0xG00000076hd5IAA</t>
  </si>
  <si>
    <t>a0xG00000076hbQIAQ</t>
  </si>
  <si>
    <t>a0xG00000076hd6IAA</t>
  </si>
  <si>
    <t>a0xG00000076hd9IAA</t>
  </si>
  <si>
    <t>a0xG00000076hcHIAQ</t>
  </si>
  <si>
    <t>a0xG00000076hdFIAQ</t>
  </si>
  <si>
    <t>a0xG00000076hdPIAQ</t>
  </si>
  <si>
    <t>a0xG00000076hf1IAA</t>
  </si>
  <si>
    <t>a0xG00000076hbrIAA</t>
  </si>
  <si>
    <t>a0xG00000076hbyIAA</t>
  </si>
  <si>
    <t>RS2021DISTRv1</t>
  </si>
  <si>
    <t>Dominion Energy South Carolina</t>
  </si>
  <si>
    <t>New or Ongoing?</t>
  </si>
  <si>
    <t>Update Partner Information (If applicable)</t>
  </si>
  <si>
    <t>New Partner Name</t>
  </si>
  <si>
    <t>This collection of information is approved by OMB under the Paperwork Reduction Act, 44 U.S.C. 3501 et seq. (OMB Control No. 2060-0328). Responses to this collection of information are voluntary 42 USC 7403(g). An agency may not conduct or sponsor, and a person is not required to respond to, a collection of information unless it displays a currently valid OMB control number. The public reporting and recordkeeping burden for this collection of information is estimated to range from 20 to 51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</si>
  <si>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Control No. 2060-0722
Approval expires XX/XX/202X 
EPA Form No. 5900-99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</si>
</sst>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sz val="11"/>
      <color indexed="8"/>
      <name val="Calibri"/>
      <family val="2"/>
    </font>
    <font>
      <sz val="10"/>
      <color indexed="8"/>
      <name val="Arial"/>
      <family val="2"/>
    </font>
    <font>
      <b/>
      <sz val="11"/>
      <color theme="1"/>
      <name val="Calibri"/>
      <family val="2"/>
      <scheme val="minor"/>
    </font>
    <font>
      <sz val="11"/>
      <color rgb="FFFF0000"/>
      <name val="Calibri"/>
      <family val="2"/>
      <scheme val="minor"/>
    </font>
    <font>
      <b/>
      <sz val="12"/>
      <color theme="1"/>
      <name val="Calibri"/>
      <family val="2"/>
      <scheme val="minor"/>
    </font>
    <font>
      <u/>
      <sz val="11"/>
      <color theme="10"/>
      <name val="Calibri"/>
      <family val="2"/>
      <scheme val="minor"/>
    </font>
    <font>
      <i/>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3"/>
      <color theme="1"/>
      <name val="Calibri"/>
      <family val="2"/>
      <scheme val="minor"/>
    </font>
    <font>
      <sz val="9"/>
      <color theme="1"/>
      <name val="Arial"/>
      <family val="2"/>
    </font>
    <font>
      <vertAlign val="superscript"/>
      <sz val="11"/>
      <color theme="1"/>
      <name val="Calibri"/>
      <family val="2"/>
      <scheme val="minor"/>
    </font>
    <font>
      <sz val="11"/>
      <color theme="1"/>
      <name val="Calibri"/>
      <family val="2"/>
      <scheme val="minor"/>
    </font>
    <font>
      <sz val="11"/>
      <name val="Calibri"/>
      <family val="2"/>
      <scheme val="minor"/>
    </font>
    <font>
      <sz val="11"/>
      <color theme="0"/>
      <name val="Calibri"/>
      <family val="2"/>
      <scheme val="minor"/>
    </font>
    <font>
      <sz val="8"/>
      <color theme="1"/>
      <name val="Arial"/>
      <family val="2"/>
    </font>
  </fonts>
  <fills count="7">
    <fill>
      <patternFill patternType="none"/>
    </fill>
    <fill>
      <patternFill patternType="gray125"/>
    </fill>
    <fill>
      <patternFill patternType="solid">
        <fgColor indexed="22"/>
        <bgColor indexed="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s>
  <borders count="49">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6" fillId="0" borderId="0" applyNumberFormat="0" applyFill="0" applyBorder="0" applyAlignment="0" applyProtection="0"/>
    <xf numFmtId="43" fontId="14" fillId="0" borderId="0" applyFont="0" applyFill="0" applyBorder="0" applyAlignment="0" applyProtection="0"/>
  </cellStyleXfs>
  <cellXfs count="135">
    <xf numFmtId="0" fontId="0" fillId="0" borderId="0" xfId="0"/>
    <xf numFmtId="0" fontId="1" fillId="2" borderId="1" xfId="1" applyFont="1" applyFill="1" applyBorder="1" applyAlignment="1">
      <alignment horizontal="center"/>
    </xf>
    <xf numFmtId="0" fontId="1" fillId="0" borderId="2" xfId="1" applyFont="1" applyFill="1" applyBorder="1" applyAlignment="1">
      <alignment horizontal="right" wrapText="1"/>
    </xf>
    <xf numFmtId="0" fontId="3" fillId="0" borderId="0" xfId="0" applyFont="1"/>
    <xf numFmtId="0" fontId="0" fillId="0" borderId="0" xfId="0" applyAlignment="1">
      <alignment vertical="top" wrapText="1"/>
    </xf>
    <xf numFmtId="0" fontId="5" fillId="5" borderId="9" xfId="0" applyFont="1" applyFill="1" applyBorder="1" applyAlignment="1">
      <alignment vertical="top" wrapText="1"/>
    </xf>
    <xf numFmtId="0" fontId="0" fillId="0" borderId="9" xfId="0" applyBorder="1" applyAlignment="1">
      <alignment vertical="top" wrapText="1"/>
    </xf>
    <xf numFmtId="0" fontId="5" fillId="5" borderId="9" xfId="0" applyFont="1" applyFill="1" applyBorder="1" applyAlignment="1"/>
    <xf numFmtId="0" fontId="7" fillId="0" borderId="0" xfId="0" applyFont="1"/>
    <xf numFmtId="0" fontId="4" fillId="0" borderId="0" xfId="0" applyFont="1" applyAlignment="1">
      <alignment vertical="center"/>
    </xf>
    <xf numFmtId="0" fontId="0" fillId="6" borderId="0" xfId="0" applyFill="1"/>
    <xf numFmtId="0" fontId="11" fillId="0" borderId="0" xfId="0" applyFont="1"/>
    <xf numFmtId="0" fontId="7" fillId="0" borderId="0" xfId="0" applyFont="1" applyAlignment="1">
      <alignment vertical="top"/>
    </xf>
    <xf numFmtId="0" fontId="7" fillId="6" borderId="0" xfId="0" applyFont="1" applyFill="1" applyAlignment="1">
      <alignment vertical="top"/>
    </xf>
    <xf numFmtId="1" fontId="0" fillId="0" borderId="0" xfId="0" applyNumberFormat="1"/>
    <xf numFmtId="0" fontId="0" fillId="0" borderId="0" xfId="0" applyAlignment="1">
      <alignment horizontal="left"/>
    </xf>
    <xf numFmtId="39" fontId="0" fillId="0" borderId="0" xfId="0" applyNumberFormat="1"/>
    <xf numFmtId="0" fontId="15" fillId="0" borderId="0" xfId="0" applyFont="1"/>
    <xf numFmtId="39" fontId="0" fillId="0" borderId="0" xfId="3" applyNumberFormat="1" applyFont="1"/>
    <xf numFmtId="0" fontId="3" fillId="0" borderId="43" xfId="0" applyFont="1" applyBorder="1" applyAlignment="1">
      <alignment horizontal="left"/>
    </xf>
    <xf numFmtId="0" fontId="0" fillId="0" borderId="43" xfId="0" applyBorder="1"/>
    <xf numFmtId="0" fontId="0" fillId="0" borderId="43" xfId="0" applyBorder="1" applyAlignment="1">
      <alignment horizontal="left"/>
    </xf>
    <xf numFmtId="0" fontId="0" fillId="0" borderId="0" xfId="0" applyBorder="1"/>
    <xf numFmtId="0" fontId="0" fillId="0" borderId="0" xfId="0" applyNumberFormat="1" applyAlignment="1">
      <alignment horizontal="left"/>
    </xf>
    <xf numFmtId="0" fontId="0" fillId="0" borderId="9" xfId="0" applyBorder="1" applyAlignment="1" applyProtection="1">
      <alignment vertical="top" wrapText="1"/>
    </xf>
    <xf numFmtId="0" fontId="10" fillId="0" borderId="0" xfId="0" applyFont="1" applyBorder="1" applyAlignment="1" applyProtection="1">
      <alignment horizontal="left" vertical="center"/>
    </xf>
    <xf numFmtId="0" fontId="0" fillId="0" borderId="0" xfId="0" applyBorder="1" applyAlignment="1" applyProtection="1">
      <alignment vertical="center"/>
    </xf>
    <xf numFmtId="0" fontId="0" fillId="0" borderId="0" xfId="0" applyBorder="1" applyAlignment="1" applyProtection="1">
      <alignment vertical="center"/>
      <protection locked="0"/>
    </xf>
    <xf numFmtId="0" fontId="7" fillId="0" borderId="0" xfId="0" applyFont="1" applyBorder="1" applyAlignment="1" applyProtection="1">
      <alignment horizontal="left" vertical="center"/>
    </xf>
    <xf numFmtId="0" fontId="0" fillId="0" borderId="0" xfId="0"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vertical="center"/>
      <protection locked="0"/>
    </xf>
    <xf numFmtId="0" fontId="0" fillId="3" borderId="13" xfId="0"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0" fillId="0" borderId="0" xfId="0" applyFill="1" applyAlignment="1" applyProtection="1">
      <alignment horizontal="center" vertical="center" wrapText="1"/>
      <protection locked="0"/>
    </xf>
    <xf numFmtId="0" fontId="0" fillId="0" borderId="17" xfId="0" applyBorder="1" applyAlignment="1" applyProtection="1">
      <alignment horizontal="center" vertical="center"/>
      <protection locked="0"/>
    </xf>
    <xf numFmtId="0" fontId="0" fillId="0" borderId="33" xfId="0" applyBorder="1" applyAlignment="1" applyProtection="1">
      <alignment vertical="center"/>
      <protection locked="0"/>
    </xf>
    <xf numFmtId="0" fontId="0" fillId="0" borderId="21" xfId="0" applyBorder="1" applyAlignment="1" applyProtection="1">
      <alignment vertical="center"/>
      <protection locked="0"/>
    </xf>
    <xf numFmtId="0" fontId="0" fillId="6" borderId="20" xfId="0" applyFill="1" applyBorder="1" applyAlignment="1" applyProtection="1">
      <alignment vertical="center"/>
      <protection locked="0"/>
    </xf>
    <xf numFmtId="0" fontId="0" fillId="6" borderId="21" xfId="0" applyFill="1" applyBorder="1" applyAlignment="1" applyProtection="1">
      <alignment horizontal="center" vertical="center"/>
    </xf>
    <xf numFmtId="0" fontId="0" fillId="6" borderId="20" xfId="0" applyFill="1" applyBorder="1" applyAlignment="1" applyProtection="1">
      <alignment horizontal="center" vertical="center"/>
      <protection locked="0"/>
    </xf>
    <xf numFmtId="0" fontId="0" fillId="6" borderId="21" xfId="0" applyFill="1" applyBorder="1" applyAlignment="1" applyProtection="1">
      <alignment vertical="center"/>
      <protection locked="0"/>
    </xf>
    <xf numFmtId="0" fontId="0" fillId="0" borderId="29" xfId="0" applyBorder="1" applyAlignment="1" applyProtection="1">
      <alignment vertical="center"/>
      <protection locked="0"/>
    </xf>
    <xf numFmtId="0" fontId="0" fillId="6" borderId="22" xfId="0" applyFill="1" applyBorder="1" applyAlignment="1" applyProtection="1">
      <alignment vertical="center"/>
      <protection locked="0"/>
    </xf>
    <xf numFmtId="0" fontId="0" fillId="6" borderId="23"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18" xfId="0" applyBorder="1" applyAlignment="1" applyProtection="1">
      <alignment horizontal="center" vertical="center"/>
      <protection locked="0"/>
    </xf>
    <xf numFmtId="0" fontId="0" fillId="0" borderId="34" xfId="0" applyBorder="1" applyAlignment="1" applyProtection="1">
      <alignment vertical="center"/>
      <protection locked="0"/>
    </xf>
    <xf numFmtId="0" fontId="0" fillId="0" borderId="9" xfId="0" applyBorder="1" applyAlignment="1" applyProtection="1">
      <alignment vertical="center"/>
      <protection locked="0"/>
    </xf>
    <xf numFmtId="0" fontId="0" fillId="0" borderId="16" xfId="0" applyBorder="1" applyAlignment="1" applyProtection="1">
      <alignment vertical="center"/>
      <protection locked="0"/>
    </xf>
    <xf numFmtId="0" fontId="0" fillId="0" borderId="23" xfId="0" applyBorder="1" applyAlignment="1" applyProtection="1">
      <alignment vertical="center"/>
      <protection locked="0"/>
    </xf>
    <xf numFmtId="0" fontId="0" fillId="6" borderId="22" xfId="0"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32" xfId="0" applyBorder="1" applyAlignment="1" applyProtection="1">
      <alignment vertical="center"/>
      <protection locked="0"/>
    </xf>
    <xf numFmtId="0" fontId="0" fillId="0" borderId="25" xfId="0" applyBorder="1" applyAlignment="1" applyProtection="1">
      <alignment vertical="center"/>
      <protection locked="0"/>
    </xf>
    <xf numFmtId="0" fontId="0" fillId="0" borderId="28" xfId="0" applyBorder="1" applyAlignment="1" applyProtection="1">
      <alignment vertical="center"/>
      <protection locked="0"/>
    </xf>
    <xf numFmtId="0" fontId="0" fillId="0" borderId="26" xfId="0" applyBorder="1" applyAlignment="1" applyProtection="1">
      <alignment vertical="center"/>
      <protection locked="0"/>
    </xf>
    <xf numFmtId="0" fontId="0" fillId="6" borderId="24" xfId="0" applyFill="1" applyBorder="1" applyAlignment="1" applyProtection="1">
      <alignment vertical="center"/>
      <protection locked="0"/>
    </xf>
    <xf numFmtId="0" fontId="0" fillId="6" borderId="24" xfId="0" applyFill="1" applyBorder="1" applyAlignment="1" applyProtection="1">
      <alignment horizontal="center" vertical="center"/>
      <protection locked="0"/>
    </xf>
    <xf numFmtId="0" fontId="0" fillId="6" borderId="26" xfId="0" applyFill="1" applyBorder="1" applyAlignment="1" applyProtection="1">
      <alignment vertical="center"/>
      <protection locked="0"/>
    </xf>
    <xf numFmtId="0" fontId="0" fillId="0" borderId="31" xfId="0" applyBorder="1" applyAlignment="1" applyProtection="1">
      <alignment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vertical="center"/>
      <protection locked="0"/>
    </xf>
    <xf numFmtId="0" fontId="0" fillId="0" borderId="7"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3" borderId="14" xfId="0" applyFill="1" applyBorder="1" applyAlignment="1" applyProtection="1">
      <alignment horizontal="center" vertical="center" wrapText="1"/>
    </xf>
    <xf numFmtId="0" fontId="0" fillId="0" borderId="20" xfId="0" applyBorder="1" applyAlignment="1" applyProtection="1">
      <alignment vertical="center"/>
      <protection locked="0"/>
    </xf>
    <xf numFmtId="0" fontId="0" fillId="0" borderId="12" xfId="0" applyBorder="1" applyAlignment="1" applyProtection="1">
      <alignment vertical="center"/>
      <protection locked="0"/>
    </xf>
    <xf numFmtId="0" fontId="0" fillId="5" borderId="17" xfId="0" applyFill="1" applyBorder="1" applyAlignment="1" applyProtection="1">
      <alignment horizontal="center" vertical="center"/>
    </xf>
    <xf numFmtId="0" fontId="0" fillId="0" borderId="17" xfId="0" applyBorder="1" applyAlignment="1" applyProtection="1">
      <alignment vertical="center"/>
      <protection locked="0"/>
    </xf>
    <xf numFmtId="0" fontId="0" fillId="0" borderId="22" xfId="0" applyBorder="1" applyAlignment="1" applyProtection="1">
      <alignment vertical="center"/>
      <protection locked="0"/>
    </xf>
    <xf numFmtId="0" fontId="0" fillId="0" borderId="18" xfId="0" applyBorder="1" applyAlignment="1" applyProtection="1">
      <alignment vertical="center"/>
      <protection locked="0"/>
    </xf>
    <xf numFmtId="0" fontId="0" fillId="0" borderId="24" xfId="0" applyBorder="1" applyAlignment="1" applyProtection="1">
      <alignment vertical="center"/>
      <protection locked="0"/>
    </xf>
    <xf numFmtId="0" fontId="0" fillId="5" borderId="19" xfId="0" applyFill="1" applyBorder="1" applyAlignment="1" applyProtection="1">
      <alignment horizontal="center" vertical="center"/>
    </xf>
    <xf numFmtId="0" fontId="0" fillId="0" borderId="19" xfId="0" applyBorder="1" applyAlignment="1" applyProtection="1">
      <alignment vertical="center"/>
      <protection locked="0"/>
    </xf>
    <xf numFmtId="0" fontId="0" fillId="0" borderId="0" xfId="0" applyBorder="1" applyAlignment="1">
      <alignment vertical="center"/>
    </xf>
    <xf numFmtId="0" fontId="4" fillId="0" borderId="0" xfId="0" applyFont="1" applyBorder="1" applyAlignment="1" applyProtection="1">
      <alignment horizontal="left" vertical="center"/>
    </xf>
    <xf numFmtId="0" fontId="0" fillId="0" borderId="0" xfId="0" applyFill="1" applyAlignment="1" applyProtection="1">
      <alignment horizontal="center" vertical="center"/>
    </xf>
    <xf numFmtId="0" fontId="0" fillId="3" borderId="10" xfId="0" applyFill="1" applyBorder="1" applyAlignment="1" applyProtection="1">
      <alignment horizontal="center" vertical="center" wrapText="1"/>
    </xf>
    <xf numFmtId="0" fontId="0" fillId="6" borderId="12" xfId="0" applyFill="1" applyBorder="1" applyAlignment="1" applyProtection="1">
      <alignment horizontal="center" vertical="center"/>
      <protection locked="0"/>
    </xf>
    <xf numFmtId="0" fontId="0" fillId="5" borderId="21" xfId="0" applyFill="1" applyBorder="1" applyAlignment="1" applyProtection="1">
      <alignment horizontal="center" vertical="center"/>
    </xf>
    <xf numFmtId="0" fontId="0" fillId="5" borderId="23" xfId="0" applyFill="1" applyBorder="1" applyAlignment="1" applyProtection="1">
      <alignment horizontal="center" vertical="center"/>
    </xf>
    <xf numFmtId="0" fontId="0" fillId="6" borderId="9" xfId="0" applyFill="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0" fillId="5" borderId="26"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5"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3" fillId="0" borderId="0" xfId="0" applyFont="1" applyAlignment="1">
      <alignment vertical="center"/>
    </xf>
    <xf numFmtId="0" fontId="0" fillId="5" borderId="9" xfId="0" applyFill="1" applyBorder="1" applyAlignment="1">
      <alignment vertical="center"/>
    </xf>
    <xf numFmtId="0" fontId="0" fillId="0" borderId="9" xfId="0" applyBorder="1" applyAlignment="1">
      <alignment vertical="center"/>
    </xf>
    <xf numFmtId="2" fontId="0" fillId="0" borderId="9" xfId="0" applyNumberFormat="1" applyBorder="1" applyAlignment="1">
      <alignment vertical="center"/>
    </xf>
    <xf numFmtId="0" fontId="3" fillId="0" borderId="0" xfId="0" applyFont="1" applyFill="1" applyBorder="1" applyAlignment="1">
      <alignment vertical="center"/>
    </xf>
    <xf numFmtId="3" fontId="0" fillId="0" borderId="9" xfId="0" applyNumberFormat="1" applyBorder="1" applyAlignment="1">
      <alignment vertical="center"/>
    </xf>
    <xf numFmtId="0" fontId="16" fillId="0" borderId="0" xfId="0" applyFont="1"/>
    <xf numFmtId="0" fontId="6" fillId="0" borderId="9" xfId="2" applyBorder="1" applyAlignment="1" applyProtection="1">
      <alignment vertical="top" wrapText="1"/>
      <protection locked="0"/>
    </xf>
    <xf numFmtId="0" fontId="6" fillId="0" borderId="0" xfId="2" applyBorder="1" applyAlignment="1" applyProtection="1">
      <alignment vertical="center"/>
      <protection locked="0"/>
    </xf>
    <xf numFmtId="0" fontId="0" fillId="0" borderId="0" xfId="0" applyAlignment="1">
      <alignment horizontal="center" vertical="center"/>
    </xf>
    <xf numFmtId="0" fontId="0" fillId="3" borderId="44" xfId="0" applyFill="1" applyBorder="1" applyAlignment="1" applyProtection="1">
      <alignment horizontal="center" vertical="center" wrapText="1"/>
    </xf>
    <xf numFmtId="0" fontId="0" fillId="5" borderId="33" xfId="0" applyFill="1" applyBorder="1" applyAlignment="1" applyProtection="1">
      <alignment horizontal="center" vertical="center"/>
    </xf>
    <xf numFmtId="0" fontId="0" fillId="3" borderId="13" xfId="0" applyFill="1" applyBorder="1" applyAlignment="1">
      <alignment horizontal="center" vertical="center" wrapText="1"/>
    </xf>
    <xf numFmtId="0" fontId="0" fillId="0" borderId="45"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5" fillId="5" borderId="48" xfId="0" applyFont="1" applyFill="1" applyBorder="1" applyAlignment="1">
      <alignment vertical="center"/>
    </xf>
    <xf numFmtId="0" fontId="0" fillId="0" borderId="9" xfId="0" applyBorder="1" applyAlignment="1" applyProtection="1">
      <alignment horizontal="left"/>
      <protection locked="0"/>
    </xf>
    <xf numFmtId="0" fontId="0" fillId="0" borderId="9" xfId="0" applyBorder="1" applyAlignment="1">
      <alignment horizontal="left"/>
    </xf>
    <xf numFmtId="0" fontId="12" fillId="0" borderId="0" xfId="0" applyFont="1" applyAlignment="1">
      <alignment horizontal="left" vertical="center" wrapText="1"/>
    </xf>
    <xf numFmtId="0" fontId="0" fillId="0" borderId="48" xfId="0" applyBorder="1" applyAlignment="1" applyProtection="1">
      <alignment horizontal="left" vertical="center"/>
      <protection locked="0"/>
    </xf>
    <xf numFmtId="0" fontId="0" fillId="3" borderId="36" xfId="0" applyFill="1" applyBorder="1" applyAlignment="1" applyProtection="1">
      <alignment horizontal="center" vertical="center" wrapText="1"/>
    </xf>
    <xf numFmtId="0" fontId="0" fillId="3" borderId="31" xfId="0" applyFill="1" applyBorder="1" applyAlignment="1" applyProtection="1">
      <alignment horizontal="center" vertical="center" wrapText="1"/>
    </xf>
    <xf numFmtId="0" fontId="3" fillId="4" borderId="13" xfId="0" applyFont="1" applyFill="1" applyBorder="1" applyAlignment="1" applyProtection="1">
      <alignment horizontal="center" vertical="center"/>
    </xf>
    <xf numFmtId="0" fontId="3" fillId="4" borderId="15" xfId="0" applyFont="1" applyFill="1" applyBorder="1" applyAlignment="1" applyProtection="1">
      <alignment horizontal="center" vertical="center"/>
    </xf>
    <xf numFmtId="0" fontId="0" fillId="3" borderId="37" xfId="0" applyFill="1" applyBorder="1" applyAlignment="1" applyProtection="1">
      <alignment horizontal="center" vertical="center" wrapText="1"/>
    </xf>
    <xf numFmtId="0" fontId="0" fillId="3" borderId="19" xfId="0" applyFill="1" applyBorder="1" applyAlignment="1" applyProtection="1">
      <alignment horizontal="center" vertical="center" wrapText="1"/>
    </xf>
    <xf numFmtId="0" fontId="0" fillId="3" borderId="38" xfId="0" applyFill="1" applyBorder="1" applyAlignment="1" applyProtection="1">
      <alignment horizontal="center" vertical="center" wrapText="1"/>
    </xf>
    <xf numFmtId="0" fontId="0" fillId="3" borderId="32" xfId="0" applyFill="1" applyBorder="1" applyAlignment="1" applyProtection="1">
      <alignment horizontal="center" vertical="center" wrapText="1"/>
    </xf>
    <xf numFmtId="0" fontId="0" fillId="3" borderId="27" xfId="0" applyFill="1" applyBorder="1" applyAlignment="1" applyProtection="1">
      <alignment horizontal="center" vertical="center" wrapText="1"/>
    </xf>
    <xf numFmtId="0" fontId="0" fillId="3" borderId="25" xfId="0"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0" fillId="3" borderId="28" xfId="0" applyFill="1" applyBorder="1" applyAlignment="1" applyProtection="1">
      <alignment horizontal="center" vertical="center" wrapText="1"/>
    </xf>
    <xf numFmtId="0" fontId="0" fillId="3" borderId="39" xfId="0" applyFill="1" applyBorder="1" applyAlignment="1" applyProtection="1">
      <alignment horizontal="center" vertical="center" wrapText="1"/>
    </xf>
    <xf numFmtId="0" fontId="0" fillId="3" borderId="40" xfId="0" applyFill="1" applyBorder="1" applyAlignment="1" applyProtection="1">
      <alignment horizontal="center" vertical="center" wrapText="1"/>
    </xf>
    <xf numFmtId="0" fontId="3" fillId="4" borderId="41" xfId="0" applyFont="1" applyFill="1" applyBorder="1" applyAlignment="1" applyProtection="1">
      <alignment horizontal="center" vertical="center"/>
    </xf>
    <xf numFmtId="0" fontId="3" fillId="4" borderId="42" xfId="0" applyFont="1" applyFill="1" applyBorder="1" applyAlignment="1" applyProtection="1">
      <alignment horizontal="center" vertical="center"/>
    </xf>
    <xf numFmtId="0" fontId="0" fillId="3" borderId="8" xfId="0" applyFill="1" applyBorder="1" applyAlignment="1" applyProtection="1">
      <alignment horizontal="center" vertical="center" wrapText="1"/>
    </xf>
    <xf numFmtId="0" fontId="0" fillId="3" borderId="11" xfId="0" applyFill="1" applyBorder="1" applyAlignment="1" applyProtection="1">
      <alignment horizontal="center" vertical="center" wrapText="1"/>
    </xf>
    <xf numFmtId="2" fontId="3" fillId="4" borderId="3" xfId="0" applyNumberFormat="1" applyFont="1" applyFill="1" applyBorder="1" applyAlignment="1" applyProtection="1">
      <alignment horizontal="center" vertical="center" wrapText="1"/>
    </xf>
    <xf numFmtId="2" fontId="3" fillId="4" borderId="4" xfId="0" applyNumberFormat="1" applyFont="1" applyFill="1" applyBorder="1" applyAlignment="1" applyProtection="1">
      <alignment horizontal="center" vertical="center" wrapText="1"/>
    </xf>
    <xf numFmtId="2" fontId="3" fillId="4" borderId="5" xfId="0" applyNumberFormat="1" applyFont="1" applyFill="1" applyBorder="1" applyAlignment="1" applyProtection="1">
      <alignment horizontal="center" vertical="center" wrapText="1"/>
    </xf>
    <xf numFmtId="0" fontId="0" fillId="0" borderId="0" xfId="0" applyAlignment="1">
      <alignment horizontal="left" vertical="center" wrapText="1"/>
    </xf>
    <xf numFmtId="0" fontId="17" fillId="0" borderId="0" xfId="0" applyFont="1" applyAlignment="1">
      <alignment vertical="top" wrapText="1"/>
    </xf>
  </cellXfs>
  <cellStyles count="4">
    <cellStyle name="Comma" xfId="3" builtinId="3"/>
    <cellStyle name="Hyperlink" xfId="2" builtinId="8"/>
    <cellStyle name="Normal" xfId="0" builtinId="0"/>
    <cellStyle name="Normal_Sheet4" xfId="1" xr:uid="{00000000-0005-0000-0000-000002000000}"/>
  </cellStyles>
  <dxfs count="81">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border outline="0">
        <bottom style="thin">
          <color indexed="64"/>
        </bottom>
      </border>
    </dxf>
    <dxf>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numFmt numFmtId="0" formatCode="General"/>
      <fill>
        <patternFill patternType="none">
          <fgColor indexed="64"/>
          <bgColor auto="1"/>
        </patternFill>
      </fill>
    </dxf>
    <dxf>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0" formatCode="General"/>
      <fill>
        <patternFill patternType="none">
          <fgColor rgb="FF000000"/>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dxf>
    <dxf>
      <numFmt numFmtId="7" formatCode="#,##0.00_);\(#,##0.00\)"/>
      <fill>
        <patternFill patternType="none">
          <fgColor indexed="64"/>
          <bgColor auto="1"/>
        </patternFill>
      </fill>
    </dxf>
    <dxf>
      <numFmt numFmtId="1" formatCode="0"/>
      <fill>
        <patternFill patternType="none">
          <fgColor indexed="64"/>
          <bgColor auto="1"/>
        </patternFill>
      </fill>
    </dxf>
    <dxf>
      <font>
        <strike val="0"/>
        <outline val="0"/>
        <shadow val="0"/>
        <u val="none"/>
        <vertAlign val="baseline"/>
        <sz val="11"/>
        <color auto="1"/>
        <name val="Calibri"/>
        <family val="2"/>
        <scheme val="minor"/>
      </font>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numFmt numFmtId="0" formatCode="General"/>
      <fill>
        <patternFill patternType="none">
          <fgColor rgb="FF000000"/>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dxf>
    <dxf>
      <numFmt numFmtId="7" formatCode="#,##0.00_);\(#,##0.00\)"/>
      <fill>
        <patternFill patternType="none">
          <fgColor indexed="64"/>
          <bgColor auto="1"/>
        </patternFill>
      </fill>
    </dxf>
    <dxf>
      <numFmt numFmtId="1" formatCode="0"/>
      <fill>
        <patternFill patternType="none">
          <fgColor indexed="64"/>
          <bgColor auto="1"/>
        </patternFill>
      </fill>
    </dxf>
    <dxf>
      <font>
        <strike val="0"/>
        <outline val="0"/>
        <shadow val="0"/>
        <u val="none"/>
        <vertAlign val="baseline"/>
        <sz val="11"/>
        <color auto="1"/>
        <name val="Calibri"/>
        <family val="2"/>
        <scheme val="minor"/>
      </font>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numFmt numFmtId="0" formatCode="General"/>
      <fill>
        <patternFill patternType="none">
          <fgColor rgb="FF000000"/>
          <bgColor auto="1"/>
        </patternFill>
      </fill>
    </dxf>
    <dxf>
      <numFmt numFmtId="0" formatCode="General"/>
      <fill>
        <patternFill patternType="none">
          <fgColor indexed="64"/>
          <bgColor auto="1"/>
        </patternFill>
      </fill>
      <alignment horizontal="left"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7" formatCode="#,##0.00_);\(#,##0.00\)"/>
      <fill>
        <patternFill patternType="none">
          <fgColor indexed="64"/>
          <bgColor auto="1"/>
        </patternFill>
      </fill>
    </dxf>
    <dxf>
      <numFmt numFmtId="1" formatCode="0"/>
      <fill>
        <patternFill patternType="none">
          <fgColor indexed="64"/>
          <bgColor auto="1"/>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fill>
        <patternFill>
          <bgColor theme="0"/>
        </patternFill>
      </fill>
    </dxf>
    <dxf>
      <fill>
        <patternFill>
          <bgColor theme="0"/>
        </patternFill>
      </fill>
    </dxf>
    <dxf>
      <fill>
        <patternFill>
          <bgColor theme="0"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EDBFDC-2E4B-4EC5-B62B-9E7CE4FC1F05}" name="uploadLeaks" displayName="uploadLeaks" ref="A1:M25" totalsRowShown="0" headerRowDxfId="76" dataDxfId="75">
  <autoFilter ref="A1:M25" xr:uid="{00000000-0009-0000-0100-000003000000}"/>
  <tableColumns count="13">
    <tableColumn id="1" xr3:uid="{C1161D54-6D60-405E-BA3E-4D1021CC8D48}" name="segment" dataDxfId="74">
      <calculatedColumnFormula>'Partner Info and ToC'!$D$1</calculatedColumnFormula>
    </tableColumn>
    <tableColumn id="2" xr3:uid="{C14171A2-6D5F-4E2E-A5FA-19F94505DEF6}" name="reportYear" dataDxfId="73">
      <calculatedColumnFormula>'Partner Info and ToC'!$B$5</calculatedColumnFormula>
    </tableColumn>
    <tableColumn id="3" xr3:uid="{587B3B43-6474-4594-B060-ED9E54A0132A}" name="Partner" dataDxfId="72">
      <calculatedColumnFormula>VLOOKUP('Partner Info and ToC'!$D$4,distribution_partners!A:B,2,FALSE)</calculatedColumnFormula>
    </tableColumn>
    <tableColumn id="4" xr3:uid="{9F68E833-6FB2-4FF7-A587-C0DCCCA05D44}" name="yearBegin" dataDxfId="71">
      <calculatedColumnFormula>'Equipment Leaks'!A5</calculatedColumnFormula>
    </tableColumn>
    <tableColumn id="5" xr3:uid="{FFAB5908-CCA2-43BA-98CD-247F227D3148}" name="yearEnd" dataDxfId="70">
      <calculatedColumnFormula>'Equipment Leaks'!A5</calculatedColumnFormula>
    </tableColumn>
    <tableColumn id="11" xr3:uid="{0DC98DB9-0233-4CA0-B9B1-99882C8F86D8}" name="NewOngoing" dataDxfId="69"/>
    <tableColumn id="6" xr3:uid="{FB195401-88A2-4EE7-95CB-083CB61A4749}" name="activityName" dataDxfId="68">
      <calculatedColumnFormula>VLOOKUP("DI&amp;M at gate stations and surface facilities",distribution_activities!A:C,3,FALSE)</calculatedColumnFormula>
    </tableColumn>
    <tableColumn id="7" xr3:uid="{3339E465-60A1-421F-BDA8-C228E2CDC0F4}" name="reductionsMcf" dataDxfId="67">
      <calculatedColumnFormula>_xlfn.SWITCH('Equipment Leaks'!E5,"Default",'Equipment Leaks'!G5,"Other",'Equipment Leaks'!H5,"--")</calculatedColumnFormula>
    </tableColumn>
    <tableColumn id="8" xr3:uid="{79DF1203-926A-4778-AAED-D1C0EFCB48AC}" name="reductionBasis" dataDxfId="66">
      <calculatedColumnFormula>'Equipment Leaks'!E5</calculatedColumnFormula>
    </tableColumn>
    <tableColumn id="9" xr3:uid="{82FF1244-F7C4-4BC4-994D-93FB16A0ADD0}" name="Description" dataDxfId="65">
      <calculatedColumnFormula>IF(ISBLANK('Equipment Leaks'!J5),"",'Equipment Leaks'!J5)</calculatedColumnFormula>
    </tableColumn>
    <tableColumn id="10" xr3:uid="{9D58211A-4855-4441-9838-0F6DD221DDDD}" name="reductionsCalculation" dataDxfId="64">
      <calculatedColumnFormula>_xlfn.SWITCH('Equipment Leaks'!E5,"Default","[Total Number of Facilities at Which Leaks Repaired] x [1,700 Average Annual Leak Rate per Facility at 70% Efficiency]","Other",'Equipment Leaks'!I5,"--")</calculatedColumnFormula>
    </tableColumn>
    <tableColumn id="13" xr3:uid="{080B9FA4-71B6-4E9E-9EA2-7C28522F061A}" name="Variables/Formulas Columns" dataDxfId="63">
      <calculatedColumnFormula>_xlfn.SWITCH('Equipment Leaks'!E5,"Default",'Equipment Leaks'!F5&amp;","&amp;Annual_average_Leak_Rate_per_Facility&amp;","&amp;Efficiency,"Other",'Equipment Leaks'!H5,"--")</calculatedColumnFormula>
    </tableColumn>
    <tableColumn id="14" xr3:uid="{00791527-9BC7-4EF8-8784-6E5A46623C4C}" name="Version" dataDxfId="62">
      <calculatedColumnFormula>'Partner Info and ToC'!$A$3</calculatedColumnFormula>
    </tableColumn>
  </tableColumns>
  <tableStyleInfo name="TableStyleMedium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5E1306-9435-44DA-9901-5D8A13D8F903}" name="uploadMains" displayName="uploadMains" ref="A1:M25" totalsRowShown="0" headerRowDxfId="61" dataDxfId="60">
  <autoFilter ref="A1:M25" xr:uid="{00000000-0009-0000-0100-000002000000}"/>
  <tableColumns count="13">
    <tableColumn id="1" xr3:uid="{88D65C8D-855E-4A87-B48B-6D87C9302DDA}" name="segment" dataDxfId="59">
      <calculatedColumnFormula>'Partner Info and ToC'!$D$1</calculatedColumnFormula>
    </tableColumn>
    <tableColumn id="2" xr3:uid="{56290392-F3FA-4F43-A758-41E940B13A34}" name="reportYear" dataDxfId="58">
      <calculatedColumnFormula>'Partner Info and ToC'!$B$5</calculatedColumnFormula>
    </tableColumn>
    <tableColumn id="3" xr3:uid="{F50DFB84-4CEA-4DDD-8033-DF5D236A0411}" name="Partner" dataDxfId="57">
      <calculatedColumnFormula>VLOOKUP('Partner Info and ToC'!$D$4,distribution_partners!A:B,2,FALSE)</calculatedColumnFormula>
    </tableColumn>
    <tableColumn id="4" xr3:uid="{0409D561-5C82-4AFA-A59E-C182D7713967}" name="yearBegin" dataDxfId="56">
      <calculatedColumnFormula>Mains!A5</calculatedColumnFormula>
    </tableColumn>
    <tableColumn id="5" xr3:uid="{77E8FFE7-F060-4AFC-BB30-1BD1ECBD6692}" name="yearEnd" dataDxfId="55">
      <calculatedColumnFormula>Mains!A5</calculatedColumnFormula>
    </tableColumn>
    <tableColumn id="11" xr3:uid="{62BEC222-20D1-41B7-A316-5C03D520DB2A}" name="NewOngoing" dataDxfId="54"/>
    <tableColumn id="6" xr3:uid="{227EC66D-9C74-4F95-A431-589453C3A474}" name="activityName" dataDxfId="53">
      <calculatedColumnFormula>VLOOKUP("Identify and rehabilitate leaky distribution pipe",distribution_activities!A:C,3,FALSE)</calculatedColumnFormula>
    </tableColumn>
    <tableColumn id="7" xr3:uid="{D078FC9A-EB17-4224-B434-B0561C3B970F}" name="reductionsMcf" dataDxfId="52">
      <calculatedColumnFormula>IF(ISNUMBER(Mains!H5),Mains!H5,0)</calculatedColumnFormula>
    </tableColumn>
    <tableColumn id="8" xr3:uid="{8FFBB6FD-387A-43F6-8F5B-2E92439D4453}" name="reductionBasis" dataDxfId="51"/>
    <tableColumn id="9" xr3:uid="{F3B7B64F-2033-4903-89FF-4B990FADED49}" name="Description" dataDxfId="50">
      <calculatedColumnFormula>IF(ISBLANK(Mains!I5),"",Mains!I5)</calculatedColumnFormula>
    </tableColumn>
    <tableColumn id="10" xr3:uid="{D5773293-0B0E-4289-9F9B-D1FE5AE1A6D7}" name="reductionsCalculation" dataDxfId="49">
      <calculatedColumnFormula>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calculatedColumnFormula>
    </tableColumn>
    <tableColumn id="13" xr3:uid="{706105C0-F905-49D3-B299-AB8AF925D7FC}" name="Variables/Formulas Columns" dataDxfId="48">
      <calculatedColumnFormula>IF(uploadMains[[#This Row],[reductionsMcf]]&gt;0,IF(Mains!B5="","0",Mains!B5)&amp;","&amp;IF(Mains!C5="","0",Mains!C5)&amp;","&amp;IF(Mains!D5="","0",Mains!D5)&amp;","&amp;IF(Mains!E5="","0",Mains!E5)&amp;","&amp;IF(Mains!F5="","0",Mains!F5)&amp;","&amp;IF(Mains!G5="","0",Mains!G5),"")</calculatedColumnFormula>
    </tableColumn>
    <tableColumn id="12" xr3:uid="{DCC677B7-AEF3-407D-B6E7-1C3507EF61F9}" name="Version" dataDxfId="47">
      <calculatedColumnFormula>'Partner Info and ToC'!$A$3</calculatedColumnFormula>
    </tableColumn>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934AB0C-957F-4237-9072-E6D91F14F601}" name="uploadServices" displayName="uploadServices" ref="A1:M25" totalsRowShown="0" headerRowDxfId="46" dataDxfId="45">
  <autoFilter ref="A1:M25" xr:uid="{00000000-0009-0000-0100-000002000000}"/>
  <tableColumns count="13">
    <tableColumn id="1" xr3:uid="{BA5C7A86-1366-47CC-B5B0-A7C55ECEEB38}" name="segment" dataDxfId="44">
      <calculatedColumnFormula>'Partner Info and ToC'!$D$1</calculatedColumnFormula>
    </tableColumn>
    <tableColumn id="2" xr3:uid="{5C394141-6693-489B-80E6-B29D5890096F}" name="reportYear" dataDxfId="43">
      <calculatedColumnFormula>'Partner Info and ToC'!$B$5</calculatedColumnFormula>
    </tableColumn>
    <tableColumn id="3" xr3:uid="{5CEFAD76-4DE4-4620-8BB8-2E3C91B61E90}" name="Partner" dataDxfId="42">
      <calculatedColumnFormula>VLOOKUP('Partner Info and ToC'!$D$4,distribution_partners!A:B,2,FALSE)</calculatedColumnFormula>
    </tableColumn>
    <tableColumn id="4" xr3:uid="{909D0347-BC5F-4237-AF9B-6F639D5AA91D}" name="yearBegin" dataDxfId="41">
      <calculatedColumnFormula>Services!A5</calculatedColumnFormula>
    </tableColumn>
    <tableColumn id="5" xr3:uid="{A6DF5FF2-D99C-4CC5-9018-F8DA99F3E95B}" name="yearEnd" dataDxfId="40">
      <calculatedColumnFormula>Services!A5</calculatedColumnFormula>
    </tableColumn>
    <tableColumn id="11" xr3:uid="{490CF1C5-621E-47A1-BDBA-C5591FB81CAA}" name="NewOngoing" dataDxfId="39"/>
    <tableColumn id="6" xr3:uid="{50B395AB-39CC-44E1-8916-3D7DD1D6413B}" name="activityName" dataDxfId="38">
      <calculatedColumnFormula>VLOOKUP("Identify and rehabilitate leaky distribution pipe",distribution_activities!A:C,3,FALSE)</calculatedColumnFormula>
    </tableColumn>
    <tableColumn id="7" xr3:uid="{FD11F2DE-8BE8-403B-A52C-60955F5FF310}" name="reductionsMcf" dataDxfId="37">
      <calculatedColumnFormula>IF(ISNUMBER(Services!J5),Services!J5,0)</calculatedColumnFormula>
    </tableColumn>
    <tableColumn id="8" xr3:uid="{9197C919-55BC-4E67-8534-C74896C38D31}" name="reductionBasis" dataDxfId="36"/>
    <tableColumn id="9" xr3:uid="{153C295B-535F-4AFA-BEEF-C611F8F19103}" name="Description" dataDxfId="35">
      <calculatedColumnFormula>IF(ISBLANK(Services!K5),"",Services!K5)</calculatedColumnFormula>
    </tableColumn>
    <tableColumn id="10" xr3:uid="{BF5BE36F-CA5B-478F-8A5E-A06F4E65B74E}" name="reductionsCalculation" dataDxfId="34">
      <calculatedColumnFormula>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calculatedColumnFormula>
    </tableColumn>
    <tableColumn id="13" xr3:uid="{73E6ABA8-6F9E-4751-9D79-963EF30ADA09}" name="Variables/Formulas Columns" dataDxfId="33">
      <calculatedColumnFormula>IF(uploadServices[[#This Row],[reductionsMcf]]&gt;0,IF(Services!B5="","0",Services!B5)&amp;","&amp;IF(Services!C5="","0",Services!C5)&amp;","&amp;IF(Services!D5="","0",Services!D5)&amp;","&amp;IF(Services!E5="","0",Services!E5)&amp;","&amp;IF(Services!F5="","0",Services!F5)&amp;","&amp;IF(Services!G5="","0",Services!G5)&amp;","&amp;IF(Services!H5="","0",Services!H5)&amp;","&amp;IF(Services!I5="","0",Services!I5),"")</calculatedColumnFormula>
    </tableColumn>
    <tableColumn id="12" xr3:uid="{BADF6EC5-36B6-4134-891F-EF484B6736E9}" name="Version" dataDxfId="32">
      <calculatedColumnFormula>'Partner Info and ToC'!$A$3</calculatedColumnFormula>
    </tableColumn>
  </tableColumns>
  <tableStyleInfo name="TableStyleMedium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379D3D-CCA9-448B-A934-41941FB365E7}" name="uploadAdditional" displayName="uploadAdditional" ref="A1:M25" totalsRowShown="0" headerRowDxfId="31" dataDxfId="30">
  <autoFilter ref="A1:M25" xr:uid="{00000000-0009-0000-0100-000001000000}"/>
  <tableColumns count="13">
    <tableColumn id="1" xr3:uid="{C71192B7-C4CB-4218-BC57-D5DEA539171A}" name="segment" dataDxfId="29">
      <calculatedColumnFormula>'Partner Info and ToC'!$D$1</calculatedColumnFormula>
    </tableColumn>
    <tableColumn id="2" xr3:uid="{3D126389-9E75-43E4-ACEA-C37F5F8BC331}" name="reportYear" dataDxfId="28">
      <calculatedColumnFormula>'Partner Info and ToC'!$B$5</calculatedColumnFormula>
    </tableColumn>
    <tableColumn id="3" xr3:uid="{8723A20E-4FBB-4C5D-8F9D-E5EDC85B7543}" name="Partner" dataDxfId="27">
      <calculatedColumnFormula>VLOOKUP('Partner Info and ToC'!$D$4,distribution_partners!A:B,2,FALSE)</calculatedColumnFormula>
    </tableColumn>
    <tableColumn id="4" xr3:uid="{3CF2D4A2-7EBF-4950-BDC3-4122369DC140}" name="yearBegin" dataDxfId="26">
      <calculatedColumnFormula>'Additional Activities'!A4</calculatedColumnFormula>
    </tableColumn>
    <tableColumn id="5" xr3:uid="{D24F504B-262C-4316-9F9C-6FBA06532A40}" name="yearEnd" dataDxfId="25">
      <calculatedColumnFormula>'Additional Activities'!F4</calculatedColumnFormula>
    </tableColumn>
    <tableColumn id="11" xr3:uid="{AB9880F0-7461-4955-AB6F-A241FDBB5884}" name="NewOngoing" dataDxfId="24"/>
    <tableColumn id="6" xr3:uid="{BFDF0DCF-A050-45F7-B077-8777EEBB3FFF}" name="activityName" dataDxfId="23">
      <calculatedColumnFormula>IF(ISBLANK('Additional Activities'!B4),"",VLOOKUP('Additional Activities'!$B4,distribution_activities!A:C,3,FALSE))</calculatedColumnFormula>
    </tableColumn>
    <tableColumn id="7" xr3:uid="{CBD18C05-3CE2-4502-9628-00A4A1BC3163}" name="reductionsMcf" dataDxfId="22">
      <calculatedColumnFormula>IF(ISBLANK('Additional Activities'!G4),"",'Additional Activities'!G4)</calculatedColumnFormula>
    </tableColumn>
    <tableColumn id="8" xr3:uid="{3E5E17B5-1F97-426A-B6B9-96B8F272C9AD}" name="reductionBasis" dataDxfId="21">
      <calculatedColumnFormula>IF(ISBLANK('Additional Activities'!H4),"",'Additional Activities'!H4)</calculatedColumnFormula>
    </tableColumn>
    <tableColumn id="9" xr3:uid="{48D4ED3D-AADA-446B-9BDB-D566C0CF2989}" name="Description" dataDxfId="20">
      <calculatedColumnFormula>IF(ISBLANK('Additional Activities'!J4),"",'Additional Activities'!J4)</calculatedColumnFormula>
    </tableColumn>
    <tableColumn id="10" xr3:uid="{44B650A1-679E-446E-8F2A-17E29F7A67F5}" name="reductionsCalculation" dataDxfId="19">
      <calculatedColumnFormula>IF(ISBLANK('Additional Activities'!I4),"",'Additional Activities'!I4)</calculatedColumnFormula>
    </tableColumn>
    <tableColumn id="13" xr3:uid="{607EAC5A-44CD-4022-A611-4F38A87FA541}" name="Variables/Formulas Columns" dataDxfId="18"/>
    <tableColumn id="12" xr3:uid="{AC74D085-3E24-4055-8B9C-F070E7A1330F}" name="Version" dataDxfId="17">
      <calculatedColumnFormula>'Partner Info and ToC'!$A$3</calculatedColumnFormula>
    </tableColumn>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4DE98CA-A838-4E66-A7B8-D51936C8D58A}" name="ImportTable" displayName="ImportTable" ref="A1:M96" totalsRowShown="0" headerRowDxfId="16" dataDxfId="14" headerRowBorderDxfId="15" tableBorderDxfId="13">
  <autoFilter ref="A1:M96" xr:uid="{72516756-D5E9-4606-BF7D-B560C4AB3A10}"/>
  <tableColumns count="13">
    <tableColumn id="1" xr3:uid="{1969C203-FE11-4C24-97B8-C7FA630EFF97}" name="segment" dataDxfId="12"/>
    <tableColumn id="2" xr3:uid="{A206486E-AA4D-4FAC-BAF0-120D88063A31}" name="reportYear" dataDxfId="11"/>
    <tableColumn id="3" xr3:uid="{A1A5C6F7-AA4F-42D5-B41A-1CCE6235A773}" name="Partner" dataDxfId="10"/>
    <tableColumn id="4" xr3:uid="{E96BAF4E-D1FD-49C8-A7E1-9E01FC4207D1}" name="yearBegin" dataDxfId="9"/>
    <tableColumn id="5" xr3:uid="{D2559FB5-64EC-4F06-9D6F-FF0C66A159D0}" name="yearEnd" dataDxfId="8"/>
    <tableColumn id="12" xr3:uid="{73C069E5-D034-465A-8A69-B380F1392CCA}" name="NewOngoing" dataDxfId="7"/>
    <tableColumn id="6" xr3:uid="{D6D7A483-AC64-42DC-A755-A804CD3B6C81}" name="activityName" dataDxfId="6"/>
    <tableColumn id="7" xr3:uid="{738DD550-40FB-4B51-9B86-D7E50D911F77}" name="reductionsMcf" dataDxfId="5"/>
    <tableColumn id="8" xr3:uid="{A64DA160-329B-4E7E-89E5-39C7A1EDABEA}" name="reductionBasis" dataDxfId="4"/>
    <tableColumn id="9" xr3:uid="{0BD0FC29-6F4A-407A-86E3-DCE5CC4E1F62}" name="Description" dataDxfId="3"/>
    <tableColumn id="10" xr3:uid="{907DEB6F-C488-494D-812E-4DFAF522E336}" name="reductionsCalculation" dataDxfId="2"/>
    <tableColumn id="11" xr3:uid="{B03FBF6B-032E-4C62-B051-F149BC7981A0}" name="Variables/Formulas Columns" dataDxfId="1"/>
    <tableColumn id="13" xr3:uid="{80AD1043-0512-4378-89C0-29945EDDBF84}" name="SpreadsheetVers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F1000D8-E7AD-4BBF-9773-12381F60AC99}">
  <we:reference id="wa104381701" version="1.0.0.2" store="en-US" storeType="OMEX"/>
  <we:alternateReferences>
    <we:reference id="WA104381701" version="1.0.0.2" store="" storeType="OMEX"/>
  </we:alternateReferences>
  <we:properties/>
  <we:bindings>
    <we:binding id="currentSelection" type="table" appref="{CDE045B9-D7B5-4BE9-817D-64DF0A59B5CD}"/>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D25"/>
  <sheetViews>
    <sheetView showGridLines="0" tabSelected="1" zoomScaleNormal="100" workbookViewId="0">
      <selection activeCell="A2" sqref="A2"/>
    </sheetView>
  </sheetViews>
  <sheetFormatPr defaultColWidth="0" defaultRowHeight="14.3" zeroHeight="1" x14ac:dyDescent="0.25"/>
  <cols>
    <col min="1" max="1" width="30.875" customWidth="1"/>
    <col min="2" max="2" width="15.375" bestFit="1" customWidth="1"/>
    <col min="3" max="3" width="83.75" customWidth="1"/>
    <col min="4" max="4" width="20.625" customWidth="1"/>
    <col min="5" max="16383" width="9.125" hidden="1"/>
    <col min="16384" max="16384" width="0.125" hidden="1" customWidth="1"/>
  </cols>
  <sheetData>
    <row r="1" spans="1:4" ht="17" x14ac:dyDescent="0.3">
      <c r="A1" s="11" t="s">
        <v>0</v>
      </c>
      <c r="D1" s="97" t="str">
        <f>MID(A1,FIND("-",A1)+2,FIND(" Segment",A1)-FIND("-",A1)-2)</f>
        <v>Distribution</v>
      </c>
    </row>
    <row r="2" spans="1:4" ht="34" customHeight="1" x14ac:dyDescent="0.25">
      <c r="A2" s="90" t="str">
        <f>"FORM VERSION: REPORTING SEASON "&amp;B5+1&amp;" (for activities completed in "&amp;B5&amp;")"</f>
        <v>FORM VERSION: REPORTING SEASON 2021 (for activities completed in 2020)</v>
      </c>
      <c r="D2" s="134" t="s">
        <v>248</v>
      </c>
    </row>
    <row r="3" spans="1:4" x14ac:dyDescent="0.25">
      <c r="A3" t="s">
        <v>242</v>
      </c>
    </row>
    <row r="4" spans="1:4" ht="15.8" x14ac:dyDescent="0.25">
      <c r="A4" s="7" t="s">
        <v>1</v>
      </c>
      <c r="B4" s="108"/>
      <c r="C4" s="108"/>
      <c r="D4" s="97">
        <f>B4</f>
        <v>0</v>
      </c>
    </row>
    <row r="5" spans="1:4" ht="15.8" x14ac:dyDescent="0.25">
      <c r="A5" s="7" t="s">
        <v>2</v>
      </c>
      <c r="B5" s="109">
        <v>2020</v>
      </c>
      <c r="C5" s="109"/>
    </row>
    <row r="6" spans="1:4" ht="14.95" x14ac:dyDescent="0.25"/>
    <row r="7" spans="1:4" s="10" customFormat="1" ht="4.75" customHeight="1" x14ac:dyDescent="0.25"/>
    <row r="8" spans="1:4" ht="14.95" x14ac:dyDescent="0.25">
      <c r="A8" s="8" t="s">
        <v>3</v>
      </c>
    </row>
    <row r="9" spans="1:4" ht="9.6999999999999993" customHeight="1" x14ac:dyDescent="0.25">
      <c r="A9" s="3"/>
    </row>
    <row r="10" spans="1:4" s="4" customFormat="1" ht="20.25" customHeight="1" x14ac:dyDescent="0.25">
      <c r="A10" s="5" t="s">
        <v>4</v>
      </c>
      <c r="B10" s="5" t="s">
        <v>5</v>
      </c>
      <c r="C10" s="5" t="s">
        <v>6</v>
      </c>
    </row>
    <row r="11" spans="1:4" s="4" customFormat="1" ht="31.75" customHeight="1" x14ac:dyDescent="0.25">
      <c r="A11" s="98" t="s">
        <v>7</v>
      </c>
      <c r="B11" s="24" t="str">
        <f>IF((SUMPRODUCT(--ISBLANK('Equipment Leaks'!A5:A104))=ROWS('Equipment Leaks'!A5:A104)),"No","Yes")</f>
        <v>No</v>
      </c>
      <c r="C11" s="6" t="s">
        <v>8</v>
      </c>
      <c r="D11" s="9"/>
    </row>
    <row r="12" spans="1:4" s="4" customFormat="1" ht="31.75" customHeight="1" x14ac:dyDescent="0.25">
      <c r="A12" s="98" t="s">
        <v>9</v>
      </c>
      <c r="B12" s="24" t="str">
        <f>IF((SUMPRODUCT(--ISBLANK(Mains!A5:A104))=ROWS(Mains!A5:A104)),"No","Yes")</f>
        <v>No</v>
      </c>
      <c r="C12" s="6" t="s">
        <v>10</v>
      </c>
      <c r="D12" s="9"/>
    </row>
    <row r="13" spans="1:4" s="4" customFormat="1" ht="31.75" customHeight="1" x14ac:dyDescent="0.25">
      <c r="A13" s="98" t="s">
        <v>11</v>
      </c>
      <c r="B13" s="24" t="str">
        <f>IF((SUMPRODUCT(--ISBLANK(Services!A5:A104))=ROWS(Services!A5:A104)),"No","Yes")</f>
        <v>No</v>
      </c>
      <c r="C13" s="6" t="s">
        <v>12</v>
      </c>
      <c r="D13" s="9"/>
    </row>
    <row r="14" spans="1:4" s="4" customFormat="1" ht="59.95" x14ac:dyDescent="0.25">
      <c r="A14" s="98" t="s">
        <v>13</v>
      </c>
      <c r="B14" s="24" t="str">
        <f>IF((SUMPRODUCT(--ISBLANK('Additional Activities'!A4:A103))=ROWS('Additional Activities'!A4:A103)),"No","Yes")</f>
        <v>No</v>
      </c>
      <c r="C14" s="6" t="s">
        <v>14</v>
      </c>
      <c r="D14" s="9"/>
    </row>
    <row r="15" spans="1:4" s="4" customFormat="1" ht="14.95" x14ac:dyDescent="0.25"/>
    <row r="16" spans="1:4" s="10" customFormat="1" ht="4.75" customHeight="1" x14ac:dyDescent="0.25">
      <c r="A16" s="13"/>
      <c r="B16" s="13"/>
      <c r="C16" s="13"/>
    </row>
    <row r="17" spans="1:3" s="4" customFormat="1" ht="14.95" x14ac:dyDescent="0.25">
      <c r="A17" s="12"/>
      <c r="B17" s="12"/>
      <c r="C17" s="12"/>
    </row>
    <row r="18" spans="1:3" s="4" customFormat="1" ht="14.95" x14ac:dyDescent="0.25">
      <c r="A18" s="89" t="s">
        <v>245</v>
      </c>
      <c r="B18" s="90"/>
      <c r="C18" s="90"/>
    </row>
    <row r="19" spans="1:3" s="4" customFormat="1" ht="15.8" x14ac:dyDescent="0.25">
      <c r="A19" s="107" t="s">
        <v>246</v>
      </c>
      <c r="B19" s="111"/>
      <c r="C19" s="111"/>
    </row>
    <row r="20" spans="1:3" s="4" customFormat="1" ht="14.95" x14ac:dyDescent="0.25">
      <c r="A20" s="12"/>
      <c r="B20" s="12"/>
      <c r="C20" s="12"/>
    </row>
    <row r="21" spans="1:3" s="4" customFormat="1" ht="14.95" x14ac:dyDescent="0.25">
      <c r="A21" s="12"/>
      <c r="B21" s="12"/>
      <c r="C21" s="12"/>
    </row>
    <row r="22" spans="1:3" s="4" customFormat="1" x14ac:dyDescent="0.25">
      <c r="A22" s="134"/>
      <c r="B22" s="12"/>
      <c r="C22" s="12"/>
    </row>
    <row r="23" spans="1:3" s="4" customFormat="1" ht="14.95" x14ac:dyDescent="0.25">
      <c r="A23" s="12"/>
      <c r="B23" s="12"/>
      <c r="C23" s="12"/>
    </row>
    <row r="24" spans="1:3" s="4" customFormat="1" ht="75.75" customHeight="1" x14ac:dyDescent="0.25">
      <c r="A24" s="110" t="s">
        <v>247</v>
      </c>
      <c r="B24" s="110"/>
      <c r="C24" s="110"/>
    </row>
    <row r="25" spans="1:3" s="4" customFormat="1" ht="14.95" hidden="1" x14ac:dyDescent="0.25"/>
  </sheetData>
  <sheetProtection selectLockedCells="1"/>
  <mergeCells count="4">
    <mergeCell ref="B4:C4"/>
    <mergeCell ref="B5:C5"/>
    <mergeCell ref="A24:C24"/>
    <mergeCell ref="B19:C19"/>
  </mergeCells>
  <dataValidations count="1">
    <dataValidation type="list" allowBlank="1" showInputMessage="1" showErrorMessage="1" sqref="B4:C4" xr:uid="{06C24B54-7991-4B24-A067-0A0901F705F8}">
      <formula1>partners</formula1>
    </dataValidation>
  </dataValidations>
  <hyperlinks>
    <hyperlink ref="A12" location="Mains!A1" display="Mains" xr:uid="{00000000-0004-0000-0000-000000000000}"/>
    <hyperlink ref="A11" location="'Equipment Leaks'!A1" display="Equipment Leaks" xr:uid="{070878EC-BD1B-417F-868D-8ADC5A922B66}"/>
    <hyperlink ref="A14" location="'Additional Activities'!A1" display="Additional Distribution Activities" xr:uid="{53EC59B7-73E9-4900-A698-116C7F57EDCE}"/>
    <hyperlink ref="A13" location="Services!A1" display="Services" xr:uid="{D2E5C0E8-0D79-4919-8230-3A9FBF75FDCA}"/>
  </hyperlinks>
  <pageMargins left="0.7" right="0.7" top="1" bottom="0.75" header="0.3" footer="0.3"/>
  <pageSetup scale="94" fitToHeight="0" orientation="landscape" r:id="rId1"/>
  <headerFooter scaleWithDoc="0">
    <oddHeader>&amp;L&amp;G&amp;C&amp;"Arial,Bold"&amp;9U.S. ENVIRONMENTAL PROTECTION AGENCY
Washington, DC 20460&amp;R&amp;"Arial,Regular"&amp;9OMB Control No. 2060-0328
Approval expires 04/30/2022</oddHeader>
    <oddFooter>&amp;L&amp;"Arial,Regular"&amp;8EPA Form 5900-99</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372E5-1D23-4F4E-A627-1991F8036DC7}">
  <dimension ref="A1:M25"/>
  <sheetViews>
    <sheetView workbookViewId="0">
      <selection activeCell="G2" sqref="G2"/>
    </sheetView>
  </sheetViews>
  <sheetFormatPr defaultColWidth="9.125" defaultRowHeight="14.3" x14ac:dyDescent="0.25"/>
  <cols>
    <col min="1" max="1" width="11.625" bestFit="1" customWidth="1"/>
    <col min="2" max="2" width="12.625" style="14" customWidth="1"/>
    <col min="3" max="3" width="9.75" bestFit="1" customWidth="1"/>
    <col min="4" max="4" width="21.125" style="14" bestFit="1" customWidth="1"/>
    <col min="5" max="5" width="11.125" customWidth="1"/>
    <col min="6" max="6" width="13.375" customWidth="1"/>
    <col min="7" max="7" width="14.875" customWidth="1"/>
    <col min="8" max="8" width="18.125" customWidth="1"/>
    <col min="9" max="9" width="22.625" customWidth="1"/>
    <col min="10" max="10" width="38.375" customWidth="1"/>
    <col min="11" max="11" width="34.625" customWidth="1"/>
    <col min="12" max="12" width="28.625" customWidth="1"/>
    <col min="13" max="13" width="15.375" customWidth="1"/>
  </cols>
  <sheetData>
    <row r="1" spans="1:13" x14ac:dyDescent="0.25">
      <c r="A1" t="s">
        <v>161</v>
      </c>
      <c r="B1" s="14" t="s">
        <v>162</v>
      </c>
      <c r="C1" t="s">
        <v>163</v>
      </c>
      <c r="D1" s="14" t="s">
        <v>164</v>
      </c>
      <c r="E1" t="s">
        <v>165</v>
      </c>
      <c r="F1" t="s">
        <v>166</v>
      </c>
      <c r="G1" t="s">
        <v>167</v>
      </c>
      <c r="H1" t="s">
        <v>168</v>
      </c>
      <c r="I1" t="s">
        <v>169</v>
      </c>
      <c r="J1" t="s">
        <v>170</v>
      </c>
      <c r="K1" t="s">
        <v>171</v>
      </c>
      <c r="L1" t="s">
        <v>172</v>
      </c>
      <c r="M1" t="s">
        <v>173</v>
      </c>
    </row>
    <row r="2" spans="1:13" x14ac:dyDescent="0.25">
      <c r="A2" s="14" t="str">
        <f>'Partner Info and ToC'!$D$1</f>
        <v>Distribution</v>
      </c>
      <c r="B2" s="14">
        <f>'Partner Info and ToC'!$B$5</f>
        <v>2020</v>
      </c>
      <c r="C2" s="14" t="e">
        <f>VLOOKUP('Partner Info and ToC'!$D$4,distribution_partners!A:B,2,FALSE)</f>
        <v>#N/A</v>
      </c>
      <c r="D2" s="14">
        <f>'Additional Activities'!A4</f>
        <v>0</v>
      </c>
      <c r="E2" t="str">
        <f>'Additional Activities'!F4</f>
        <v/>
      </c>
      <c r="G2" s="14" t="str">
        <f>IF(ISBLANK('Additional Activities'!B4),"",VLOOKUP('Additional Activities'!$B4,distribution_activities!A:C,3,FALSE))</f>
        <v/>
      </c>
      <c r="H2" t="str">
        <f>IF(ISBLANK('Additional Activities'!G4),"",'Additional Activities'!G4)</f>
        <v/>
      </c>
      <c r="I2" t="str">
        <f>IF(ISBLANK('Additional Activities'!H4),"",'Additional Activities'!H4)</f>
        <v/>
      </c>
      <c r="J2" t="str">
        <f>IF(ISBLANK('Additional Activities'!J4),"",'Additional Activities'!J4)</f>
        <v/>
      </c>
      <c r="K2" t="str">
        <f>IF(ISBLANK('Additional Activities'!I4),"",'Additional Activities'!I4)</f>
        <v/>
      </c>
      <c r="M2" t="str">
        <f>'Partner Info and ToC'!$A$3</f>
        <v>RS2021DISTRv1</v>
      </c>
    </row>
    <row r="3" spans="1:13" x14ac:dyDescent="0.25">
      <c r="A3" s="14" t="str">
        <f>'Partner Info and ToC'!$D$1</f>
        <v>Distribution</v>
      </c>
      <c r="B3" s="14">
        <f>'Partner Info and ToC'!$B$5</f>
        <v>2020</v>
      </c>
      <c r="C3" s="14" t="e">
        <f>VLOOKUP('Partner Info and ToC'!$D$4,distribution_partners!A:B,2,FALSE)</f>
        <v>#N/A</v>
      </c>
      <c r="D3" s="14">
        <f>'Additional Activities'!A5</f>
        <v>0</v>
      </c>
      <c r="E3" t="str">
        <f>'Additional Activities'!F5</f>
        <v/>
      </c>
      <c r="G3" s="14" t="str">
        <f>IF(ISBLANK('Additional Activities'!B5),"",VLOOKUP('Additional Activities'!$B5,distribution_activities!A:C,3,FALSE))</f>
        <v/>
      </c>
      <c r="H3" t="str">
        <f>IF(ISBLANK('Additional Activities'!G5),"",'Additional Activities'!G5)</f>
        <v/>
      </c>
      <c r="I3" t="str">
        <f>IF(ISBLANK('Additional Activities'!H5),"",'Additional Activities'!H5)</f>
        <v/>
      </c>
      <c r="J3" t="str">
        <f>IF(ISBLANK('Additional Activities'!J5),"",'Additional Activities'!J5)</f>
        <v/>
      </c>
      <c r="K3" t="str">
        <f>IF(ISBLANK('Additional Activities'!I5),"",'Additional Activities'!I5)</f>
        <v/>
      </c>
      <c r="M3" t="str">
        <f>'Partner Info and ToC'!$A$3</f>
        <v>RS2021DISTRv1</v>
      </c>
    </row>
    <row r="4" spans="1:13" x14ac:dyDescent="0.25">
      <c r="A4" s="14" t="str">
        <f>'Partner Info and ToC'!$D$1</f>
        <v>Distribution</v>
      </c>
      <c r="B4" s="14">
        <f>'Partner Info and ToC'!$B$5</f>
        <v>2020</v>
      </c>
      <c r="C4" s="14" t="e">
        <f>VLOOKUP('Partner Info and ToC'!$D$4,distribution_partners!A:B,2,FALSE)</f>
        <v>#N/A</v>
      </c>
      <c r="D4" s="14">
        <f>'Additional Activities'!A6</f>
        <v>0</v>
      </c>
      <c r="E4" t="str">
        <f>'Additional Activities'!F6</f>
        <v/>
      </c>
      <c r="G4" s="14" t="str">
        <f>IF(ISBLANK('Additional Activities'!B6),"",VLOOKUP('Additional Activities'!$B6,distribution_activities!A:C,3,FALSE))</f>
        <v/>
      </c>
      <c r="H4" t="str">
        <f>IF(ISBLANK('Additional Activities'!G6),"",'Additional Activities'!G6)</f>
        <v/>
      </c>
      <c r="I4" t="str">
        <f>IF(ISBLANK('Additional Activities'!H6),"",'Additional Activities'!H6)</f>
        <v/>
      </c>
      <c r="J4" t="str">
        <f>IF(ISBLANK('Additional Activities'!J6),"",'Additional Activities'!J6)</f>
        <v/>
      </c>
      <c r="K4" t="str">
        <f>IF(ISBLANK('Additional Activities'!I6),"",'Additional Activities'!I6)</f>
        <v/>
      </c>
      <c r="M4" t="str">
        <f>'Partner Info and ToC'!$A$3</f>
        <v>RS2021DISTRv1</v>
      </c>
    </row>
    <row r="5" spans="1:13" x14ac:dyDescent="0.25">
      <c r="A5" s="14" t="str">
        <f>'Partner Info and ToC'!$D$1</f>
        <v>Distribution</v>
      </c>
      <c r="B5" s="14">
        <f>'Partner Info and ToC'!$B$5</f>
        <v>2020</v>
      </c>
      <c r="C5" s="14" t="e">
        <f>VLOOKUP('Partner Info and ToC'!$D$4,distribution_partners!A:B,2,FALSE)</f>
        <v>#N/A</v>
      </c>
      <c r="D5" s="14">
        <f>'Additional Activities'!A7</f>
        <v>0</v>
      </c>
      <c r="E5" t="str">
        <f>'Additional Activities'!F7</f>
        <v/>
      </c>
      <c r="G5" s="14" t="str">
        <f>IF(ISBLANK('Additional Activities'!B7),"",VLOOKUP('Additional Activities'!$B7,distribution_activities!A:C,3,FALSE))</f>
        <v/>
      </c>
      <c r="H5" t="str">
        <f>IF(ISBLANK('Additional Activities'!G7),"",'Additional Activities'!G7)</f>
        <v/>
      </c>
      <c r="I5" t="str">
        <f>IF(ISBLANK('Additional Activities'!H7),"",'Additional Activities'!H7)</f>
        <v/>
      </c>
      <c r="J5" t="str">
        <f>IF(ISBLANK('Additional Activities'!J7),"",'Additional Activities'!J7)</f>
        <v/>
      </c>
      <c r="K5" t="str">
        <f>IF(ISBLANK('Additional Activities'!I7),"",'Additional Activities'!I7)</f>
        <v/>
      </c>
      <c r="M5" t="str">
        <f>'Partner Info and ToC'!$A$3</f>
        <v>RS2021DISTRv1</v>
      </c>
    </row>
    <row r="6" spans="1:13" x14ac:dyDescent="0.25">
      <c r="A6" s="14" t="str">
        <f>'Partner Info and ToC'!$D$1</f>
        <v>Distribution</v>
      </c>
      <c r="B6" s="14">
        <f>'Partner Info and ToC'!$B$5</f>
        <v>2020</v>
      </c>
      <c r="C6" s="14" t="e">
        <f>VLOOKUP('Partner Info and ToC'!$D$4,distribution_partners!A:B,2,FALSE)</f>
        <v>#N/A</v>
      </c>
      <c r="D6" s="14">
        <f>'Additional Activities'!A8</f>
        <v>0</v>
      </c>
      <c r="E6" t="str">
        <f>'Additional Activities'!F8</f>
        <v/>
      </c>
      <c r="G6" s="14" t="str">
        <f>IF(ISBLANK('Additional Activities'!B8),"",VLOOKUP('Additional Activities'!$B8,distribution_activities!A:C,3,FALSE))</f>
        <v/>
      </c>
      <c r="H6" t="str">
        <f>IF(ISBLANK('Additional Activities'!G8),"",'Additional Activities'!G8)</f>
        <v/>
      </c>
      <c r="I6" t="str">
        <f>IF(ISBLANK('Additional Activities'!H8),"",'Additional Activities'!H8)</f>
        <v/>
      </c>
      <c r="J6" t="str">
        <f>IF(ISBLANK('Additional Activities'!J8),"",'Additional Activities'!J8)</f>
        <v/>
      </c>
      <c r="K6" t="str">
        <f>IF(ISBLANK('Additional Activities'!I8),"",'Additional Activities'!I8)</f>
        <v/>
      </c>
      <c r="M6" t="str">
        <f>'Partner Info and ToC'!$A$3</f>
        <v>RS2021DISTRv1</v>
      </c>
    </row>
    <row r="7" spans="1:13" x14ac:dyDescent="0.25">
      <c r="A7" s="14" t="str">
        <f>'Partner Info and ToC'!$D$1</f>
        <v>Distribution</v>
      </c>
      <c r="B7" s="14">
        <f>'Partner Info and ToC'!$B$5</f>
        <v>2020</v>
      </c>
      <c r="C7" s="14" t="e">
        <f>VLOOKUP('Partner Info and ToC'!$D$4,distribution_partners!A:B,2,FALSE)</f>
        <v>#N/A</v>
      </c>
      <c r="D7" s="14">
        <f>'Additional Activities'!A9</f>
        <v>0</v>
      </c>
      <c r="E7" t="str">
        <f>'Additional Activities'!F9</f>
        <v/>
      </c>
      <c r="G7" s="14" t="str">
        <f>IF(ISBLANK('Additional Activities'!B9),"",VLOOKUP('Additional Activities'!$B9,distribution_activities!A:C,3,FALSE))</f>
        <v/>
      </c>
      <c r="H7" t="str">
        <f>IF(ISBLANK('Additional Activities'!G9),"",'Additional Activities'!G9)</f>
        <v/>
      </c>
      <c r="I7" t="str">
        <f>IF(ISBLANK('Additional Activities'!H9),"",'Additional Activities'!H9)</f>
        <v/>
      </c>
      <c r="J7" t="str">
        <f>IF(ISBLANK('Additional Activities'!J9),"",'Additional Activities'!J9)</f>
        <v/>
      </c>
      <c r="K7" t="str">
        <f>IF(ISBLANK('Additional Activities'!I9),"",'Additional Activities'!I9)</f>
        <v/>
      </c>
      <c r="M7" t="str">
        <f>'Partner Info and ToC'!$A$3</f>
        <v>RS2021DISTRv1</v>
      </c>
    </row>
    <row r="8" spans="1:13" x14ac:dyDescent="0.25">
      <c r="A8" s="14" t="str">
        <f>'Partner Info and ToC'!$D$1</f>
        <v>Distribution</v>
      </c>
      <c r="B8" s="14">
        <f>'Partner Info and ToC'!$B$5</f>
        <v>2020</v>
      </c>
      <c r="C8" s="14" t="e">
        <f>VLOOKUP('Partner Info and ToC'!$D$4,distribution_partners!A:B,2,FALSE)</f>
        <v>#N/A</v>
      </c>
      <c r="D8" s="14">
        <f>'Additional Activities'!A10</f>
        <v>0</v>
      </c>
      <c r="E8" t="str">
        <f>'Additional Activities'!F10</f>
        <v/>
      </c>
      <c r="G8" s="14" t="str">
        <f>IF(ISBLANK('Additional Activities'!B10),"",VLOOKUP('Additional Activities'!$B10,distribution_activities!A:C,3,FALSE))</f>
        <v/>
      </c>
      <c r="H8" t="str">
        <f>IF(ISBLANK('Additional Activities'!G10),"",'Additional Activities'!G10)</f>
        <v/>
      </c>
      <c r="I8" t="str">
        <f>IF(ISBLANK('Additional Activities'!H10),"",'Additional Activities'!H10)</f>
        <v/>
      </c>
      <c r="J8" t="str">
        <f>IF(ISBLANK('Additional Activities'!J10),"",'Additional Activities'!J10)</f>
        <v/>
      </c>
      <c r="K8" t="str">
        <f>IF(ISBLANK('Additional Activities'!I10),"",'Additional Activities'!I10)</f>
        <v/>
      </c>
      <c r="M8" t="str">
        <f>'Partner Info and ToC'!$A$3</f>
        <v>RS2021DISTRv1</v>
      </c>
    </row>
    <row r="9" spans="1:13" x14ac:dyDescent="0.25">
      <c r="A9" s="14" t="str">
        <f>'Partner Info and ToC'!$D$1</f>
        <v>Distribution</v>
      </c>
      <c r="B9" s="14">
        <f>'Partner Info and ToC'!$B$5</f>
        <v>2020</v>
      </c>
      <c r="C9" s="14" t="e">
        <f>VLOOKUP('Partner Info and ToC'!$D$4,distribution_partners!A:B,2,FALSE)</f>
        <v>#N/A</v>
      </c>
      <c r="D9" s="14">
        <f>'Additional Activities'!A11</f>
        <v>0</v>
      </c>
      <c r="E9" t="str">
        <f>'Additional Activities'!F11</f>
        <v/>
      </c>
      <c r="G9" s="14" t="str">
        <f>IF(ISBLANK('Additional Activities'!B11),"",VLOOKUP('Additional Activities'!$B11,distribution_activities!A:C,3,FALSE))</f>
        <v/>
      </c>
      <c r="H9" t="str">
        <f>IF(ISBLANK('Additional Activities'!G11),"",'Additional Activities'!G11)</f>
        <v/>
      </c>
      <c r="I9" t="str">
        <f>IF(ISBLANK('Additional Activities'!H11),"",'Additional Activities'!H11)</f>
        <v/>
      </c>
      <c r="J9" t="str">
        <f>IF(ISBLANK('Additional Activities'!J11),"",'Additional Activities'!J11)</f>
        <v/>
      </c>
      <c r="K9" t="str">
        <f>IF(ISBLANK('Additional Activities'!I11),"",'Additional Activities'!I11)</f>
        <v/>
      </c>
      <c r="M9" t="str">
        <f>'Partner Info and ToC'!$A$3</f>
        <v>RS2021DISTRv1</v>
      </c>
    </row>
    <row r="10" spans="1:13" x14ac:dyDescent="0.25">
      <c r="A10" s="14" t="str">
        <f>'Partner Info and ToC'!$D$1</f>
        <v>Distribution</v>
      </c>
      <c r="B10" s="14">
        <f>'Partner Info and ToC'!$B$5</f>
        <v>2020</v>
      </c>
      <c r="C10" s="14" t="e">
        <f>VLOOKUP('Partner Info and ToC'!$D$4,distribution_partners!A:B,2,FALSE)</f>
        <v>#N/A</v>
      </c>
      <c r="D10" s="14">
        <f>'Additional Activities'!A12</f>
        <v>0</v>
      </c>
      <c r="E10" t="str">
        <f>'Additional Activities'!F12</f>
        <v/>
      </c>
      <c r="G10" s="14" t="str">
        <f>IF(ISBLANK('Additional Activities'!B12),"",VLOOKUP('Additional Activities'!$B12,distribution_activities!A:C,3,FALSE))</f>
        <v/>
      </c>
      <c r="H10" t="str">
        <f>IF(ISBLANK('Additional Activities'!G12),"",'Additional Activities'!G12)</f>
        <v/>
      </c>
      <c r="I10" t="str">
        <f>IF(ISBLANK('Additional Activities'!H12),"",'Additional Activities'!H12)</f>
        <v/>
      </c>
      <c r="J10" t="str">
        <f>IF(ISBLANK('Additional Activities'!J12),"",'Additional Activities'!J12)</f>
        <v/>
      </c>
      <c r="K10" t="str">
        <f>IF(ISBLANK('Additional Activities'!I12),"",'Additional Activities'!I12)</f>
        <v/>
      </c>
      <c r="M10" t="str">
        <f>'Partner Info and ToC'!$A$3</f>
        <v>RS2021DISTRv1</v>
      </c>
    </row>
    <row r="11" spans="1:13" x14ac:dyDescent="0.25">
      <c r="A11" s="14" t="str">
        <f>'Partner Info and ToC'!$D$1</f>
        <v>Distribution</v>
      </c>
      <c r="B11" s="14">
        <f>'Partner Info and ToC'!$B$5</f>
        <v>2020</v>
      </c>
      <c r="C11" s="14" t="e">
        <f>VLOOKUP('Partner Info and ToC'!$D$4,distribution_partners!A:B,2,FALSE)</f>
        <v>#N/A</v>
      </c>
      <c r="D11" s="14">
        <f>'Additional Activities'!A13</f>
        <v>0</v>
      </c>
      <c r="E11" t="str">
        <f>'Additional Activities'!F13</f>
        <v/>
      </c>
      <c r="G11" s="14" t="str">
        <f>IF(ISBLANK('Additional Activities'!B13),"",VLOOKUP('Additional Activities'!$B13,distribution_activities!A:C,3,FALSE))</f>
        <v/>
      </c>
      <c r="H11" t="str">
        <f>IF(ISBLANK('Additional Activities'!G13),"",'Additional Activities'!G13)</f>
        <v/>
      </c>
      <c r="I11" t="str">
        <f>IF(ISBLANK('Additional Activities'!H13),"",'Additional Activities'!H13)</f>
        <v/>
      </c>
      <c r="J11" t="str">
        <f>IF(ISBLANK('Additional Activities'!J13),"",'Additional Activities'!J13)</f>
        <v/>
      </c>
      <c r="K11" t="str">
        <f>IF(ISBLANK('Additional Activities'!I13),"",'Additional Activities'!I13)</f>
        <v/>
      </c>
      <c r="M11" t="str">
        <f>'Partner Info and ToC'!$A$3</f>
        <v>RS2021DISTRv1</v>
      </c>
    </row>
    <row r="12" spans="1:13" x14ac:dyDescent="0.25">
      <c r="A12" s="14" t="str">
        <f>'Partner Info and ToC'!$D$1</f>
        <v>Distribution</v>
      </c>
      <c r="B12" s="14">
        <f>'Partner Info and ToC'!$B$5</f>
        <v>2020</v>
      </c>
      <c r="C12" s="14" t="e">
        <f>VLOOKUP('Partner Info and ToC'!$D$4,distribution_partners!A:B,2,FALSE)</f>
        <v>#N/A</v>
      </c>
      <c r="D12" s="14">
        <f>'Additional Activities'!A14</f>
        <v>0</v>
      </c>
      <c r="E12" t="str">
        <f>'Additional Activities'!F14</f>
        <v/>
      </c>
      <c r="G12" s="14" t="str">
        <f>IF(ISBLANK('Additional Activities'!B14),"",VLOOKUP('Additional Activities'!$B14,distribution_activities!A:C,3,FALSE))</f>
        <v/>
      </c>
      <c r="H12" t="str">
        <f>IF(ISBLANK('Additional Activities'!G14),"",'Additional Activities'!G14)</f>
        <v/>
      </c>
      <c r="I12" t="str">
        <f>IF(ISBLANK('Additional Activities'!H14),"",'Additional Activities'!H14)</f>
        <v/>
      </c>
      <c r="J12" t="str">
        <f>IF(ISBLANK('Additional Activities'!J14),"",'Additional Activities'!J14)</f>
        <v/>
      </c>
      <c r="K12" t="str">
        <f>IF(ISBLANK('Additional Activities'!I14),"",'Additional Activities'!I14)</f>
        <v/>
      </c>
      <c r="M12" t="str">
        <f>'Partner Info and ToC'!$A$3</f>
        <v>RS2021DISTRv1</v>
      </c>
    </row>
    <row r="13" spans="1:13" x14ac:dyDescent="0.25">
      <c r="A13" s="14" t="str">
        <f>'Partner Info and ToC'!$D$1</f>
        <v>Distribution</v>
      </c>
      <c r="B13" s="14">
        <f>'Partner Info and ToC'!$B$5</f>
        <v>2020</v>
      </c>
      <c r="C13" s="14" t="e">
        <f>VLOOKUP('Partner Info and ToC'!$D$4,distribution_partners!A:B,2,FALSE)</f>
        <v>#N/A</v>
      </c>
      <c r="D13" s="14">
        <f>'Additional Activities'!A15</f>
        <v>0</v>
      </c>
      <c r="E13" t="str">
        <f>'Additional Activities'!F15</f>
        <v/>
      </c>
      <c r="G13" s="14" t="str">
        <f>IF(ISBLANK('Additional Activities'!B15),"",VLOOKUP('Additional Activities'!$B15,distribution_activities!A:C,3,FALSE))</f>
        <v/>
      </c>
      <c r="H13" t="str">
        <f>IF(ISBLANK('Additional Activities'!G15),"",'Additional Activities'!G15)</f>
        <v/>
      </c>
      <c r="I13" t="str">
        <f>IF(ISBLANK('Additional Activities'!H15),"",'Additional Activities'!H15)</f>
        <v/>
      </c>
      <c r="J13" t="str">
        <f>IF(ISBLANK('Additional Activities'!J15),"",'Additional Activities'!J15)</f>
        <v/>
      </c>
      <c r="K13" t="str">
        <f>IF(ISBLANK('Additional Activities'!I15),"",'Additional Activities'!I15)</f>
        <v/>
      </c>
      <c r="M13" t="str">
        <f>'Partner Info and ToC'!$A$3</f>
        <v>RS2021DISTRv1</v>
      </c>
    </row>
    <row r="14" spans="1:13" x14ac:dyDescent="0.25">
      <c r="A14" s="14" t="str">
        <f>'Partner Info and ToC'!$D$1</f>
        <v>Distribution</v>
      </c>
      <c r="B14" s="14">
        <f>'Partner Info and ToC'!$B$5</f>
        <v>2020</v>
      </c>
      <c r="C14" s="14" t="e">
        <f>VLOOKUP('Partner Info and ToC'!$D$4,distribution_partners!A:B,2,FALSE)</f>
        <v>#N/A</v>
      </c>
      <c r="D14" s="14">
        <f>'Additional Activities'!A16</f>
        <v>0</v>
      </c>
      <c r="E14" t="str">
        <f>'Additional Activities'!F16</f>
        <v/>
      </c>
      <c r="G14" s="14" t="str">
        <f>IF(ISBLANK('Additional Activities'!B16),"",VLOOKUP('Additional Activities'!$B16,distribution_activities!A:C,3,FALSE))</f>
        <v/>
      </c>
      <c r="H14" t="str">
        <f>IF(ISBLANK('Additional Activities'!G16),"",'Additional Activities'!G16)</f>
        <v/>
      </c>
      <c r="I14" t="str">
        <f>IF(ISBLANK('Additional Activities'!H16),"",'Additional Activities'!H16)</f>
        <v/>
      </c>
      <c r="J14" t="str">
        <f>IF(ISBLANK('Additional Activities'!J16),"",'Additional Activities'!J16)</f>
        <v/>
      </c>
      <c r="K14" t="str">
        <f>IF(ISBLANK('Additional Activities'!I16),"",'Additional Activities'!I16)</f>
        <v/>
      </c>
      <c r="M14" t="str">
        <f>'Partner Info and ToC'!$A$3</f>
        <v>RS2021DISTRv1</v>
      </c>
    </row>
    <row r="15" spans="1:13" x14ac:dyDescent="0.25">
      <c r="A15" s="14" t="str">
        <f>'Partner Info and ToC'!$D$1</f>
        <v>Distribution</v>
      </c>
      <c r="B15" s="14">
        <f>'Partner Info and ToC'!$B$5</f>
        <v>2020</v>
      </c>
      <c r="C15" s="14" t="e">
        <f>VLOOKUP('Partner Info and ToC'!$D$4,distribution_partners!A:B,2,FALSE)</f>
        <v>#N/A</v>
      </c>
      <c r="D15" s="14">
        <f>'Additional Activities'!A17</f>
        <v>0</v>
      </c>
      <c r="E15" t="str">
        <f>'Additional Activities'!F17</f>
        <v/>
      </c>
      <c r="G15" s="14" t="str">
        <f>IF(ISBLANK('Additional Activities'!B17),"",VLOOKUP('Additional Activities'!$B17,distribution_activities!A:C,3,FALSE))</f>
        <v/>
      </c>
      <c r="H15" t="str">
        <f>IF(ISBLANK('Additional Activities'!G17),"",'Additional Activities'!G17)</f>
        <v/>
      </c>
      <c r="I15" t="str">
        <f>IF(ISBLANK('Additional Activities'!H17),"",'Additional Activities'!H17)</f>
        <v/>
      </c>
      <c r="J15" t="str">
        <f>IF(ISBLANK('Additional Activities'!J17),"",'Additional Activities'!J17)</f>
        <v/>
      </c>
      <c r="K15" t="str">
        <f>IF(ISBLANK('Additional Activities'!I17),"",'Additional Activities'!I17)</f>
        <v/>
      </c>
      <c r="M15" t="str">
        <f>'Partner Info and ToC'!$A$3</f>
        <v>RS2021DISTRv1</v>
      </c>
    </row>
    <row r="16" spans="1:13" x14ac:dyDescent="0.25">
      <c r="A16" s="14" t="str">
        <f>'Partner Info and ToC'!$D$1</f>
        <v>Distribution</v>
      </c>
      <c r="B16" s="14">
        <f>'Partner Info and ToC'!$B$5</f>
        <v>2020</v>
      </c>
      <c r="C16" s="14" t="e">
        <f>VLOOKUP('Partner Info and ToC'!$D$4,distribution_partners!A:B,2,FALSE)</f>
        <v>#N/A</v>
      </c>
      <c r="D16" s="14">
        <f>'Additional Activities'!A18</f>
        <v>0</v>
      </c>
      <c r="E16" t="str">
        <f>'Additional Activities'!F18</f>
        <v/>
      </c>
      <c r="G16" s="14" t="str">
        <f>IF(ISBLANK('Additional Activities'!B18),"",VLOOKUP('Additional Activities'!$B18,distribution_activities!A:C,3,FALSE))</f>
        <v/>
      </c>
      <c r="H16" t="str">
        <f>IF(ISBLANK('Additional Activities'!G18),"",'Additional Activities'!G18)</f>
        <v/>
      </c>
      <c r="I16" t="str">
        <f>IF(ISBLANK('Additional Activities'!H18),"",'Additional Activities'!H18)</f>
        <v/>
      </c>
      <c r="J16" t="str">
        <f>IF(ISBLANK('Additional Activities'!J18),"",'Additional Activities'!J18)</f>
        <v/>
      </c>
      <c r="K16" t="str">
        <f>IF(ISBLANK('Additional Activities'!I18),"",'Additional Activities'!I18)</f>
        <v/>
      </c>
      <c r="M16" t="str">
        <f>'Partner Info and ToC'!$A$3</f>
        <v>RS2021DISTRv1</v>
      </c>
    </row>
    <row r="17" spans="1:13" x14ac:dyDescent="0.25">
      <c r="A17" s="14" t="str">
        <f>'Partner Info and ToC'!$D$1</f>
        <v>Distribution</v>
      </c>
      <c r="B17" s="14">
        <f>'Partner Info and ToC'!$B$5</f>
        <v>2020</v>
      </c>
      <c r="C17" s="14" t="e">
        <f>VLOOKUP('Partner Info and ToC'!$D$4,distribution_partners!A:B,2,FALSE)</f>
        <v>#N/A</v>
      </c>
      <c r="D17" s="14">
        <f>'Additional Activities'!A19</f>
        <v>0</v>
      </c>
      <c r="E17" t="str">
        <f>'Additional Activities'!F19</f>
        <v/>
      </c>
      <c r="G17" s="14" t="str">
        <f>IF(ISBLANK('Additional Activities'!B19),"",VLOOKUP('Additional Activities'!$B19,distribution_activities!A:C,3,FALSE))</f>
        <v/>
      </c>
      <c r="H17" t="str">
        <f>IF(ISBLANK('Additional Activities'!G19),"",'Additional Activities'!G19)</f>
        <v/>
      </c>
      <c r="I17" t="str">
        <f>IF(ISBLANK('Additional Activities'!H19),"",'Additional Activities'!H19)</f>
        <v/>
      </c>
      <c r="J17" t="str">
        <f>IF(ISBLANK('Additional Activities'!J19),"",'Additional Activities'!J19)</f>
        <v/>
      </c>
      <c r="K17" t="str">
        <f>IF(ISBLANK('Additional Activities'!I19),"",'Additional Activities'!I19)</f>
        <v/>
      </c>
      <c r="M17" t="str">
        <f>'Partner Info and ToC'!$A$3</f>
        <v>RS2021DISTRv1</v>
      </c>
    </row>
    <row r="18" spans="1:13" x14ac:dyDescent="0.25">
      <c r="A18" s="14" t="str">
        <f>'Partner Info and ToC'!$D$1</f>
        <v>Distribution</v>
      </c>
      <c r="B18" s="14">
        <f>'Partner Info and ToC'!$B$5</f>
        <v>2020</v>
      </c>
      <c r="C18" s="14" t="e">
        <f>VLOOKUP('Partner Info and ToC'!$D$4,distribution_partners!A:B,2,FALSE)</f>
        <v>#N/A</v>
      </c>
      <c r="D18" s="14">
        <f>'Additional Activities'!A20</f>
        <v>0</v>
      </c>
      <c r="E18" t="str">
        <f>'Additional Activities'!F20</f>
        <v/>
      </c>
      <c r="G18" s="14" t="str">
        <f>IF(ISBLANK('Additional Activities'!B20),"",VLOOKUP('Additional Activities'!$B20,distribution_activities!A:C,3,FALSE))</f>
        <v/>
      </c>
      <c r="H18" t="str">
        <f>IF(ISBLANK('Additional Activities'!G20),"",'Additional Activities'!G20)</f>
        <v/>
      </c>
      <c r="I18" t="str">
        <f>IF(ISBLANK('Additional Activities'!H20),"",'Additional Activities'!H20)</f>
        <v/>
      </c>
      <c r="J18" t="str">
        <f>IF(ISBLANK('Additional Activities'!J20),"",'Additional Activities'!J20)</f>
        <v/>
      </c>
      <c r="K18" t="str">
        <f>IF(ISBLANK('Additional Activities'!I20),"",'Additional Activities'!I20)</f>
        <v/>
      </c>
      <c r="M18" t="str">
        <f>'Partner Info and ToC'!$A$3</f>
        <v>RS2021DISTRv1</v>
      </c>
    </row>
    <row r="19" spans="1:13" x14ac:dyDescent="0.25">
      <c r="A19" s="14" t="str">
        <f>'Partner Info and ToC'!$D$1</f>
        <v>Distribution</v>
      </c>
      <c r="B19" s="14">
        <f>'Partner Info and ToC'!$B$5</f>
        <v>2020</v>
      </c>
      <c r="C19" s="14" t="e">
        <f>VLOOKUP('Partner Info and ToC'!$D$4,distribution_partners!A:B,2,FALSE)</f>
        <v>#N/A</v>
      </c>
      <c r="D19" s="14">
        <f>'Additional Activities'!A21</f>
        <v>0</v>
      </c>
      <c r="E19" t="str">
        <f>'Additional Activities'!F21</f>
        <v/>
      </c>
      <c r="G19" s="14" t="str">
        <f>IF(ISBLANK('Additional Activities'!B21),"",VLOOKUP('Additional Activities'!$B21,distribution_activities!A:C,3,FALSE))</f>
        <v/>
      </c>
      <c r="H19" t="str">
        <f>IF(ISBLANK('Additional Activities'!G21),"",'Additional Activities'!G21)</f>
        <v/>
      </c>
      <c r="I19" t="str">
        <f>IF(ISBLANK('Additional Activities'!H21),"",'Additional Activities'!H21)</f>
        <v/>
      </c>
      <c r="J19" t="str">
        <f>IF(ISBLANK('Additional Activities'!J21),"",'Additional Activities'!J21)</f>
        <v/>
      </c>
      <c r="K19" t="str">
        <f>IF(ISBLANK('Additional Activities'!I21),"",'Additional Activities'!I21)</f>
        <v/>
      </c>
      <c r="M19" t="str">
        <f>'Partner Info and ToC'!$A$3</f>
        <v>RS2021DISTRv1</v>
      </c>
    </row>
    <row r="20" spans="1:13" x14ac:dyDescent="0.25">
      <c r="A20" s="14" t="str">
        <f>'Partner Info and ToC'!$D$1</f>
        <v>Distribution</v>
      </c>
      <c r="B20" s="14">
        <f>'Partner Info and ToC'!$B$5</f>
        <v>2020</v>
      </c>
      <c r="C20" s="14" t="e">
        <f>VLOOKUP('Partner Info and ToC'!$D$4,distribution_partners!A:B,2,FALSE)</f>
        <v>#N/A</v>
      </c>
      <c r="D20" s="14">
        <f>'Additional Activities'!A22</f>
        <v>0</v>
      </c>
      <c r="E20" t="str">
        <f>'Additional Activities'!F22</f>
        <v/>
      </c>
      <c r="G20" s="14" t="str">
        <f>IF(ISBLANK('Additional Activities'!B22),"",VLOOKUP('Additional Activities'!$B22,distribution_activities!A:C,3,FALSE))</f>
        <v/>
      </c>
      <c r="H20" t="str">
        <f>IF(ISBLANK('Additional Activities'!G22),"",'Additional Activities'!G22)</f>
        <v/>
      </c>
      <c r="I20" t="str">
        <f>IF(ISBLANK('Additional Activities'!H22),"",'Additional Activities'!H22)</f>
        <v/>
      </c>
      <c r="J20" t="str">
        <f>IF(ISBLANK('Additional Activities'!J22),"",'Additional Activities'!J22)</f>
        <v/>
      </c>
      <c r="K20" t="str">
        <f>IF(ISBLANK('Additional Activities'!I22),"",'Additional Activities'!I22)</f>
        <v/>
      </c>
      <c r="M20" t="str">
        <f>'Partner Info and ToC'!$A$3</f>
        <v>RS2021DISTRv1</v>
      </c>
    </row>
    <row r="21" spans="1:13" x14ac:dyDescent="0.25">
      <c r="A21" s="14" t="str">
        <f>'Partner Info and ToC'!$D$1</f>
        <v>Distribution</v>
      </c>
      <c r="B21" s="14">
        <f>'Partner Info and ToC'!$B$5</f>
        <v>2020</v>
      </c>
      <c r="C21" s="14" t="e">
        <f>VLOOKUP('Partner Info and ToC'!$D$4,distribution_partners!A:B,2,FALSE)</f>
        <v>#N/A</v>
      </c>
      <c r="D21" s="14">
        <f>'Additional Activities'!A23</f>
        <v>0</v>
      </c>
      <c r="E21" t="str">
        <f>'Additional Activities'!F23</f>
        <v/>
      </c>
      <c r="G21" s="14" t="str">
        <f>IF(ISBLANK('Additional Activities'!B23),"",VLOOKUP('Additional Activities'!$B23,distribution_activities!A:C,3,FALSE))</f>
        <v/>
      </c>
      <c r="H21" t="str">
        <f>IF(ISBLANK('Additional Activities'!G23),"",'Additional Activities'!G23)</f>
        <v/>
      </c>
      <c r="I21" t="str">
        <f>IF(ISBLANK('Additional Activities'!H23),"",'Additional Activities'!H23)</f>
        <v/>
      </c>
      <c r="J21" t="str">
        <f>IF(ISBLANK('Additional Activities'!J23),"",'Additional Activities'!J23)</f>
        <v/>
      </c>
      <c r="K21" t="str">
        <f>IF(ISBLANK('Additional Activities'!I23),"",'Additional Activities'!I23)</f>
        <v/>
      </c>
      <c r="M21" t="str">
        <f>'Partner Info and ToC'!$A$3</f>
        <v>RS2021DISTRv1</v>
      </c>
    </row>
    <row r="22" spans="1:13" x14ac:dyDescent="0.25">
      <c r="A22" s="14" t="str">
        <f>'Partner Info and ToC'!$D$1</f>
        <v>Distribution</v>
      </c>
      <c r="B22" s="14">
        <f>'Partner Info and ToC'!$B$5</f>
        <v>2020</v>
      </c>
      <c r="C22" s="14" t="e">
        <f>VLOOKUP('Partner Info and ToC'!$D$4,distribution_partners!A:B,2,FALSE)</f>
        <v>#N/A</v>
      </c>
      <c r="D22" s="14">
        <f>'Additional Activities'!A24</f>
        <v>0</v>
      </c>
      <c r="E22" t="str">
        <f>'Additional Activities'!F24</f>
        <v/>
      </c>
      <c r="G22" s="14" t="str">
        <f>IF(ISBLANK('Additional Activities'!B24),"",VLOOKUP('Additional Activities'!$B24,distribution_activities!A:C,3,FALSE))</f>
        <v/>
      </c>
      <c r="H22" t="str">
        <f>IF(ISBLANK('Additional Activities'!G24),"",'Additional Activities'!G24)</f>
        <v/>
      </c>
      <c r="I22" t="str">
        <f>IF(ISBLANK('Additional Activities'!H24),"",'Additional Activities'!H24)</f>
        <v/>
      </c>
      <c r="J22" t="str">
        <f>IF(ISBLANK('Additional Activities'!J24),"",'Additional Activities'!J24)</f>
        <v/>
      </c>
      <c r="K22" t="str">
        <f>IF(ISBLANK('Additional Activities'!I24),"",'Additional Activities'!I24)</f>
        <v/>
      </c>
      <c r="M22" t="str">
        <f>'Partner Info and ToC'!$A$3</f>
        <v>RS2021DISTRv1</v>
      </c>
    </row>
    <row r="23" spans="1:13" x14ac:dyDescent="0.25">
      <c r="A23" s="14" t="str">
        <f>'Partner Info and ToC'!$D$1</f>
        <v>Distribution</v>
      </c>
      <c r="B23" s="14">
        <f>'Partner Info and ToC'!$B$5</f>
        <v>2020</v>
      </c>
      <c r="C23" s="14" t="e">
        <f>VLOOKUP('Partner Info and ToC'!$D$4,distribution_partners!A:B,2,FALSE)</f>
        <v>#N/A</v>
      </c>
      <c r="D23" s="14">
        <f>'Additional Activities'!A25</f>
        <v>0</v>
      </c>
      <c r="E23" t="str">
        <f>'Additional Activities'!F25</f>
        <v/>
      </c>
      <c r="G23" s="14" t="str">
        <f>IF(ISBLANK('Additional Activities'!B25),"",VLOOKUP('Additional Activities'!$B25,distribution_activities!A:C,3,FALSE))</f>
        <v/>
      </c>
      <c r="H23" t="str">
        <f>IF(ISBLANK('Additional Activities'!G25),"",'Additional Activities'!G25)</f>
        <v/>
      </c>
      <c r="I23" t="str">
        <f>IF(ISBLANK('Additional Activities'!H25),"",'Additional Activities'!H25)</f>
        <v/>
      </c>
      <c r="J23" t="str">
        <f>IF(ISBLANK('Additional Activities'!J25),"",'Additional Activities'!J25)</f>
        <v/>
      </c>
      <c r="K23" t="str">
        <f>IF(ISBLANK('Additional Activities'!I25),"",'Additional Activities'!I25)</f>
        <v/>
      </c>
      <c r="M23" t="str">
        <f>'Partner Info and ToC'!$A$3</f>
        <v>RS2021DISTRv1</v>
      </c>
    </row>
    <row r="24" spans="1:13" x14ac:dyDescent="0.25">
      <c r="A24" s="14" t="str">
        <f>'Partner Info and ToC'!$D$1</f>
        <v>Distribution</v>
      </c>
      <c r="B24" s="14">
        <f>'Partner Info and ToC'!$B$5</f>
        <v>2020</v>
      </c>
      <c r="C24" s="14" t="e">
        <f>VLOOKUP('Partner Info and ToC'!$D$4,distribution_partners!A:B,2,FALSE)</f>
        <v>#N/A</v>
      </c>
      <c r="D24" s="14">
        <f>'Additional Activities'!A26</f>
        <v>0</v>
      </c>
      <c r="E24" t="str">
        <f>'Additional Activities'!F26</f>
        <v/>
      </c>
      <c r="G24" s="14" t="str">
        <f>IF(ISBLANK('Additional Activities'!B26),"",VLOOKUP('Additional Activities'!$B26,distribution_activities!A:C,3,FALSE))</f>
        <v/>
      </c>
      <c r="H24" t="str">
        <f>IF(ISBLANK('Additional Activities'!G26),"",'Additional Activities'!G26)</f>
        <v/>
      </c>
      <c r="I24" t="str">
        <f>IF(ISBLANK('Additional Activities'!H26),"",'Additional Activities'!H26)</f>
        <v/>
      </c>
      <c r="J24" t="str">
        <f>IF(ISBLANK('Additional Activities'!J26),"",'Additional Activities'!J26)</f>
        <v/>
      </c>
      <c r="K24" t="str">
        <f>IF(ISBLANK('Additional Activities'!I26),"",'Additional Activities'!I26)</f>
        <v/>
      </c>
      <c r="M24" t="str">
        <f>'Partner Info and ToC'!$A$3</f>
        <v>RS2021DISTRv1</v>
      </c>
    </row>
    <row r="25" spans="1:13" x14ac:dyDescent="0.25">
      <c r="A25" s="14" t="str">
        <f>'Partner Info and ToC'!$D$1</f>
        <v>Distribution</v>
      </c>
      <c r="B25" s="14">
        <f>'Partner Info and ToC'!$B$5</f>
        <v>2020</v>
      </c>
      <c r="C25" s="14" t="e">
        <f>VLOOKUP('Partner Info and ToC'!$D$4,distribution_partners!A:B,2,FALSE)</f>
        <v>#N/A</v>
      </c>
      <c r="D25" s="14">
        <f>'Additional Activities'!A27</f>
        <v>0</v>
      </c>
      <c r="E25" t="str">
        <f>'Additional Activities'!F27</f>
        <v/>
      </c>
      <c r="G25" s="14" t="str">
        <f>IF(ISBLANK('Additional Activities'!B27),"",VLOOKUP('Additional Activities'!$B27,distribution_activities!A:C,3,FALSE))</f>
        <v/>
      </c>
      <c r="H25" t="str">
        <f>IF(ISBLANK('Additional Activities'!G27),"",'Additional Activities'!G27)</f>
        <v/>
      </c>
      <c r="I25" t="str">
        <f>IF(ISBLANK('Additional Activities'!H27),"",'Additional Activities'!H27)</f>
        <v/>
      </c>
      <c r="J25" t="str">
        <f>IF(ISBLANK('Additional Activities'!J27),"",'Additional Activities'!J27)</f>
        <v/>
      </c>
      <c r="K25" t="str">
        <f>IF(ISBLANK('Additional Activities'!I27),"",'Additional Activities'!I27)</f>
        <v/>
      </c>
      <c r="M25" t="str">
        <f>'Partner Info and ToC'!$A$3</f>
        <v>RS2021DISTRv1</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7C9F-2C48-405E-99D2-C4504C5D3D91}">
  <dimension ref="A1:M97"/>
  <sheetViews>
    <sheetView zoomScale="70" zoomScaleNormal="70" workbookViewId="0">
      <pane ySplit="1" topLeftCell="A2" activePane="bottomLeft" state="frozen"/>
      <selection pane="bottomLeft" activeCell="K68" sqref="K68"/>
    </sheetView>
  </sheetViews>
  <sheetFormatPr defaultRowHeight="14.3" x14ac:dyDescent="0.25"/>
  <cols>
    <col min="1" max="1" width="14.625" style="15" bestFit="1" customWidth="1"/>
    <col min="2" max="2" width="17.125" style="15" bestFit="1" customWidth="1"/>
    <col min="3" max="3" width="23.625" style="15" bestFit="1" customWidth="1"/>
    <col min="4" max="4" width="16.375" style="15" bestFit="1" customWidth="1"/>
    <col min="5" max="5" width="14.25" style="15" bestFit="1" customWidth="1"/>
    <col min="6" max="6" width="19.25" style="15" bestFit="1" customWidth="1"/>
    <col min="7" max="7" width="19.75" style="15" bestFit="1" customWidth="1"/>
    <col min="8" max="8" width="21.375" style="15" bestFit="1" customWidth="1"/>
    <col min="9" max="9" width="22.125" style="15" bestFit="1" customWidth="1"/>
    <col min="10" max="10" width="16.125" style="15" customWidth="1"/>
    <col min="11" max="11" width="111" style="15" customWidth="1"/>
    <col min="12" max="12" width="36.25" style="15" customWidth="1"/>
    <col min="13" max="13" width="28.625" bestFit="1" customWidth="1"/>
  </cols>
  <sheetData>
    <row r="1" spans="1:13" s="20" customFormat="1" x14ac:dyDescent="0.25">
      <c r="A1" s="19" t="s">
        <v>161</v>
      </c>
      <c r="B1" s="19" t="s">
        <v>162</v>
      </c>
      <c r="C1" s="19" t="s">
        <v>163</v>
      </c>
      <c r="D1" s="19" t="s">
        <v>164</v>
      </c>
      <c r="E1" s="19" t="s">
        <v>165</v>
      </c>
      <c r="F1" s="19" t="s">
        <v>166</v>
      </c>
      <c r="G1" s="19" t="s">
        <v>167</v>
      </c>
      <c r="H1" s="19" t="s">
        <v>168</v>
      </c>
      <c r="I1" s="19" t="s">
        <v>169</v>
      </c>
      <c r="J1" s="19" t="s">
        <v>170</v>
      </c>
      <c r="K1" s="19" t="s">
        <v>171</v>
      </c>
      <c r="L1" s="19" t="s">
        <v>172</v>
      </c>
      <c r="M1" s="19" t="s">
        <v>193</v>
      </c>
    </row>
    <row r="2" spans="1:13" x14ac:dyDescent="0.25">
      <c r="A2" s="15" t="str">
        <f>IF('Compiled-Leaks'!$D2=0,"",IF(ISBLANK('Compiled-Leaks'!A2),"",'Compiled-Leaks'!A2))</f>
        <v/>
      </c>
      <c r="B2" s="15" t="str">
        <f>IF('Compiled-Leaks'!$D2=0,"",IF(ISBLANK('Compiled-Leaks'!B2),"",'Compiled-Leaks'!B2))</f>
        <v/>
      </c>
      <c r="C2" s="15" t="str">
        <f>IF('Compiled-Leaks'!$D2=0,"",IF(ISBLANK('Compiled-Leaks'!C2),"",'Compiled-Leaks'!C2))</f>
        <v/>
      </c>
      <c r="D2" s="15" t="str">
        <f>IF('Compiled-Leaks'!$D2=0,"",IF(ISBLANK('Compiled-Leaks'!D2),"",'Compiled-Leaks'!D2))</f>
        <v/>
      </c>
      <c r="E2" s="15" t="str">
        <f>IF('Compiled-Leaks'!$D2=0,"",IF(ISBLANK('Compiled-Leaks'!E2),"",'Compiled-Leaks'!E2))</f>
        <v/>
      </c>
      <c r="F2" s="15" t="str">
        <f>IF('Compiled-Leaks'!$F2=0,"",IF(ISBLANK('Compiled-Leaks'!F2),"",'Compiled-Leaks'!F2))</f>
        <v/>
      </c>
      <c r="G2" s="15" t="str">
        <f>IF('Compiled-Leaks'!$D2=0,"",IF(ISBLANK('Compiled-Leaks'!G2),"",'Compiled-Leaks'!G2))</f>
        <v/>
      </c>
      <c r="H2" s="15" t="str">
        <f>IF('Compiled-Leaks'!$D2=0,"",IF(ISBLANK('Compiled-Leaks'!H2),"",'Compiled-Leaks'!H2))</f>
        <v/>
      </c>
      <c r="I2" s="15" t="str">
        <f>IF('Compiled-Leaks'!$D2=0,"",IF(ISBLANK('Compiled-Leaks'!I2),"",'Compiled-Leaks'!I2))</f>
        <v/>
      </c>
      <c r="J2" s="15" t="str">
        <f>IF('Compiled-Leaks'!$D2=0,"",IF(ISBLANK('Compiled-Leaks'!J2),"",'Compiled-Leaks'!J2))</f>
        <v/>
      </c>
      <c r="K2" s="15" t="str">
        <f>IF('Compiled-Leaks'!$D2=0,"",IF(ISBLANK('Compiled-Leaks'!K2),"",'Compiled-Leaks'!K2))</f>
        <v/>
      </c>
      <c r="L2" s="15" t="str">
        <f>IF('Compiled-Leaks'!$D2=0,"",IF(ISBLANK('Compiled-Leaks'!L2),"",'Compiled-Leaks'!L2))</f>
        <v/>
      </c>
      <c r="M2" s="15" t="str">
        <f>IF('Compiled-Leaks'!$D2=0,"",IF(ISBLANK('Compiled-Leaks'!M2),"",'Compiled-Leaks'!M2))</f>
        <v/>
      </c>
    </row>
    <row r="3" spans="1:13" x14ac:dyDescent="0.25">
      <c r="A3" s="15" t="str">
        <f>IF('Compiled-Leaks'!$D3=0,"",IF(ISBLANK('Compiled-Leaks'!A3),"",'Compiled-Leaks'!A3))</f>
        <v/>
      </c>
      <c r="B3" s="15" t="str">
        <f>IF('Compiled-Leaks'!$D3=0,"",IF(ISBLANK('Compiled-Leaks'!B3),"",'Compiled-Leaks'!B3))</f>
        <v/>
      </c>
      <c r="C3" s="15" t="str">
        <f>IF('Compiled-Leaks'!$D3=0,"",IF(ISBLANK('Compiled-Leaks'!C3),"",'Compiled-Leaks'!C3))</f>
        <v/>
      </c>
      <c r="D3" s="15" t="str">
        <f>IF('Compiled-Leaks'!$D3=0,"",IF(ISBLANK('Compiled-Leaks'!D3),"",'Compiled-Leaks'!D3))</f>
        <v/>
      </c>
      <c r="E3" s="15" t="str">
        <f>IF('Compiled-Leaks'!$D3=0,"",IF(ISBLANK('Compiled-Leaks'!E3),"",'Compiled-Leaks'!E3))</f>
        <v/>
      </c>
      <c r="F3" s="15" t="str">
        <f>IF('Compiled-Leaks'!$F3=0,"",IF(ISBLANK('Compiled-Leaks'!F3),"",'Compiled-Leaks'!F3))</f>
        <v/>
      </c>
      <c r="G3" s="15" t="str">
        <f>IF('Compiled-Leaks'!$D3=0,"",IF(ISBLANK('Compiled-Leaks'!G3),"",'Compiled-Leaks'!G3))</f>
        <v/>
      </c>
      <c r="H3" s="15" t="str">
        <f>IF('Compiled-Leaks'!$D3=0,"",IF(ISBLANK('Compiled-Leaks'!H3),"",'Compiled-Leaks'!H3))</f>
        <v/>
      </c>
      <c r="I3" s="15" t="str">
        <f>IF('Compiled-Leaks'!$D3=0,"",IF(ISBLANK('Compiled-Leaks'!I3),"",'Compiled-Leaks'!I3))</f>
        <v/>
      </c>
      <c r="J3" s="15" t="str">
        <f>IF('Compiled-Leaks'!$D3=0,"",IF(ISBLANK('Compiled-Leaks'!J3),"",'Compiled-Leaks'!J3))</f>
        <v/>
      </c>
      <c r="K3" s="15" t="str">
        <f>IF('Compiled-Leaks'!$D3=0,"",IF(ISBLANK('Compiled-Leaks'!K3),"",'Compiled-Leaks'!K3))</f>
        <v/>
      </c>
      <c r="L3" s="15" t="str">
        <f>IF('Compiled-Leaks'!$D3=0,"",IF(ISBLANK('Compiled-Leaks'!L3),"",'Compiled-Leaks'!L3))</f>
        <v/>
      </c>
      <c r="M3" s="15" t="str">
        <f>IF('Compiled-Leaks'!$D3=0,"",IF(ISBLANK('Compiled-Leaks'!M3),"",'Compiled-Leaks'!M3))</f>
        <v/>
      </c>
    </row>
    <row r="4" spans="1:13" x14ac:dyDescent="0.25">
      <c r="A4" s="15" t="str">
        <f>IF('Compiled-Leaks'!$D4=0,"",IF(ISBLANK('Compiled-Leaks'!A4),"",'Compiled-Leaks'!A4))</f>
        <v/>
      </c>
      <c r="B4" s="15" t="str">
        <f>IF('Compiled-Leaks'!$D4=0,"",IF(ISBLANK('Compiled-Leaks'!B4),"",'Compiled-Leaks'!B4))</f>
        <v/>
      </c>
      <c r="C4" s="15" t="str">
        <f>IF('Compiled-Leaks'!$D4=0,"",IF(ISBLANK('Compiled-Leaks'!C4),"",'Compiled-Leaks'!C4))</f>
        <v/>
      </c>
      <c r="D4" s="15" t="str">
        <f>IF('Compiled-Leaks'!$D4=0,"",IF(ISBLANK('Compiled-Leaks'!D4),"",'Compiled-Leaks'!D4))</f>
        <v/>
      </c>
      <c r="E4" s="15" t="str">
        <f>IF('Compiled-Leaks'!$D4=0,"",IF(ISBLANK('Compiled-Leaks'!E4),"",'Compiled-Leaks'!E4))</f>
        <v/>
      </c>
      <c r="F4" s="15" t="str">
        <f>IF('Compiled-Leaks'!$F4=0,"",IF(ISBLANK('Compiled-Leaks'!F4),"",'Compiled-Leaks'!F4))</f>
        <v/>
      </c>
      <c r="G4" s="15" t="str">
        <f>IF('Compiled-Leaks'!$D4=0,"",IF(ISBLANK('Compiled-Leaks'!G4),"",'Compiled-Leaks'!G4))</f>
        <v/>
      </c>
      <c r="H4" s="15" t="str">
        <f>IF('Compiled-Leaks'!$D4=0,"",IF(ISBLANK('Compiled-Leaks'!H4),"",'Compiled-Leaks'!H4))</f>
        <v/>
      </c>
      <c r="I4" s="15" t="str">
        <f>IF('Compiled-Leaks'!$D4=0,"",IF(ISBLANK('Compiled-Leaks'!I4),"",'Compiled-Leaks'!I4))</f>
        <v/>
      </c>
      <c r="J4" s="15" t="str">
        <f>IF('Compiled-Leaks'!$D4=0,"",IF(ISBLANK('Compiled-Leaks'!J4),"",'Compiled-Leaks'!J4))</f>
        <v/>
      </c>
      <c r="K4" s="15" t="str">
        <f>IF('Compiled-Leaks'!$D4=0,"",IF(ISBLANK('Compiled-Leaks'!K4),"",'Compiled-Leaks'!K4))</f>
        <v/>
      </c>
      <c r="L4" s="15" t="str">
        <f>IF('Compiled-Leaks'!$D4=0,"",IF(ISBLANK('Compiled-Leaks'!L4),"",'Compiled-Leaks'!L4))</f>
        <v/>
      </c>
      <c r="M4" s="15" t="str">
        <f>IF('Compiled-Leaks'!$D4=0,"",IF(ISBLANK('Compiled-Leaks'!M4),"",'Compiled-Leaks'!M4))</f>
        <v/>
      </c>
    </row>
    <row r="5" spans="1:13" x14ac:dyDescent="0.25">
      <c r="A5" s="15" t="str">
        <f>IF('Compiled-Leaks'!$D5=0,"",IF(ISBLANK('Compiled-Leaks'!A5),"",'Compiled-Leaks'!A5))</f>
        <v/>
      </c>
      <c r="B5" s="15" t="str">
        <f>IF('Compiled-Leaks'!$D5=0,"",IF(ISBLANK('Compiled-Leaks'!B5),"",'Compiled-Leaks'!B5))</f>
        <v/>
      </c>
      <c r="C5" s="15" t="str">
        <f>IF('Compiled-Leaks'!$D5=0,"",IF(ISBLANK('Compiled-Leaks'!C5),"",'Compiled-Leaks'!C5))</f>
        <v/>
      </c>
      <c r="D5" s="15" t="str">
        <f>IF('Compiled-Leaks'!$D5=0,"",IF(ISBLANK('Compiled-Leaks'!D5),"",'Compiled-Leaks'!D5))</f>
        <v/>
      </c>
      <c r="E5" s="15" t="str">
        <f>IF('Compiled-Leaks'!$D5=0,"",IF(ISBLANK('Compiled-Leaks'!E5),"",'Compiled-Leaks'!E5))</f>
        <v/>
      </c>
      <c r="F5" s="15" t="str">
        <f>IF('Compiled-Leaks'!$F5=0,"",IF(ISBLANK('Compiled-Leaks'!F5),"",'Compiled-Leaks'!F5))</f>
        <v/>
      </c>
      <c r="G5" s="15" t="str">
        <f>IF('Compiled-Leaks'!$D5=0,"",IF(ISBLANK('Compiled-Leaks'!G5),"",'Compiled-Leaks'!G5))</f>
        <v/>
      </c>
      <c r="H5" s="15" t="str">
        <f>IF('Compiled-Leaks'!$D5=0,"",IF(ISBLANK('Compiled-Leaks'!H5),"",'Compiled-Leaks'!H5))</f>
        <v/>
      </c>
      <c r="I5" s="15" t="str">
        <f>IF('Compiled-Leaks'!$D5=0,"",IF(ISBLANK('Compiled-Leaks'!I5),"",'Compiled-Leaks'!I5))</f>
        <v/>
      </c>
      <c r="J5" s="15" t="str">
        <f>IF('Compiled-Leaks'!$D5=0,"",IF(ISBLANK('Compiled-Leaks'!J5),"",'Compiled-Leaks'!J5))</f>
        <v/>
      </c>
      <c r="K5" s="15" t="str">
        <f>IF('Compiled-Leaks'!$D5=0,"",IF(ISBLANK('Compiled-Leaks'!K5),"",'Compiled-Leaks'!K5))</f>
        <v/>
      </c>
      <c r="L5" s="15" t="str">
        <f>IF('Compiled-Leaks'!$D5=0,"",IF(ISBLANK('Compiled-Leaks'!L5),"",'Compiled-Leaks'!L5))</f>
        <v/>
      </c>
      <c r="M5" s="15" t="str">
        <f>IF('Compiled-Leaks'!$D5=0,"",IF(ISBLANK('Compiled-Leaks'!M5),"",'Compiled-Leaks'!M5))</f>
        <v/>
      </c>
    </row>
    <row r="6" spans="1:13" x14ac:dyDescent="0.25">
      <c r="A6" s="15" t="str">
        <f>IF('Compiled-Leaks'!$D6=0,"",IF(ISBLANK('Compiled-Leaks'!A6),"",'Compiled-Leaks'!A6))</f>
        <v/>
      </c>
      <c r="B6" s="15" t="str">
        <f>IF('Compiled-Leaks'!$D6=0,"",IF(ISBLANK('Compiled-Leaks'!B6),"",'Compiled-Leaks'!B6))</f>
        <v/>
      </c>
      <c r="C6" s="15" t="str">
        <f>IF('Compiled-Leaks'!$D6=0,"",IF(ISBLANK('Compiled-Leaks'!C6),"",'Compiled-Leaks'!C6))</f>
        <v/>
      </c>
      <c r="D6" s="15" t="str">
        <f>IF('Compiled-Leaks'!$D6=0,"",IF(ISBLANK('Compiled-Leaks'!D6),"",'Compiled-Leaks'!D6))</f>
        <v/>
      </c>
      <c r="E6" s="15" t="str">
        <f>IF('Compiled-Leaks'!$D6=0,"",IF(ISBLANK('Compiled-Leaks'!E6),"",'Compiled-Leaks'!E6))</f>
        <v/>
      </c>
      <c r="F6" s="15" t="str">
        <f>IF('Compiled-Leaks'!$F6=0,"",IF(ISBLANK('Compiled-Leaks'!F6),"",'Compiled-Leaks'!F6))</f>
        <v/>
      </c>
      <c r="G6" s="15" t="str">
        <f>IF('Compiled-Leaks'!$D6=0,"",IF(ISBLANK('Compiled-Leaks'!G6),"",'Compiled-Leaks'!G6))</f>
        <v/>
      </c>
      <c r="H6" s="15" t="str">
        <f>IF('Compiled-Leaks'!$D6=0,"",IF(ISBLANK('Compiled-Leaks'!H6),"",'Compiled-Leaks'!H6))</f>
        <v/>
      </c>
      <c r="I6" s="15" t="str">
        <f>IF('Compiled-Leaks'!$D6=0,"",IF(ISBLANK('Compiled-Leaks'!I6),"",'Compiled-Leaks'!I6))</f>
        <v/>
      </c>
      <c r="J6" s="15" t="str">
        <f>IF('Compiled-Leaks'!$D6=0,"",IF(ISBLANK('Compiled-Leaks'!J6),"",'Compiled-Leaks'!J6))</f>
        <v/>
      </c>
      <c r="K6" s="15" t="str">
        <f>IF('Compiled-Leaks'!$D6=0,"",IF(ISBLANK('Compiled-Leaks'!K6),"",'Compiled-Leaks'!K6))</f>
        <v/>
      </c>
      <c r="L6" s="15" t="str">
        <f>IF('Compiled-Leaks'!$D6=0,"",IF(ISBLANK('Compiled-Leaks'!L6),"",'Compiled-Leaks'!L6))</f>
        <v/>
      </c>
      <c r="M6" s="15" t="str">
        <f>IF('Compiled-Leaks'!$D6=0,"",IF(ISBLANK('Compiled-Leaks'!M6),"",'Compiled-Leaks'!M6))</f>
        <v/>
      </c>
    </row>
    <row r="7" spans="1:13" x14ac:dyDescent="0.25">
      <c r="A7" s="15" t="str">
        <f>IF('Compiled-Leaks'!$D7=0,"",IF(ISBLANK('Compiled-Leaks'!A7),"",'Compiled-Leaks'!A7))</f>
        <v/>
      </c>
      <c r="B7" s="15" t="str">
        <f>IF('Compiled-Leaks'!$D7=0,"",IF(ISBLANK('Compiled-Leaks'!B7),"",'Compiled-Leaks'!B7))</f>
        <v/>
      </c>
      <c r="C7" s="15" t="str">
        <f>IF('Compiled-Leaks'!$D7=0,"",IF(ISBLANK('Compiled-Leaks'!C7),"",'Compiled-Leaks'!C7))</f>
        <v/>
      </c>
      <c r="D7" s="15" t="str">
        <f>IF('Compiled-Leaks'!$D7=0,"",IF(ISBLANK('Compiled-Leaks'!D7),"",'Compiled-Leaks'!D7))</f>
        <v/>
      </c>
      <c r="E7" s="15" t="str">
        <f>IF('Compiled-Leaks'!$D7=0,"",IF(ISBLANK('Compiled-Leaks'!E7),"",'Compiled-Leaks'!E7))</f>
        <v/>
      </c>
      <c r="F7" s="15" t="str">
        <f>IF('Compiled-Leaks'!$F7=0,"",IF(ISBLANK('Compiled-Leaks'!F7),"",'Compiled-Leaks'!F7))</f>
        <v/>
      </c>
      <c r="G7" s="15" t="str">
        <f>IF('Compiled-Leaks'!$D7=0,"",IF(ISBLANK('Compiled-Leaks'!G7),"",'Compiled-Leaks'!G7))</f>
        <v/>
      </c>
      <c r="H7" s="15" t="str">
        <f>IF('Compiled-Leaks'!$D7=0,"",IF(ISBLANK('Compiled-Leaks'!H7),"",'Compiled-Leaks'!H7))</f>
        <v/>
      </c>
      <c r="I7" s="15" t="str">
        <f>IF('Compiled-Leaks'!$D7=0,"",IF(ISBLANK('Compiled-Leaks'!I7),"",'Compiled-Leaks'!I7))</f>
        <v/>
      </c>
      <c r="J7" s="15" t="str">
        <f>IF('Compiled-Leaks'!$D7=0,"",IF(ISBLANK('Compiled-Leaks'!J7),"",'Compiled-Leaks'!J7))</f>
        <v/>
      </c>
      <c r="K7" s="15" t="str">
        <f>IF('Compiled-Leaks'!$D7=0,"",IF(ISBLANK('Compiled-Leaks'!K7),"",'Compiled-Leaks'!K7))</f>
        <v/>
      </c>
      <c r="L7" s="15" t="str">
        <f>IF('Compiled-Leaks'!$D7=0,"",IF(ISBLANK('Compiled-Leaks'!L7),"",'Compiled-Leaks'!L7))</f>
        <v/>
      </c>
      <c r="M7" s="15" t="str">
        <f>IF('Compiled-Leaks'!$D7=0,"",IF(ISBLANK('Compiled-Leaks'!M7),"",'Compiled-Leaks'!M7))</f>
        <v/>
      </c>
    </row>
    <row r="8" spans="1:13" x14ac:dyDescent="0.25">
      <c r="A8" s="15" t="str">
        <f>IF('Compiled-Leaks'!$D8=0,"",IF(ISBLANK('Compiled-Leaks'!A8),"",'Compiled-Leaks'!A8))</f>
        <v/>
      </c>
      <c r="B8" s="15" t="str">
        <f>IF('Compiled-Leaks'!$D8=0,"",IF(ISBLANK('Compiled-Leaks'!B8),"",'Compiled-Leaks'!B8))</f>
        <v/>
      </c>
      <c r="C8" s="15" t="str">
        <f>IF('Compiled-Leaks'!$D8=0,"",IF(ISBLANK('Compiled-Leaks'!C8),"",'Compiled-Leaks'!C8))</f>
        <v/>
      </c>
      <c r="D8" s="15" t="str">
        <f>IF('Compiled-Leaks'!$D8=0,"",IF(ISBLANK('Compiled-Leaks'!D8),"",'Compiled-Leaks'!D8))</f>
        <v/>
      </c>
      <c r="E8" s="15" t="str">
        <f>IF('Compiled-Leaks'!$D8=0,"",IF(ISBLANK('Compiled-Leaks'!E8),"",'Compiled-Leaks'!E8))</f>
        <v/>
      </c>
      <c r="F8" s="15" t="str">
        <f>IF('Compiled-Leaks'!$F8=0,"",IF(ISBLANK('Compiled-Leaks'!F8),"",'Compiled-Leaks'!F8))</f>
        <v/>
      </c>
      <c r="G8" s="15" t="str">
        <f>IF('Compiled-Leaks'!$D8=0,"",IF(ISBLANK('Compiled-Leaks'!G8),"",'Compiled-Leaks'!G8))</f>
        <v/>
      </c>
      <c r="H8" s="15" t="str">
        <f>IF('Compiled-Leaks'!$D8=0,"",IF(ISBLANK('Compiled-Leaks'!H8),"",'Compiled-Leaks'!H8))</f>
        <v/>
      </c>
      <c r="I8" s="15" t="str">
        <f>IF('Compiled-Leaks'!$D8=0,"",IF(ISBLANK('Compiled-Leaks'!I8),"",'Compiled-Leaks'!I8))</f>
        <v/>
      </c>
      <c r="J8" s="15" t="str">
        <f>IF('Compiled-Leaks'!$D8=0,"",IF(ISBLANK('Compiled-Leaks'!J8),"",'Compiled-Leaks'!J8))</f>
        <v/>
      </c>
      <c r="K8" s="15" t="str">
        <f>IF('Compiled-Leaks'!$D8=0,"",IF(ISBLANK('Compiled-Leaks'!K8),"",'Compiled-Leaks'!K8))</f>
        <v/>
      </c>
      <c r="L8" s="15" t="str">
        <f>IF('Compiled-Leaks'!$D8=0,"",IF(ISBLANK('Compiled-Leaks'!L8),"",'Compiled-Leaks'!L8))</f>
        <v/>
      </c>
      <c r="M8" s="15" t="str">
        <f>IF('Compiled-Leaks'!$D8=0,"",IF(ISBLANK('Compiled-Leaks'!M8),"",'Compiled-Leaks'!M8))</f>
        <v/>
      </c>
    </row>
    <row r="9" spans="1:13" x14ac:dyDescent="0.25">
      <c r="A9" s="15" t="str">
        <f>IF('Compiled-Leaks'!$D9=0,"",IF(ISBLANK('Compiled-Leaks'!A9),"",'Compiled-Leaks'!A9))</f>
        <v/>
      </c>
      <c r="B9" s="15" t="str">
        <f>IF('Compiled-Leaks'!$D9=0,"",IF(ISBLANK('Compiled-Leaks'!B9),"",'Compiled-Leaks'!B9))</f>
        <v/>
      </c>
      <c r="C9" s="15" t="str">
        <f>IF('Compiled-Leaks'!$D9=0,"",IF(ISBLANK('Compiled-Leaks'!C9),"",'Compiled-Leaks'!C9))</f>
        <v/>
      </c>
      <c r="D9" s="15" t="str">
        <f>IF('Compiled-Leaks'!$D9=0,"",IF(ISBLANK('Compiled-Leaks'!D9),"",'Compiled-Leaks'!D9))</f>
        <v/>
      </c>
      <c r="E9" s="15" t="str">
        <f>IF('Compiled-Leaks'!$D9=0,"",IF(ISBLANK('Compiled-Leaks'!E9),"",'Compiled-Leaks'!E9))</f>
        <v/>
      </c>
      <c r="F9" s="15" t="str">
        <f>IF('Compiled-Leaks'!$F9=0,"",IF(ISBLANK('Compiled-Leaks'!F9),"",'Compiled-Leaks'!F9))</f>
        <v/>
      </c>
      <c r="G9" s="15" t="str">
        <f>IF('Compiled-Leaks'!$D9=0,"",IF(ISBLANK('Compiled-Leaks'!G9),"",'Compiled-Leaks'!G9))</f>
        <v/>
      </c>
      <c r="H9" s="15" t="str">
        <f>IF('Compiled-Leaks'!$D9=0,"",IF(ISBLANK('Compiled-Leaks'!H9),"",'Compiled-Leaks'!H9))</f>
        <v/>
      </c>
      <c r="I9" s="15" t="str">
        <f>IF('Compiled-Leaks'!$D9=0,"",IF(ISBLANK('Compiled-Leaks'!I9),"",'Compiled-Leaks'!I9))</f>
        <v/>
      </c>
      <c r="J9" s="15" t="str">
        <f>IF('Compiled-Leaks'!$D9=0,"",IF(ISBLANK('Compiled-Leaks'!J9),"",'Compiled-Leaks'!J9))</f>
        <v/>
      </c>
      <c r="K9" s="15" t="str">
        <f>IF('Compiled-Leaks'!$D9=0,"",IF(ISBLANK('Compiled-Leaks'!K9),"",'Compiled-Leaks'!K9))</f>
        <v/>
      </c>
      <c r="L9" s="15" t="str">
        <f>IF('Compiled-Leaks'!$D9=0,"",IF(ISBLANK('Compiled-Leaks'!L9),"",'Compiled-Leaks'!L9))</f>
        <v/>
      </c>
      <c r="M9" s="15" t="str">
        <f>IF('Compiled-Leaks'!$D9=0,"",IF(ISBLANK('Compiled-Leaks'!M9),"",'Compiled-Leaks'!M9))</f>
        <v/>
      </c>
    </row>
    <row r="10" spans="1:13" x14ac:dyDescent="0.25">
      <c r="A10" s="15" t="str">
        <f>IF('Compiled-Leaks'!$D10=0,"",IF(ISBLANK('Compiled-Leaks'!A10),"",'Compiled-Leaks'!A10))</f>
        <v/>
      </c>
      <c r="B10" s="15" t="str">
        <f>IF('Compiled-Leaks'!$D10=0,"",IF(ISBLANK('Compiled-Leaks'!B10),"",'Compiled-Leaks'!B10))</f>
        <v/>
      </c>
      <c r="C10" s="15" t="str">
        <f>IF('Compiled-Leaks'!$D10=0,"",IF(ISBLANK('Compiled-Leaks'!C10),"",'Compiled-Leaks'!C10))</f>
        <v/>
      </c>
      <c r="D10" s="15" t="str">
        <f>IF('Compiled-Leaks'!$D10=0,"",IF(ISBLANK('Compiled-Leaks'!D10),"",'Compiled-Leaks'!D10))</f>
        <v/>
      </c>
      <c r="E10" s="15" t="str">
        <f>IF('Compiled-Leaks'!$D10=0,"",IF(ISBLANK('Compiled-Leaks'!E10),"",'Compiled-Leaks'!E10))</f>
        <v/>
      </c>
      <c r="F10" s="15" t="str">
        <f>IF('Compiled-Leaks'!$F10=0,"",IF(ISBLANK('Compiled-Leaks'!F10),"",'Compiled-Leaks'!F10))</f>
        <v/>
      </c>
      <c r="G10" s="15" t="str">
        <f>IF('Compiled-Leaks'!$D10=0,"",IF(ISBLANK('Compiled-Leaks'!G10),"",'Compiled-Leaks'!G10))</f>
        <v/>
      </c>
      <c r="H10" s="15" t="str">
        <f>IF('Compiled-Leaks'!$D10=0,"",IF(ISBLANK('Compiled-Leaks'!H10),"",'Compiled-Leaks'!H10))</f>
        <v/>
      </c>
      <c r="I10" s="15" t="str">
        <f>IF('Compiled-Leaks'!$D10=0,"",IF(ISBLANK('Compiled-Leaks'!I10),"",'Compiled-Leaks'!I10))</f>
        <v/>
      </c>
      <c r="J10" s="15" t="str">
        <f>IF('Compiled-Leaks'!$D10=0,"",IF(ISBLANK('Compiled-Leaks'!J10),"",'Compiled-Leaks'!J10))</f>
        <v/>
      </c>
      <c r="K10" s="15" t="str">
        <f>IF('Compiled-Leaks'!$D10=0,"",IF(ISBLANK('Compiled-Leaks'!K10),"",'Compiled-Leaks'!K10))</f>
        <v/>
      </c>
      <c r="L10" s="15" t="str">
        <f>IF('Compiled-Leaks'!$D10=0,"",IF(ISBLANK('Compiled-Leaks'!L10),"",'Compiled-Leaks'!L10))</f>
        <v/>
      </c>
      <c r="M10" s="15" t="str">
        <f>IF('Compiled-Leaks'!$D10=0,"",IF(ISBLANK('Compiled-Leaks'!M10),"",'Compiled-Leaks'!M10))</f>
        <v/>
      </c>
    </row>
    <row r="11" spans="1:13" x14ac:dyDescent="0.25">
      <c r="A11" s="15" t="str">
        <f>IF('Compiled-Leaks'!$D11=0,"",IF(ISBLANK('Compiled-Leaks'!A11),"",'Compiled-Leaks'!A11))</f>
        <v/>
      </c>
      <c r="B11" s="15" t="str">
        <f>IF('Compiled-Leaks'!$D11=0,"",IF(ISBLANK('Compiled-Leaks'!B11),"",'Compiled-Leaks'!B11))</f>
        <v/>
      </c>
      <c r="C11" s="15" t="str">
        <f>IF('Compiled-Leaks'!$D11=0,"",IF(ISBLANK('Compiled-Leaks'!C11),"",'Compiled-Leaks'!C11))</f>
        <v/>
      </c>
      <c r="D11" s="15" t="str">
        <f>IF('Compiled-Leaks'!$D11=0,"",IF(ISBLANK('Compiled-Leaks'!D11),"",'Compiled-Leaks'!D11))</f>
        <v/>
      </c>
      <c r="E11" s="15" t="str">
        <f>IF('Compiled-Leaks'!$D11=0,"",IF(ISBLANK('Compiled-Leaks'!E11),"",'Compiled-Leaks'!E11))</f>
        <v/>
      </c>
      <c r="F11" s="15" t="str">
        <f>IF('Compiled-Leaks'!$F11=0,"",IF(ISBLANK('Compiled-Leaks'!F11),"",'Compiled-Leaks'!F11))</f>
        <v/>
      </c>
      <c r="G11" s="15" t="str">
        <f>IF('Compiled-Leaks'!$D11=0,"",IF(ISBLANK('Compiled-Leaks'!G11),"",'Compiled-Leaks'!G11))</f>
        <v/>
      </c>
      <c r="H11" s="15" t="str">
        <f>IF('Compiled-Leaks'!$D11=0,"",IF(ISBLANK('Compiled-Leaks'!H11),"",'Compiled-Leaks'!H11))</f>
        <v/>
      </c>
      <c r="I11" s="15" t="str">
        <f>IF('Compiled-Leaks'!$D11=0,"",IF(ISBLANK('Compiled-Leaks'!I11),"",'Compiled-Leaks'!I11))</f>
        <v/>
      </c>
      <c r="J11" s="15" t="str">
        <f>IF('Compiled-Leaks'!$D11=0,"",IF(ISBLANK('Compiled-Leaks'!J11),"",'Compiled-Leaks'!J11))</f>
        <v/>
      </c>
      <c r="K11" s="15" t="str">
        <f>IF('Compiled-Leaks'!$D11=0,"",IF(ISBLANK('Compiled-Leaks'!K11),"",'Compiled-Leaks'!K11))</f>
        <v/>
      </c>
      <c r="L11" s="15" t="str">
        <f>IF('Compiled-Leaks'!$D11=0,"",IF(ISBLANK('Compiled-Leaks'!L11),"",'Compiled-Leaks'!L11))</f>
        <v/>
      </c>
      <c r="M11" s="15" t="str">
        <f>IF('Compiled-Leaks'!$D11=0,"",IF(ISBLANK('Compiled-Leaks'!M11),"",'Compiled-Leaks'!M11))</f>
        <v/>
      </c>
    </row>
    <row r="12" spans="1:13" x14ac:dyDescent="0.25">
      <c r="A12" s="15" t="str">
        <f>IF('Compiled-Leaks'!$D12=0,"",IF(ISBLANK('Compiled-Leaks'!A12),"",'Compiled-Leaks'!A12))</f>
        <v/>
      </c>
      <c r="B12" s="15" t="str">
        <f>IF('Compiled-Leaks'!$D12=0,"",IF(ISBLANK('Compiled-Leaks'!B12),"",'Compiled-Leaks'!B12))</f>
        <v/>
      </c>
      <c r="C12" s="15" t="str">
        <f>IF('Compiled-Leaks'!$D12=0,"",IF(ISBLANK('Compiled-Leaks'!C12),"",'Compiled-Leaks'!C12))</f>
        <v/>
      </c>
      <c r="D12" s="15" t="str">
        <f>IF('Compiled-Leaks'!$D12=0,"",IF(ISBLANK('Compiled-Leaks'!D12),"",'Compiled-Leaks'!D12))</f>
        <v/>
      </c>
      <c r="E12" s="15" t="str">
        <f>IF('Compiled-Leaks'!$D12=0,"",IF(ISBLANK('Compiled-Leaks'!E12),"",'Compiled-Leaks'!E12))</f>
        <v/>
      </c>
      <c r="F12" s="15" t="str">
        <f>IF('Compiled-Leaks'!$F12=0,"",IF(ISBLANK('Compiled-Leaks'!F12),"",'Compiled-Leaks'!F12))</f>
        <v/>
      </c>
      <c r="G12" s="15" t="str">
        <f>IF('Compiled-Leaks'!$D12=0,"",IF(ISBLANK('Compiled-Leaks'!G12),"",'Compiled-Leaks'!G12))</f>
        <v/>
      </c>
      <c r="H12" s="15" t="str">
        <f>IF('Compiled-Leaks'!$D12=0,"",IF(ISBLANK('Compiled-Leaks'!H12),"",'Compiled-Leaks'!H12))</f>
        <v/>
      </c>
      <c r="I12" s="15" t="str">
        <f>IF('Compiled-Leaks'!$D12=0,"",IF(ISBLANK('Compiled-Leaks'!I12),"",'Compiled-Leaks'!I12))</f>
        <v/>
      </c>
      <c r="J12" s="15" t="str">
        <f>IF('Compiled-Leaks'!$D12=0,"",IF(ISBLANK('Compiled-Leaks'!J12),"",'Compiled-Leaks'!J12))</f>
        <v/>
      </c>
      <c r="K12" s="15" t="str">
        <f>IF('Compiled-Leaks'!$D12=0,"",IF(ISBLANK('Compiled-Leaks'!K12),"",'Compiled-Leaks'!K12))</f>
        <v/>
      </c>
      <c r="L12" s="15" t="str">
        <f>IF('Compiled-Leaks'!$D12=0,"",IF(ISBLANK('Compiled-Leaks'!L12),"",'Compiled-Leaks'!L12))</f>
        <v/>
      </c>
      <c r="M12" s="15" t="str">
        <f>IF('Compiled-Leaks'!$D12=0,"",IF(ISBLANK('Compiled-Leaks'!M12),"",'Compiled-Leaks'!M12))</f>
        <v/>
      </c>
    </row>
    <row r="13" spans="1:13" x14ac:dyDescent="0.25">
      <c r="A13" s="15" t="str">
        <f>IF('Compiled-Leaks'!$D13=0,"",IF(ISBLANK('Compiled-Leaks'!A13),"",'Compiled-Leaks'!A13))</f>
        <v/>
      </c>
      <c r="B13" s="15" t="str">
        <f>IF('Compiled-Leaks'!$D13=0,"",IF(ISBLANK('Compiled-Leaks'!B13),"",'Compiled-Leaks'!B13))</f>
        <v/>
      </c>
      <c r="C13" s="15" t="str">
        <f>IF('Compiled-Leaks'!$D13=0,"",IF(ISBLANK('Compiled-Leaks'!C13),"",'Compiled-Leaks'!C13))</f>
        <v/>
      </c>
      <c r="D13" s="15" t="str">
        <f>IF('Compiled-Leaks'!$D13=0,"",IF(ISBLANK('Compiled-Leaks'!D13),"",'Compiled-Leaks'!D13))</f>
        <v/>
      </c>
      <c r="E13" s="15" t="str">
        <f>IF('Compiled-Leaks'!$D13=0,"",IF(ISBLANK('Compiled-Leaks'!E13),"",'Compiled-Leaks'!E13))</f>
        <v/>
      </c>
      <c r="F13" s="15" t="str">
        <f>IF('Compiled-Leaks'!$F13=0,"",IF(ISBLANK('Compiled-Leaks'!F13),"",'Compiled-Leaks'!F13))</f>
        <v/>
      </c>
      <c r="G13" s="15" t="str">
        <f>IF('Compiled-Leaks'!$D13=0,"",IF(ISBLANK('Compiled-Leaks'!G13),"",'Compiled-Leaks'!G13))</f>
        <v/>
      </c>
      <c r="H13" s="15" t="str">
        <f>IF('Compiled-Leaks'!$D13=0,"",IF(ISBLANK('Compiled-Leaks'!H13),"",'Compiled-Leaks'!H13))</f>
        <v/>
      </c>
      <c r="I13" s="15" t="str">
        <f>IF('Compiled-Leaks'!$D13=0,"",IF(ISBLANK('Compiled-Leaks'!I13),"",'Compiled-Leaks'!I13))</f>
        <v/>
      </c>
      <c r="J13" s="15" t="str">
        <f>IF('Compiled-Leaks'!$D13=0,"",IF(ISBLANK('Compiled-Leaks'!J13),"",'Compiled-Leaks'!J13))</f>
        <v/>
      </c>
      <c r="K13" s="15" t="str">
        <f>IF('Compiled-Leaks'!$D13=0,"",IF(ISBLANK('Compiled-Leaks'!K13),"",'Compiled-Leaks'!K13))</f>
        <v/>
      </c>
      <c r="L13" s="15" t="str">
        <f>IF('Compiled-Leaks'!$D13=0,"",IF(ISBLANK('Compiled-Leaks'!L13),"",'Compiled-Leaks'!L13))</f>
        <v/>
      </c>
      <c r="M13" s="15" t="str">
        <f>IF('Compiled-Leaks'!$D13=0,"",IF(ISBLANK('Compiled-Leaks'!M13),"",'Compiled-Leaks'!M13))</f>
        <v/>
      </c>
    </row>
    <row r="14" spans="1:13" x14ac:dyDescent="0.25">
      <c r="A14" s="15" t="str">
        <f>IF('Compiled-Leaks'!$D14=0,"",IF(ISBLANK('Compiled-Leaks'!A14),"",'Compiled-Leaks'!A14))</f>
        <v/>
      </c>
      <c r="B14" s="15" t="str">
        <f>IF('Compiled-Leaks'!$D14=0,"",IF(ISBLANK('Compiled-Leaks'!B14),"",'Compiled-Leaks'!B14))</f>
        <v/>
      </c>
      <c r="C14" s="15" t="str">
        <f>IF('Compiled-Leaks'!$D14=0,"",IF(ISBLANK('Compiled-Leaks'!C14),"",'Compiled-Leaks'!C14))</f>
        <v/>
      </c>
      <c r="D14" s="15" t="str">
        <f>IF('Compiled-Leaks'!$D14=0,"",IF(ISBLANK('Compiled-Leaks'!D14),"",'Compiled-Leaks'!D14))</f>
        <v/>
      </c>
      <c r="E14" s="15" t="str">
        <f>IF('Compiled-Leaks'!$D14=0,"",IF(ISBLANK('Compiled-Leaks'!E14),"",'Compiled-Leaks'!E14))</f>
        <v/>
      </c>
      <c r="F14" s="15" t="str">
        <f>IF('Compiled-Leaks'!$F14=0,"",IF(ISBLANK('Compiled-Leaks'!F14),"",'Compiled-Leaks'!F14))</f>
        <v/>
      </c>
      <c r="G14" s="15" t="str">
        <f>IF('Compiled-Leaks'!$D14=0,"",IF(ISBLANK('Compiled-Leaks'!G14),"",'Compiled-Leaks'!G14))</f>
        <v/>
      </c>
      <c r="H14" s="15" t="str">
        <f>IF('Compiled-Leaks'!$D14=0,"",IF(ISBLANK('Compiled-Leaks'!H14),"",'Compiled-Leaks'!H14))</f>
        <v/>
      </c>
      <c r="I14" s="15" t="str">
        <f>IF('Compiled-Leaks'!$D14=0,"",IF(ISBLANK('Compiled-Leaks'!I14),"",'Compiled-Leaks'!I14))</f>
        <v/>
      </c>
      <c r="J14" s="15" t="str">
        <f>IF('Compiled-Leaks'!$D14=0,"",IF(ISBLANK('Compiled-Leaks'!J14),"",'Compiled-Leaks'!J14))</f>
        <v/>
      </c>
      <c r="K14" s="15" t="str">
        <f>IF('Compiled-Leaks'!$D14=0,"",IF(ISBLANK('Compiled-Leaks'!K14),"",'Compiled-Leaks'!K14))</f>
        <v/>
      </c>
      <c r="L14" s="15" t="str">
        <f>IF('Compiled-Leaks'!$D14=0,"",IF(ISBLANK('Compiled-Leaks'!L14),"",'Compiled-Leaks'!L14))</f>
        <v/>
      </c>
      <c r="M14" s="15" t="str">
        <f>IF('Compiled-Leaks'!$D14=0,"",IF(ISBLANK('Compiled-Leaks'!M14),"",'Compiled-Leaks'!M14))</f>
        <v/>
      </c>
    </row>
    <row r="15" spans="1:13" x14ac:dyDescent="0.25">
      <c r="A15" s="15" t="str">
        <f>IF('Compiled-Leaks'!$D15=0,"",IF(ISBLANK('Compiled-Leaks'!A15),"",'Compiled-Leaks'!A15))</f>
        <v/>
      </c>
      <c r="B15" s="15" t="str">
        <f>IF('Compiled-Leaks'!$D15=0,"",IF(ISBLANK('Compiled-Leaks'!B15),"",'Compiled-Leaks'!B15))</f>
        <v/>
      </c>
      <c r="C15" s="15" t="str">
        <f>IF('Compiled-Leaks'!$D15=0,"",IF(ISBLANK('Compiled-Leaks'!C15),"",'Compiled-Leaks'!C15))</f>
        <v/>
      </c>
      <c r="D15" s="15" t="str">
        <f>IF('Compiled-Leaks'!$D15=0,"",IF(ISBLANK('Compiled-Leaks'!D15),"",'Compiled-Leaks'!D15))</f>
        <v/>
      </c>
      <c r="E15" s="15" t="str">
        <f>IF('Compiled-Leaks'!$D15=0,"",IF(ISBLANK('Compiled-Leaks'!E15),"",'Compiled-Leaks'!E15))</f>
        <v/>
      </c>
      <c r="F15" s="15" t="str">
        <f>IF('Compiled-Leaks'!$F15=0,"",IF(ISBLANK('Compiled-Leaks'!F15),"",'Compiled-Leaks'!F15))</f>
        <v/>
      </c>
      <c r="G15" s="15" t="str">
        <f>IF('Compiled-Leaks'!$D15=0,"",IF(ISBLANK('Compiled-Leaks'!G15),"",'Compiled-Leaks'!G15))</f>
        <v/>
      </c>
      <c r="H15" s="15" t="str">
        <f>IF('Compiled-Leaks'!$D15=0,"",IF(ISBLANK('Compiled-Leaks'!H15),"",'Compiled-Leaks'!H15))</f>
        <v/>
      </c>
      <c r="I15" s="15" t="str">
        <f>IF('Compiled-Leaks'!$D15=0,"",IF(ISBLANK('Compiled-Leaks'!I15),"",'Compiled-Leaks'!I15))</f>
        <v/>
      </c>
      <c r="J15" s="15" t="str">
        <f>IF('Compiled-Leaks'!$D15=0,"",IF(ISBLANK('Compiled-Leaks'!J15),"",'Compiled-Leaks'!J15))</f>
        <v/>
      </c>
      <c r="K15" s="15" t="str">
        <f>IF('Compiled-Leaks'!$D15=0,"",IF(ISBLANK('Compiled-Leaks'!K15),"",'Compiled-Leaks'!K15))</f>
        <v/>
      </c>
      <c r="L15" s="15" t="str">
        <f>IF('Compiled-Leaks'!$D15=0,"",IF(ISBLANK('Compiled-Leaks'!L15),"",'Compiled-Leaks'!L15))</f>
        <v/>
      </c>
      <c r="M15" s="15" t="str">
        <f>IF('Compiled-Leaks'!$D15=0,"",IF(ISBLANK('Compiled-Leaks'!M15),"",'Compiled-Leaks'!M15))</f>
        <v/>
      </c>
    </row>
    <row r="16" spans="1:13" x14ac:dyDescent="0.25">
      <c r="A16" s="15" t="str">
        <f>IF('Compiled-Leaks'!$D16=0,"",IF(ISBLANK('Compiled-Leaks'!A16),"",'Compiled-Leaks'!A16))</f>
        <v/>
      </c>
      <c r="B16" s="15" t="str">
        <f>IF('Compiled-Leaks'!$D16=0,"",IF(ISBLANK('Compiled-Leaks'!B16),"",'Compiled-Leaks'!B16))</f>
        <v/>
      </c>
      <c r="C16" s="15" t="str">
        <f>IF('Compiled-Leaks'!$D16=0,"",IF(ISBLANK('Compiled-Leaks'!C16),"",'Compiled-Leaks'!C16))</f>
        <v/>
      </c>
      <c r="D16" s="15" t="str">
        <f>IF('Compiled-Leaks'!$D16=0,"",IF(ISBLANK('Compiled-Leaks'!D16),"",'Compiled-Leaks'!D16))</f>
        <v/>
      </c>
      <c r="E16" s="15" t="str">
        <f>IF('Compiled-Leaks'!$D16=0,"",IF(ISBLANK('Compiled-Leaks'!E16),"",'Compiled-Leaks'!E16))</f>
        <v/>
      </c>
      <c r="F16" s="15" t="str">
        <f>IF('Compiled-Leaks'!$F16=0,"",IF(ISBLANK('Compiled-Leaks'!F16),"",'Compiled-Leaks'!F16))</f>
        <v/>
      </c>
      <c r="G16" s="15" t="str">
        <f>IF('Compiled-Leaks'!$D16=0,"",IF(ISBLANK('Compiled-Leaks'!G16),"",'Compiled-Leaks'!G16))</f>
        <v/>
      </c>
      <c r="H16" s="15" t="str">
        <f>IF('Compiled-Leaks'!$D16=0,"",IF(ISBLANK('Compiled-Leaks'!H16),"",'Compiled-Leaks'!H16))</f>
        <v/>
      </c>
      <c r="I16" s="15" t="str">
        <f>IF('Compiled-Leaks'!$D16=0,"",IF(ISBLANK('Compiled-Leaks'!I16),"",'Compiled-Leaks'!I16))</f>
        <v/>
      </c>
      <c r="J16" s="15" t="str">
        <f>IF('Compiled-Leaks'!$D16=0,"",IF(ISBLANK('Compiled-Leaks'!J16),"",'Compiled-Leaks'!J16))</f>
        <v/>
      </c>
      <c r="K16" s="15" t="str">
        <f>IF('Compiled-Leaks'!$D16=0,"",IF(ISBLANK('Compiled-Leaks'!K16),"",'Compiled-Leaks'!K16))</f>
        <v/>
      </c>
      <c r="L16" s="15" t="str">
        <f>IF('Compiled-Leaks'!$D16=0,"",IF(ISBLANK('Compiled-Leaks'!L16),"",'Compiled-Leaks'!L16))</f>
        <v/>
      </c>
      <c r="M16" s="15" t="str">
        <f>IF('Compiled-Leaks'!$D16=0,"",IF(ISBLANK('Compiled-Leaks'!M16),"",'Compiled-Leaks'!M16))</f>
        <v/>
      </c>
    </row>
    <row r="17" spans="1:13" x14ac:dyDescent="0.25">
      <c r="A17" s="15" t="str">
        <f>IF('Compiled-Leaks'!$D17=0,"",IF(ISBLANK('Compiled-Leaks'!A17),"",'Compiled-Leaks'!A17))</f>
        <v/>
      </c>
      <c r="B17" s="15" t="str">
        <f>IF('Compiled-Leaks'!$D17=0,"",IF(ISBLANK('Compiled-Leaks'!B17),"",'Compiled-Leaks'!B17))</f>
        <v/>
      </c>
      <c r="C17" s="15" t="str">
        <f>IF('Compiled-Leaks'!$D17=0,"",IF(ISBLANK('Compiled-Leaks'!C17),"",'Compiled-Leaks'!C17))</f>
        <v/>
      </c>
      <c r="D17" s="15" t="str">
        <f>IF('Compiled-Leaks'!$D17=0,"",IF(ISBLANK('Compiled-Leaks'!D17),"",'Compiled-Leaks'!D17))</f>
        <v/>
      </c>
      <c r="E17" s="15" t="str">
        <f>IF('Compiled-Leaks'!$D17=0,"",IF(ISBLANK('Compiled-Leaks'!E17),"",'Compiled-Leaks'!E17))</f>
        <v/>
      </c>
      <c r="F17" s="15" t="str">
        <f>IF('Compiled-Leaks'!$F17=0,"",IF(ISBLANK('Compiled-Leaks'!F17),"",'Compiled-Leaks'!F17))</f>
        <v/>
      </c>
      <c r="G17" s="15" t="str">
        <f>IF('Compiled-Leaks'!$D17=0,"",IF(ISBLANK('Compiled-Leaks'!G17),"",'Compiled-Leaks'!G17))</f>
        <v/>
      </c>
      <c r="H17" s="15" t="str">
        <f>IF('Compiled-Leaks'!$D17=0,"",IF(ISBLANK('Compiled-Leaks'!H17),"",'Compiled-Leaks'!H17))</f>
        <v/>
      </c>
      <c r="I17" s="15" t="str">
        <f>IF('Compiled-Leaks'!$D17=0,"",IF(ISBLANK('Compiled-Leaks'!I17),"",'Compiled-Leaks'!I17))</f>
        <v/>
      </c>
      <c r="J17" s="15" t="str">
        <f>IF('Compiled-Leaks'!$D17=0,"",IF(ISBLANK('Compiled-Leaks'!J17),"",'Compiled-Leaks'!J17))</f>
        <v/>
      </c>
      <c r="K17" s="15" t="str">
        <f>IF('Compiled-Leaks'!$D17=0,"",IF(ISBLANK('Compiled-Leaks'!K17),"",'Compiled-Leaks'!K17))</f>
        <v/>
      </c>
      <c r="L17" s="15" t="str">
        <f>IF('Compiled-Leaks'!$D17=0,"",IF(ISBLANK('Compiled-Leaks'!L17),"",'Compiled-Leaks'!L17))</f>
        <v/>
      </c>
      <c r="M17" s="15" t="str">
        <f>IF('Compiled-Leaks'!$D17=0,"",IF(ISBLANK('Compiled-Leaks'!M17),"",'Compiled-Leaks'!M17))</f>
        <v/>
      </c>
    </row>
    <row r="18" spans="1:13" x14ac:dyDescent="0.25">
      <c r="A18" s="15" t="str">
        <f>IF('Compiled-Leaks'!$D18=0,"",IF(ISBLANK('Compiled-Leaks'!A18),"",'Compiled-Leaks'!A18))</f>
        <v/>
      </c>
      <c r="B18" s="15" t="str">
        <f>IF('Compiled-Leaks'!$D18=0,"",IF(ISBLANK('Compiled-Leaks'!B18),"",'Compiled-Leaks'!B18))</f>
        <v/>
      </c>
      <c r="C18" s="15" t="str">
        <f>IF('Compiled-Leaks'!$D18=0,"",IF(ISBLANK('Compiled-Leaks'!C18),"",'Compiled-Leaks'!C18))</f>
        <v/>
      </c>
      <c r="D18" s="15" t="str">
        <f>IF('Compiled-Leaks'!$D18=0,"",IF(ISBLANK('Compiled-Leaks'!D18),"",'Compiled-Leaks'!D18))</f>
        <v/>
      </c>
      <c r="E18" s="15" t="str">
        <f>IF('Compiled-Leaks'!$D18=0,"",IF(ISBLANK('Compiled-Leaks'!E18),"",'Compiled-Leaks'!E18))</f>
        <v/>
      </c>
      <c r="F18" s="15" t="str">
        <f>IF('Compiled-Leaks'!$F18=0,"",IF(ISBLANK('Compiled-Leaks'!F18),"",'Compiled-Leaks'!F18))</f>
        <v/>
      </c>
      <c r="G18" s="15" t="str">
        <f>IF('Compiled-Leaks'!$D18=0,"",IF(ISBLANK('Compiled-Leaks'!G18),"",'Compiled-Leaks'!G18))</f>
        <v/>
      </c>
      <c r="H18" s="15" t="str">
        <f>IF('Compiled-Leaks'!$D18=0,"",IF(ISBLANK('Compiled-Leaks'!H18),"",'Compiled-Leaks'!H18))</f>
        <v/>
      </c>
      <c r="I18" s="15" t="str">
        <f>IF('Compiled-Leaks'!$D18=0,"",IF(ISBLANK('Compiled-Leaks'!I18),"",'Compiled-Leaks'!I18))</f>
        <v/>
      </c>
      <c r="J18" s="15" t="str">
        <f>IF('Compiled-Leaks'!$D18=0,"",IF(ISBLANK('Compiled-Leaks'!J18),"",'Compiled-Leaks'!J18))</f>
        <v/>
      </c>
      <c r="K18" s="15" t="str">
        <f>IF('Compiled-Leaks'!$D18=0,"",IF(ISBLANK('Compiled-Leaks'!K18),"",'Compiled-Leaks'!K18))</f>
        <v/>
      </c>
      <c r="L18" s="15" t="str">
        <f>IF('Compiled-Leaks'!$D18=0,"",IF(ISBLANK('Compiled-Leaks'!L18),"",'Compiled-Leaks'!L18))</f>
        <v/>
      </c>
      <c r="M18" s="15" t="str">
        <f>IF('Compiled-Leaks'!$D18=0,"",IF(ISBLANK('Compiled-Leaks'!M18),"",'Compiled-Leaks'!M18))</f>
        <v/>
      </c>
    </row>
    <row r="19" spans="1:13" x14ac:dyDescent="0.25">
      <c r="A19" s="15" t="str">
        <f>IF('Compiled-Leaks'!$D19=0,"",IF(ISBLANK('Compiled-Leaks'!A19),"",'Compiled-Leaks'!A19))</f>
        <v/>
      </c>
      <c r="B19" s="15" t="str">
        <f>IF('Compiled-Leaks'!$D19=0,"",IF(ISBLANK('Compiled-Leaks'!B19),"",'Compiled-Leaks'!B19))</f>
        <v/>
      </c>
      <c r="C19" s="15" t="str">
        <f>IF('Compiled-Leaks'!$D19=0,"",IF(ISBLANK('Compiled-Leaks'!C19),"",'Compiled-Leaks'!C19))</f>
        <v/>
      </c>
      <c r="D19" s="15" t="str">
        <f>IF('Compiled-Leaks'!$D19=0,"",IF(ISBLANK('Compiled-Leaks'!D19),"",'Compiled-Leaks'!D19))</f>
        <v/>
      </c>
      <c r="E19" s="15" t="str">
        <f>IF('Compiled-Leaks'!$D19=0,"",IF(ISBLANK('Compiled-Leaks'!E19),"",'Compiled-Leaks'!E19))</f>
        <v/>
      </c>
      <c r="F19" s="15" t="str">
        <f>IF('Compiled-Leaks'!$F19=0,"",IF(ISBLANK('Compiled-Leaks'!F19),"",'Compiled-Leaks'!F19))</f>
        <v/>
      </c>
      <c r="G19" s="15" t="str">
        <f>IF('Compiled-Leaks'!$D19=0,"",IF(ISBLANK('Compiled-Leaks'!G19),"",'Compiled-Leaks'!G19))</f>
        <v/>
      </c>
      <c r="H19" s="15" t="str">
        <f>IF('Compiled-Leaks'!$D19=0,"",IF(ISBLANK('Compiled-Leaks'!H19),"",'Compiled-Leaks'!H19))</f>
        <v/>
      </c>
      <c r="I19" s="15" t="str">
        <f>IF('Compiled-Leaks'!$D19=0,"",IF(ISBLANK('Compiled-Leaks'!I19),"",'Compiled-Leaks'!I19))</f>
        <v/>
      </c>
      <c r="J19" s="15" t="str">
        <f>IF('Compiled-Leaks'!$D19=0,"",IF(ISBLANK('Compiled-Leaks'!J19),"",'Compiled-Leaks'!J19))</f>
        <v/>
      </c>
      <c r="K19" s="15" t="str">
        <f>IF('Compiled-Leaks'!$D19=0,"",IF(ISBLANK('Compiled-Leaks'!K19),"",'Compiled-Leaks'!K19))</f>
        <v/>
      </c>
      <c r="L19" s="15" t="str">
        <f>IF('Compiled-Leaks'!$D19=0,"",IF(ISBLANK('Compiled-Leaks'!L19),"",'Compiled-Leaks'!L19))</f>
        <v/>
      </c>
      <c r="M19" s="15" t="str">
        <f>IF('Compiled-Leaks'!$D19=0,"",IF(ISBLANK('Compiled-Leaks'!M19),"",'Compiled-Leaks'!M19))</f>
        <v/>
      </c>
    </row>
    <row r="20" spans="1:13" x14ac:dyDescent="0.25">
      <c r="A20" s="15" t="str">
        <f>IF('Compiled-Leaks'!$D20=0,"",IF(ISBLANK('Compiled-Leaks'!A20),"",'Compiled-Leaks'!A20))</f>
        <v/>
      </c>
      <c r="B20" s="15" t="str">
        <f>IF('Compiled-Leaks'!$D20=0,"",IF(ISBLANK('Compiled-Leaks'!B20),"",'Compiled-Leaks'!B20))</f>
        <v/>
      </c>
      <c r="C20" s="15" t="str">
        <f>IF('Compiled-Leaks'!$D20=0,"",IF(ISBLANK('Compiled-Leaks'!C20),"",'Compiled-Leaks'!C20))</f>
        <v/>
      </c>
      <c r="D20" s="15" t="str">
        <f>IF('Compiled-Leaks'!$D20=0,"",IF(ISBLANK('Compiled-Leaks'!D20),"",'Compiled-Leaks'!D20))</f>
        <v/>
      </c>
      <c r="E20" s="15" t="str">
        <f>IF('Compiled-Leaks'!$D20=0,"",IF(ISBLANK('Compiled-Leaks'!E20),"",'Compiled-Leaks'!E20))</f>
        <v/>
      </c>
      <c r="F20" s="15" t="str">
        <f>IF('Compiled-Leaks'!$F20=0,"",IF(ISBLANK('Compiled-Leaks'!F20),"",'Compiled-Leaks'!F20))</f>
        <v/>
      </c>
      <c r="G20" s="15" t="str">
        <f>IF('Compiled-Leaks'!$D20=0,"",IF(ISBLANK('Compiled-Leaks'!G20),"",'Compiled-Leaks'!G20))</f>
        <v/>
      </c>
      <c r="H20" s="15" t="str">
        <f>IF('Compiled-Leaks'!$D20=0,"",IF(ISBLANK('Compiled-Leaks'!H20),"",'Compiled-Leaks'!H20))</f>
        <v/>
      </c>
      <c r="I20" s="15" t="str">
        <f>IF('Compiled-Leaks'!$D20=0,"",IF(ISBLANK('Compiled-Leaks'!I20),"",'Compiled-Leaks'!I20))</f>
        <v/>
      </c>
      <c r="J20" s="15" t="str">
        <f>IF('Compiled-Leaks'!$D20=0,"",IF(ISBLANK('Compiled-Leaks'!J20),"",'Compiled-Leaks'!J20))</f>
        <v/>
      </c>
      <c r="K20" s="15" t="str">
        <f>IF('Compiled-Leaks'!$D20=0,"",IF(ISBLANK('Compiled-Leaks'!K20),"",'Compiled-Leaks'!K20))</f>
        <v/>
      </c>
      <c r="L20" s="15" t="str">
        <f>IF('Compiled-Leaks'!$D20=0,"",IF(ISBLANK('Compiled-Leaks'!L20),"",'Compiled-Leaks'!L20))</f>
        <v/>
      </c>
      <c r="M20" s="15" t="str">
        <f>IF('Compiled-Leaks'!$D20=0,"",IF(ISBLANK('Compiled-Leaks'!M20),"",'Compiled-Leaks'!M20))</f>
        <v/>
      </c>
    </row>
    <row r="21" spans="1:13" x14ac:dyDescent="0.25">
      <c r="A21" s="15" t="str">
        <f>IF('Compiled-Leaks'!$D21=0,"",IF(ISBLANK('Compiled-Leaks'!A21),"",'Compiled-Leaks'!A21))</f>
        <v/>
      </c>
      <c r="B21" s="15" t="str">
        <f>IF('Compiled-Leaks'!$D21=0,"",IF(ISBLANK('Compiled-Leaks'!B21),"",'Compiled-Leaks'!B21))</f>
        <v/>
      </c>
      <c r="C21" s="15" t="str">
        <f>IF('Compiled-Leaks'!$D21=0,"",IF(ISBLANK('Compiled-Leaks'!C21),"",'Compiled-Leaks'!C21))</f>
        <v/>
      </c>
      <c r="D21" s="15" t="str">
        <f>IF('Compiled-Leaks'!$D21=0,"",IF(ISBLANK('Compiled-Leaks'!D21),"",'Compiled-Leaks'!D21))</f>
        <v/>
      </c>
      <c r="E21" s="15" t="str">
        <f>IF('Compiled-Leaks'!$D21=0,"",IF(ISBLANK('Compiled-Leaks'!E21),"",'Compiled-Leaks'!E21))</f>
        <v/>
      </c>
      <c r="F21" s="15" t="str">
        <f>IF('Compiled-Leaks'!$F21=0,"",IF(ISBLANK('Compiled-Leaks'!F21),"",'Compiled-Leaks'!F21))</f>
        <v/>
      </c>
      <c r="G21" s="15" t="str">
        <f>IF('Compiled-Leaks'!$D21=0,"",IF(ISBLANK('Compiled-Leaks'!G21),"",'Compiled-Leaks'!G21))</f>
        <v/>
      </c>
      <c r="H21" s="15" t="str">
        <f>IF('Compiled-Leaks'!$D21=0,"",IF(ISBLANK('Compiled-Leaks'!H21),"",'Compiled-Leaks'!H21))</f>
        <v/>
      </c>
      <c r="I21" s="15" t="str">
        <f>IF('Compiled-Leaks'!$D21=0,"",IF(ISBLANK('Compiled-Leaks'!I21),"",'Compiled-Leaks'!I21))</f>
        <v/>
      </c>
      <c r="J21" s="15" t="str">
        <f>IF('Compiled-Leaks'!$D21=0,"",IF(ISBLANK('Compiled-Leaks'!J21),"",'Compiled-Leaks'!J21))</f>
        <v/>
      </c>
      <c r="K21" s="15" t="str">
        <f>IF('Compiled-Leaks'!$D21=0,"",IF(ISBLANK('Compiled-Leaks'!K21),"",'Compiled-Leaks'!K21))</f>
        <v/>
      </c>
      <c r="L21" s="15" t="str">
        <f>IF('Compiled-Leaks'!$D21=0,"",IF(ISBLANK('Compiled-Leaks'!L21),"",'Compiled-Leaks'!L21))</f>
        <v/>
      </c>
      <c r="M21" s="15" t="str">
        <f>IF('Compiled-Leaks'!$D21=0,"",IF(ISBLANK('Compiled-Leaks'!M21),"",'Compiled-Leaks'!M21))</f>
        <v/>
      </c>
    </row>
    <row r="22" spans="1:13" x14ac:dyDescent="0.25">
      <c r="A22" s="15" t="str">
        <f>IF('Compiled-Leaks'!$D22=0,"",IF(ISBLANK('Compiled-Leaks'!A22),"",'Compiled-Leaks'!A22))</f>
        <v/>
      </c>
      <c r="B22" s="15" t="str">
        <f>IF('Compiled-Leaks'!$D22=0,"",IF(ISBLANK('Compiled-Leaks'!B22),"",'Compiled-Leaks'!B22))</f>
        <v/>
      </c>
      <c r="C22" s="15" t="str">
        <f>IF('Compiled-Leaks'!$D22=0,"",IF(ISBLANK('Compiled-Leaks'!C22),"",'Compiled-Leaks'!C22))</f>
        <v/>
      </c>
      <c r="D22" s="15" t="str">
        <f>IF('Compiled-Leaks'!$D22=0,"",IF(ISBLANK('Compiled-Leaks'!D22),"",'Compiled-Leaks'!D22))</f>
        <v/>
      </c>
      <c r="E22" s="15" t="str">
        <f>IF('Compiled-Leaks'!$D22=0,"",IF(ISBLANK('Compiled-Leaks'!E22),"",'Compiled-Leaks'!E22))</f>
        <v/>
      </c>
      <c r="F22" s="15" t="str">
        <f>IF('Compiled-Leaks'!$F22=0,"",IF(ISBLANK('Compiled-Leaks'!F22),"",'Compiled-Leaks'!F22))</f>
        <v/>
      </c>
      <c r="G22" s="15" t="str">
        <f>IF('Compiled-Leaks'!$D22=0,"",IF(ISBLANK('Compiled-Leaks'!G22),"",'Compiled-Leaks'!G22))</f>
        <v/>
      </c>
      <c r="H22" s="15" t="str">
        <f>IF('Compiled-Leaks'!$D22=0,"",IF(ISBLANK('Compiled-Leaks'!H22),"",'Compiled-Leaks'!H22))</f>
        <v/>
      </c>
      <c r="I22" s="15" t="str">
        <f>IF('Compiled-Leaks'!$D22=0,"",IF(ISBLANK('Compiled-Leaks'!I22),"",'Compiled-Leaks'!I22))</f>
        <v/>
      </c>
      <c r="J22" s="15" t="str">
        <f>IF('Compiled-Leaks'!$D22=0,"",IF(ISBLANK('Compiled-Leaks'!J22),"",'Compiled-Leaks'!J22))</f>
        <v/>
      </c>
      <c r="K22" s="15" t="str">
        <f>IF('Compiled-Leaks'!$D22=0,"",IF(ISBLANK('Compiled-Leaks'!K22),"",'Compiled-Leaks'!K22))</f>
        <v/>
      </c>
      <c r="L22" s="15" t="str">
        <f>IF('Compiled-Leaks'!$D22=0,"",IF(ISBLANK('Compiled-Leaks'!L22),"",'Compiled-Leaks'!L22))</f>
        <v/>
      </c>
      <c r="M22" s="15" t="str">
        <f>IF('Compiled-Leaks'!$D22=0,"",IF(ISBLANK('Compiled-Leaks'!M22),"",'Compiled-Leaks'!M22))</f>
        <v/>
      </c>
    </row>
    <row r="23" spans="1:13" x14ac:dyDescent="0.25">
      <c r="A23" s="15" t="str">
        <f>IF('Compiled-Leaks'!$D23=0,"",IF(ISBLANK('Compiled-Leaks'!A23),"",'Compiled-Leaks'!A23))</f>
        <v/>
      </c>
      <c r="B23" s="15" t="str">
        <f>IF('Compiled-Leaks'!$D23=0,"",IF(ISBLANK('Compiled-Leaks'!B23),"",'Compiled-Leaks'!B23))</f>
        <v/>
      </c>
      <c r="C23" s="15" t="str">
        <f>IF('Compiled-Leaks'!$D23=0,"",IF(ISBLANK('Compiled-Leaks'!C23),"",'Compiled-Leaks'!C23))</f>
        <v/>
      </c>
      <c r="D23" s="15" t="str">
        <f>IF('Compiled-Leaks'!$D23=0,"",IF(ISBLANK('Compiled-Leaks'!D23),"",'Compiled-Leaks'!D23))</f>
        <v/>
      </c>
      <c r="E23" s="15" t="str">
        <f>IF('Compiled-Leaks'!$D23=0,"",IF(ISBLANK('Compiled-Leaks'!E23),"",'Compiled-Leaks'!E23))</f>
        <v/>
      </c>
      <c r="F23" s="15" t="str">
        <f>IF('Compiled-Leaks'!$F23=0,"",IF(ISBLANK('Compiled-Leaks'!F23),"",'Compiled-Leaks'!F23))</f>
        <v/>
      </c>
      <c r="G23" s="15" t="str">
        <f>IF('Compiled-Leaks'!$D23=0,"",IF(ISBLANK('Compiled-Leaks'!G23),"",'Compiled-Leaks'!G23))</f>
        <v/>
      </c>
      <c r="H23" s="15" t="str">
        <f>IF('Compiled-Leaks'!$D23=0,"",IF(ISBLANK('Compiled-Leaks'!H23),"",'Compiled-Leaks'!H23))</f>
        <v/>
      </c>
      <c r="I23" s="15" t="str">
        <f>IF('Compiled-Leaks'!$D23=0,"",IF(ISBLANK('Compiled-Leaks'!I23),"",'Compiled-Leaks'!I23))</f>
        <v/>
      </c>
      <c r="J23" s="15" t="str">
        <f>IF('Compiled-Leaks'!$D23=0,"",IF(ISBLANK('Compiled-Leaks'!J23),"",'Compiled-Leaks'!J23))</f>
        <v/>
      </c>
      <c r="K23" s="15" t="str">
        <f>IF('Compiled-Leaks'!$D23=0,"",IF(ISBLANK('Compiled-Leaks'!K23),"",'Compiled-Leaks'!K23))</f>
        <v/>
      </c>
      <c r="L23" s="15" t="str">
        <f>IF('Compiled-Leaks'!$D23=0,"",IF(ISBLANK('Compiled-Leaks'!L23),"",'Compiled-Leaks'!L23))</f>
        <v/>
      </c>
      <c r="M23" s="15" t="str">
        <f>IF('Compiled-Leaks'!$D23=0,"",IF(ISBLANK('Compiled-Leaks'!M23),"",'Compiled-Leaks'!M23))</f>
        <v/>
      </c>
    </row>
    <row r="24" spans="1:13" x14ac:dyDescent="0.25">
      <c r="A24" s="15" t="str">
        <f>IF('Compiled-Leaks'!$D24=0,"",IF(ISBLANK('Compiled-Leaks'!A24),"",'Compiled-Leaks'!A24))</f>
        <v/>
      </c>
      <c r="B24" s="15" t="str">
        <f>IF('Compiled-Leaks'!$D24=0,"",IF(ISBLANK('Compiled-Leaks'!B24),"",'Compiled-Leaks'!B24))</f>
        <v/>
      </c>
      <c r="C24" s="15" t="str">
        <f>IF('Compiled-Leaks'!$D24=0,"",IF(ISBLANK('Compiled-Leaks'!C24),"",'Compiled-Leaks'!C24))</f>
        <v/>
      </c>
      <c r="D24" s="15" t="str">
        <f>IF('Compiled-Leaks'!$D24=0,"",IF(ISBLANK('Compiled-Leaks'!D24),"",'Compiled-Leaks'!D24))</f>
        <v/>
      </c>
      <c r="E24" s="15" t="str">
        <f>IF('Compiled-Leaks'!$D24=0,"",IF(ISBLANK('Compiled-Leaks'!E24),"",'Compiled-Leaks'!E24))</f>
        <v/>
      </c>
      <c r="F24" s="15" t="str">
        <f>IF('Compiled-Leaks'!$F24=0,"",IF(ISBLANK('Compiled-Leaks'!F24),"",'Compiled-Leaks'!F24))</f>
        <v/>
      </c>
      <c r="G24" s="15" t="str">
        <f>IF('Compiled-Leaks'!$D24=0,"",IF(ISBLANK('Compiled-Leaks'!G24),"",'Compiled-Leaks'!G24))</f>
        <v/>
      </c>
      <c r="H24" s="15" t="str">
        <f>IF('Compiled-Leaks'!$D24=0,"",IF(ISBLANK('Compiled-Leaks'!H24),"",'Compiled-Leaks'!H24))</f>
        <v/>
      </c>
      <c r="I24" s="15" t="str">
        <f>IF('Compiled-Leaks'!$D24=0,"",IF(ISBLANK('Compiled-Leaks'!I24),"",'Compiled-Leaks'!I24))</f>
        <v/>
      </c>
      <c r="J24" s="15" t="str">
        <f>IF('Compiled-Leaks'!$D24=0,"",IF(ISBLANK('Compiled-Leaks'!J24),"",'Compiled-Leaks'!J24))</f>
        <v/>
      </c>
      <c r="K24" s="15" t="str">
        <f>IF('Compiled-Leaks'!$D24=0,"",IF(ISBLANK('Compiled-Leaks'!K24),"",'Compiled-Leaks'!K24))</f>
        <v/>
      </c>
      <c r="L24" s="15" t="str">
        <f>IF('Compiled-Leaks'!$D24=0,"",IF(ISBLANK('Compiled-Leaks'!L24),"",'Compiled-Leaks'!L24))</f>
        <v/>
      </c>
      <c r="M24" s="15" t="str">
        <f>IF('Compiled-Leaks'!$D24=0,"",IF(ISBLANK('Compiled-Leaks'!M24),"",'Compiled-Leaks'!M24))</f>
        <v/>
      </c>
    </row>
    <row r="25" spans="1:13" s="22" customFormat="1" x14ac:dyDescent="0.25">
      <c r="A25" s="21" t="str">
        <f>IF('Compiled-Leaks'!$D25=0,"",IF(ISBLANK('Compiled-Leaks'!A25),"",'Compiled-Leaks'!A25))</f>
        <v/>
      </c>
      <c r="B25" s="21" t="str">
        <f>IF('Compiled-Leaks'!$D25=0,"",IF(ISBLANK('Compiled-Leaks'!B25),"",'Compiled-Leaks'!B25))</f>
        <v/>
      </c>
      <c r="C25" s="21" t="str">
        <f>IF('Compiled-Leaks'!$D25=0,"",IF(ISBLANK('Compiled-Leaks'!C25),"",'Compiled-Leaks'!C25))</f>
        <v/>
      </c>
      <c r="D25" s="21" t="str">
        <f>IF('Compiled-Leaks'!$D25=0,"",IF(ISBLANK('Compiled-Leaks'!D25),"",'Compiled-Leaks'!D25))</f>
        <v/>
      </c>
      <c r="E25" s="21" t="str">
        <f>IF('Compiled-Leaks'!$D25=0,"",IF(ISBLANK('Compiled-Leaks'!E25),"",'Compiled-Leaks'!E25))</f>
        <v/>
      </c>
      <c r="F25" s="21" t="str">
        <f>IF('Compiled-Leaks'!$F25=0,"",IF(ISBLANK('Compiled-Leaks'!F25),"",'Compiled-Leaks'!F25))</f>
        <v/>
      </c>
      <c r="G25" s="21" t="str">
        <f>IF('Compiled-Leaks'!$D25=0,"",IF(ISBLANK('Compiled-Leaks'!G25),"",'Compiled-Leaks'!G25))</f>
        <v/>
      </c>
      <c r="H25" s="21" t="str">
        <f>IF('Compiled-Leaks'!$D25=0,"",IF(ISBLANK('Compiled-Leaks'!H25),"",'Compiled-Leaks'!H25))</f>
        <v/>
      </c>
      <c r="I25" s="21" t="str">
        <f>IF('Compiled-Leaks'!$D25=0,"",IF(ISBLANK('Compiled-Leaks'!I25),"",'Compiled-Leaks'!I25))</f>
        <v/>
      </c>
      <c r="J25" s="21" t="str">
        <f>IF('Compiled-Leaks'!$D25=0,"",IF(ISBLANK('Compiled-Leaks'!J25),"",'Compiled-Leaks'!J25))</f>
        <v/>
      </c>
      <c r="K25" s="21" t="str">
        <f>IF('Compiled-Leaks'!$D25=0,"",IF(ISBLANK('Compiled-Leaks'!K25),"",'Compiled-Leaks'!K25))</f>
        <v/>
      </c>
      <c r="L25" s="21" t="str">
        <f>IF('Compiled-Leaks'!$D25=0,"",IF(ISBLANK('Compiled-Leaks'!L25),"",'Compiled-Leaks'!L25))</f>
        <v/>
      </c>
      <c r="M25" s="21" t="str">
        <f>IF('Compiled-Leaks'!$D25=0,"",IF(ISBLANK('Compiled-Leaks'!M25),"",'Compiled-Leaks'!M25))</f>
        <v/>
      </c>
    </row>
    <row r="26" spans="1:13" x14ac:dyDescent="0.25">
      <c r="A26" s="15" t="str">
        <f>IF('Compiled-Mains'!$D2=0,"",IF(ISBLANK('Compiled-Mains'!A2),"",'Compiled-Mains'!A2))</f>
        <v/>
      </c>
      <c r="B26" s="15" t="str">
        <f>IF('Compiled-Mains'!$D2=0,"",IF(ISBLANK('Compiled-Mains'!B2),"",'Compiled-Mains'!B2))</f>
        <v/>
      </c>
      <c r="C26" s="15" t="str">
        <f>IF('Compiled-Mains'!$D2=0,"",IF(ISBLANK('Compiled-Mains'!C2),"",'Compiled-Mains'!C2))</f>
        <v/>
      </c>
      <c r="D26" s="15" t="str">
        <f>IF('Compiled-Mains'!$D2=0,"",IF(ISBLANK('Compiled-Mains'!D2),"",'Compiled-Mains'!D2))</f>
        <v/>
      </c>
      <c r="E26" s="15" t="str">
        <f>IF('Compiled-Mains'!$D2=0,"",IF(ISBLANK('Compiled-Mains'!E2),"",'Compiled-Mains'!E2))</f>
        <v/>
      </c>
      <c r="F26" s="15" t="str">
        <f>IF('Compiled-Mains'!$F2=0,"",IF(ISBLANK('Compiled-Mains'!F2),"",'Compiled-Mains'!F2))</f>
        <v/>
      </c>
      <c r="G26" s="15" t="str">
        <f>IF('Compiled-Mains'!$D2=0,"",IF(ISBLANK('Compiled-Mains'!G2),"",'Compiled-Mains'!G2))</f>
        <v/>
      </c>
      <c r="H26" s="15" t="str">
        <f>IF('Compiled-Mains'!$D2=0,"",IF(ISBLANK('Compiled-Mains'!H2),"",'Compiled-Mains'!H2))</f>
        <v/>
      </c>
      <c r="I26" s="15" t="str">
        <f>IF('Compiled-Mains'!$D2=0,"",IF(ISBLANK('Compiled-Mains'!I2),"",'Compiled-Mains'!I2))</f>
        <v/>
      </c>
      <c r="J26" s="15" t="str">
        <f>IF('Compiled-Mains'!$D2=0,"",IF(ISBLANK('Compiled-Mains'!J2),"",'Compiled-Mains'!J2))</f>
        <v/>
      </c>
      <c r="K26" s="15" t="str">
        <f>IF('Compiled-Mains'!$D2=0,"",IF(ISBLANK('Compiled-Mains'!K2),"",'Compiled-Mains'!K2))</f>
        <v/>
      </c>
      <c r="L26" s="15" t="str">
        <f>IF('Compiled-Mains'!$D2=0,"",IF(ISBLANK('Compiled-Mains'!L2),"",'Compiled-Mains'!L2))</f>
        <v/>
      </c>
      <c r="M26" s="15" t="str">
        <f>IF('Compiled-Mains'!$D2=0,"",IF(ISBLANK('Compiled-Mains'!M2),"",'Compiled-Mains'!M2))</f>
        <v/>
      </c>
    </row>
    <row r="27" spans="1:13" x14ac:dyDescent="0.25">
      <c r="A27" s="15" t="str">
        <f>IF('Compiled-Mains'!$D3=0,"",IF(ISBLANK('Compiled-Mains'!A3),"",'Compiled-Mains'!A3))</f>
        <v/>
      </c>
      <c r="B27" s="15" t="str">
        <f>IF('Compiled-Mains'!$D3=0,"",IF(ISBLANK('Compiled-Mains'!B3),"",'Compiled-Mains'!B3))</f>
        <v/>
      </c>
      <c r="C27" s="15" t="str">
        <f>IF('Compiled-Mains'!$D3=0,"",IF(ISBLANK('Compiled-Mains'!C3),"",'Compiled-Mains'!C3))</f>
        <v/>
      </c>
      <c r="D27" s="15" t="str">
        <f>IF('Compiled-Mains'!$D3=0,"",IF(ISBLANK('Compiled-Mains'!D3),"",'Compiled-Mains'!D3))</f>
        <v/>
      </c>
      <c r="E27" s="15" t="str">
        <f>IF('Compiled-Mains'!$D3=0,"",IF(ISBLANK('Compiled-Mains'!E3),"",'Compiled-Mains'!E3))</f>
        <v/>
      </c>
      <c r="F27" s="15" t="str">
        <f>IF('Compiled-Mains'!$F3=0,"",IF(ISBLANK('Compiled-Mains'!F3),"",'Compiled-Mains'!F3))</f>
        <v/>
      </c>
      <c r="G27" s="15" t="str">
        <f>IF('Compiled-Mains'!$D3=0,"",IF(ISBLANK('Compiled-Mains'!G3),"",'Compiled-Mains'!G3))</f>
        <v/>
      </c>
      <c r="H27" s="15" t="str">
        <f>IF('Compiled-Mains'!$D3=0,"",IF(ISBLANK('Compiled-Mains'!H3),"",'Compiled-Mains'!H3))</f>
        <v/>
      </c>
      <c r="I27" s="15" t="str">
        <f>IF('Compiled-Mains'!$D3=0,"",IF(ISBLANK('Compiled-Mains'!I3),"",'Compiled-Mains'!I3))</f>
        <v/>
      </c>
      <c r="J27" s="15" t="str">
        <f>IF('Compiled-Mains'!$D3=0,"",IF(ISBLANK('Compiled-Mains'!J3),"",'Compiled-Mains'!J3))</f>
        <v/>
      </c>
      <c r="K27" s="15" t="str">
        <f>IF('Compiled-Mains'!$D3=0,"",IF(ISBLANK('Compiled-Mains'!K3),"",'Compiled-Mains'!K3))</f>
        <v/>
      </c>
      <c r="L27" s="15" t="str">
        <f>IF('Compiled-Mains'!$D3=0,"",IF(ISBLANK('Compiled-Mains'!L3),"",'Compiled-Mains'!L3))</f>
        <v/>
      </c>
      <c r="M27" s="15" t="str">
        <f>IF('Compiled-Mains'!$D3=0,"",IF(ISBLANK('Compiled-Mains'!M3),"",'Compiled-Mains'!M3))</f>
        <v/>
      </c>
    </row>
    <row r="28" spans="1:13" x14ac:dyDescent="0.25">
      <c r="A28" s="15" t="str">
        <f>IF('Compiled-Mains'!$D4=0,"",IF(ISBLANK('Compiled-Mains'!A4),"",'Compiled-Mains'!A4))</f>
        <v/>
      </c>
      <c r="B28" s="15" t="str">
        <f>IF('Compiled-Mains'!$D4=0,"",IF(ISBLANK('Compiled-Mains'!B4),"",'Compiled-Mains'!B4))</f>
        <v/>
      </c>
      <c r="C28" s="15" t="str">
        <f>IF('Compiled-Mains'!$D4=0,"",IF(ISBLANK('Compiled-Mains'!C4),"",'Compiled-Mains'!C4))</f>
        <v/>
      </c>
      <c r="D28" s="15" t="str">
        <f>IF('Compiled-Mains'!$D4=0,"",IF(ISBLANK('Compiled-Mains'!D4),"",'Compiled-Mains'!D4))</f>
        <v/>
      </c>
      <c r="E28" s="15" t="str">
        <f>IF('Compiled-Mains'!$D4=0,"",IF(ISBLANK('Compiled-Mains'!E4),"",'Compiled-Mains'!E4))</f>
        <v/>
      </c>
      <c r="F28" s="15" t="str">
        <f>IF('Compiled-Mains'!$F4=0,"",IF(ISBLANK('Compiled-Mains'!F4),"",'Compiled-Mains'!F4))</f>
        <v/>
      </c>
      <c r="G28" s="15" t="str">
        <f>IF('Compiled-Mains'!$D4=0,"",IF(ISBLANK('Compiled-Mains'!G4),"",'Compiled-Mains'!G4))</f>
        <v/>
      </c>
      <c r="H28" s="15" t="str">
        <f>IF('Compiled-Mains'!$D4=0,"",IF(ISBLANK('Compiled-Mains'!H4),"",'Compiled-Mains'!H4))</f>
        <v/>
      </c>
      <c r="I28" s="15" t="str">
        <f>IF('Compiled-Mains'!$D4=0,"",IF(ISBLANK('Compiled-Mains'!I4),"",'Compiled-Mains'!I4))</f>
        <v/>
      </c>
      <c r="J28" s="15" t="str">
        <f>IF('Compiled-Mains'!$D4=0,"",IF(ISBLANK('Compiled-Mains'!J4),"",'Compiled-Mains'!J4))</f>
        <v/>
      </c>
      <c r="K28" s="15" t="str">
        <f>IF('Compiled-Mains'!$D4=0,"",IF(ISBLANK('Compiled-Mains'!K4),"",'Compiled-Mains'!K4))</f>
        <v/>
      </c>
      <c r="L28" s="15" t="str">
        <f>IF('Compiled-Mains'!$D4=0,"",IF(ISBLANK('Compiled-Mains'!L4),"",'Compiled-Mains'!L4))</f>
        <v/>
      </c>
      <c r="M28" s="15" t="str">
        <f>IF('Compiled-Mains'!$D4=0,"",IF(ISBLANK('Compiled-Mains'!M4),"",'Compiled-Mains'!M4))</f>
        <v/>
      </c>
    </row>
    <row r="29" spans="1:13" x14ac:dyDescent="0.25">
      <c r="A29" s="15" t="str">
        <f>IF('Compiled-Mains'!$D5=0,"",IF(ISBLANK('Compiled-Mains'!A5),"",'Compiled-Mains'!A5))</f>
        <v/>
      </c>
      <c r="B29" s="15" t="str">
        <f>IF('Compiled-Mains'!$D5=0,"",IF(ISBLANK('Compiled-Mains'!B5),"",'Compiled-Mains'!B5))</f>
        <v/>
      </c>
      <c r="C29" s="15" t="str">
        <f>IF('Compiled-Mains'!$D5=0,"",IF(ISBLANK('Compiled-Mains'!C5),"",'Compiled-Mains'!C5))</f>
        <v/>
      </c>
      <c r="D29" s="15" t="str">
        <f>IF('Compiled-Mains'!$D5=0,"",IF(ISBLANK('Compiled-Mains'!D5),"",'Compiled-Mains'!D5))</f>
        <v/>
      </c>
      <c r="E29" s="15" t="str">
        <f>IF('Compiled-Mains'!$D5=0,"",IF(ISBLANK('Compiled-Mains'!E5),"",'Compiled-Mains'!E5))</f>
        <v/>
      </c>
      <c r="F29" s="15" t="str">
        <f>IF('Compiled-Mains'!$F5=0,"",IF(ISBLANK('Compiled-Mains'!F5),"",'Compiled-Mains'!F5))</f>
        <v/>
      </c>
      <c r="G29" s="15" t="str">
        <f>IF('Compiled-Mains'!$D5=0,"",IF(ISBLANK('Compiled-Mains'!G5),"",'Compiled-Mains'!G5))</f>
        <v/>
      </c>
      <c r="H29" s="15" t="str">
        <f>IF('Compiled-Mains'!$D5=0,"",IF(ISBLANK('Compiled-Mains'!H5),"",'Compiled-Mains'!H5))</f>
        <v/>
      </c>
      <c r="I29" s="15" t="str">
        <f>IF('Compiled-Mains'!$D5=0,"",IF(ISBLANK('Compiled-Mains'!I5),"",'Compiled-Mains'!I5))</f>
        <v/>
      </c>
      <c r="J29" s="15" t="str">
        <f>IF('Compiled-Mains'!$D5=0,"",IF(ISBLANK('Compiled-Mains'!J5),"",'Compiled-Mains'!J5))</f>
        <v/>
      </c>
      <c r="K29" s="15" t="str">
        <f>IF('Compiled-Mains'!$D5=0,"",IF(ISBLANK('Compiled-Mains'!K5),"",'Compiled-Mains'!K5))</f>
        <v/>
      </c>
      <c r="L29" s="15" t="str">
        <f>IF('Compiled-Mains'!$D5=0,"",IF(ISBLANK('Compiled-Mains'!L5),"",'Compiled-Mains'!L5))</f>
        <v/>
      </c>
      <c r="M29" s="15" t="str">
        <f>IF('Compiled-Mains'!$D5=0,"",IF(ISBLANK('Compiled-Mains'!M5),"",'Compiled-Mains'!M5))</f>
        <v/>
      </c>
    </row>
    <row r="30" spans="1:13" x14ac:dyDescent="0.25">
      <c r="A30" s="15" t="str">
        <f>IF('Compiled-Mains'!$D6=0,"",IF(ISBLANK('Compiled-Mains'!A6),"",'Compiled-Mains'!A6))</f>
        <v/>
      </c>
      <c r="B30" s="15" t="str">
        <f>IF('Compiled-Mains'!$D6=0,"",IF(ISBLANK('Compiled-Mains'!B6),"",'Compiled-Mains'!B6))</f>
        <v/>
      </c>
      <c r="C30" s="15" t="str">
        <f>IF('Compiled-Mains'!$D6=0,"",IF(ISBLANK('Compiled-Mains'!C6),"",'Compiled-Mains'!C6))</f>
        <v/>
      </c>
      <c r="D30" s="15" t="str">
        <f>IF('Compiled-Mains'!$D6=0,"",IF(ISBLANK('Compiled-Mains'!D6),"",'Compiled-Mains'!D6))</f>
        <v/>
      </c>
      <c r="E30" s="15" t="str">
        <f>IF('Compiled-Mains'!$D6=0,"",IF(ISBLANK('Compiled-Mains'!E6),"",'Compiled-Mains'!E6))</f>
        <v/>
      </c>
      <c r="F30" s="15" t="str">
        <f>IF('Compiled-Mains'!$F6=0,"",IF(ISBLANK('Compiled-Mains'!F6),"",'Compiled-Mains'!F6))</f>
        <v/>
      </c>
      <c r="G30" s="15" t="str">
        <f>IF('Compiled-Mains'!$D6=0,"",IF(ISBLANK('Compiled-Mains'!G6),"",'Compiled-Mains'!G6))</f>
        <v/>
      </c>
      <c r="H30" s="15" t="str">
        <f>IF('Compiled-Mains'!$D6=0,"",IF(ISBLANK('Compiled-Mains'!H6),"",'Compiled-Mains'!H6))</f>
        <v/>
      </c>
      <c r="I30" s="15" t="str">
        <f>IF('Compiled-Mains'!$D6=0,"",IF(ISBLANK('Compiled-Mains'!I6),"",'Compiled-Mains'!I6))</f>
        <v/>
      </c>
      <c r="J30" s="15" t="str">
        <f>IF('Compiled-Mains'!$D6=0,"",IF(ISBLANK('Compiled-Mains'!J6),"",'Compiled-Mains'!J6))</f>
        <v/>
      </c>
      <c r="K30" s="15" t="str">
        <f>IF('Compiled-Mains'!$D6=0,"",IF(ISBLANK('Compiled-Mains'!K6),"",'Compiled-Mains'!K6))</f>
        <v/>
      </c>
      <c r="L30" s="15" t="str">
        <f>IF('Compiled-Mains'!$D6=0,"",IF(ISBLANK('Compiled-Mains'!L6),"",'Compiled-Mains'!L6))</f>
        <v/>
      </c>
      <c r="M30" s="15" t="str">
        <f>IF('Compiled-Mains'!$D6=0,"",IF(ISBLANK('Compiled-Mains'!M6),"",'Compiled-Mains'!M6))</f>
        <v/>
      </c>
    </row>
    <row r="31" spans="1:13" x14ac:dyDescent="0.25">
      <c r="A31" s="15" t="str">
        <f>IF('Compiled-Mains'!$D7=0,"",IF(ISBLANK('Compiled-Mains'!A7),"",'Compiled-Mains'!A7))</f>
        <v/>
      </c>
      <c r="B31" s="15" t="str">
        <f>IF('Compiled-Mains'!$D7=0,"",IF(ISBLANK('Compiled-Mains'!B7),"",'Compiled-Mains'!B7))</f>
        <v/>
      </c>
      <c r="C31" s="15" t="str">
        <f>IF('Compiled-Mains'!$D7=0,"",IF(ISBLANK('Compiled-Mains'!C7),"",'Compiled-Mains'!C7))</f>
        <v/>
      </c>
      <c r="D31" s="15" t="str">
        <f>IF('Compiled-Mains'!$D7=0,"",IF(ISBLANK('Compiled-Mains'!D7),"",'Compiled-Mains'!D7))</f>
        <v/>
      </c>
      <c r="E31" s="15" t="str">
        <f>IF('Compiled-Mains'!$D7=0,"",IF(ISBLANK('Compiled-Mains'!E7),"",'Compiled-Mains'!E7))</f>
        <v/>
      </c>
      <c r="F31" s="15" t="str">
        <f>IF('Compiled-Mains'!$F7=0,"",IF(ISBLANK('Compiled-Mains'!F7),"",'Compiled-Mains'!F7))</f>
        <v/>
      </c>
      <c r="G31" s="15" t="str">
        <f>IF('Compiled-Mains'!$D7=0,"",IF(ISBLANK('Compiled-Mains'!G7),"",'Compiled-Mains'!G7))</f>
        <v/>
      </c>
      <c r="H31" s="15" t="str">
        <f>IF('Compiled-Mains'!$D7=0,"",IF(ISBLANK('Compiled-Mains'!H7),"",'Compiled-Mains'!H7))</f>
        <v/>
      </c>
      <c r="I31" s="15" t="str">
        <f>IF('Compiled-Mains'!$D7=0,"",IF(ISBLANK('Compiled-Mains'!I7),"",'Compiled-Mains'!I7))</f>
        <v/>
      </c>
      <c r="J31" s="15" t="str">
        <f>IF('Compiled-Mains'!$D7=0,"",IF(ISBLANK('Compiled-Mains'!J7),"",'Compiled-Mains'!J7))</f>
        <v/>
      </c>
      <c r="K31" s="15" t="str">
        <f>IF('Compiled-Mains'!$D7=0,"",IF(ISBLANK('Compiled-Mains'!K7),"",'Compiled-Mains'!K7))</f>
        <v/>
      </c>
      <c r="L31" s="15" t="str">
        <f>IF('Compiled-Mains'!$D7=0,"",IF(ISBLANK('Compiled-Mains'!L7),"",'Compiled-Mains'!L7))</f>
        <v/>
      </c>
      <c r="M31" s="15" t="str">
        <f>IF('Compiled-Mains'!$D7=0,"",IF(ISBLANK('Compiled-Mains'!M7),"",'Compiled-Mains'!M7))</f>
        <v/>
      </c>
    </row>
    <row r="32" spans="1:13" x14ac:dyDescent="0.25">
      <c r="A32" s="15" t="str">
        <f>IF('Compiled-Mains'!$D8=0,"",IF(ISBLANK('Compiled-Mains'!A8),"",'Compiled-Mains'!A8))</f>
        <v/>
      </c>
      <c r="B32" s="15" t="str">
        <f>IF('Compiled-Mains'!$D8=0,"",IF(ISBLANK('Compiled-Mains'!B8),"",'Compiled-Mains'!B8))</f>
        <v/>
      </c>
      <c r="C32" s="15" t="str">
        <f>IF('Compiled-Mains'!$D8=0,"",IF(ISBLANK('Compiled-Mains'!C8),"",'Compiled-Mains'!C8))</f>
        <v/>
      </c>
      <c r="D32" s="15" t="str">
        <f>IF('Compiled-Mains'!$D8=0,"",IF(ISBLANK('Compiled-Mains'!D8),"",'Compiled-Mains'!D8))</f>
        <v/>
      </c>
      <c r="E32" s="15" t="str">
        <f>IF('Compiled-Mains'!$D8=0,"",IF(ISBLANK('Compiled-Mains'!E8),"",'Compiled-Mains'!E8))</f>
        <v/>
      </c>
      <c r="F32" s="15" t="str">
        <f>IF('Compiled-Mains'!$F8=0,"",IF(ISBLANK('Compiled-Mains'!F8),"",'Compiled-Mains'!F8))</f>
        <v/>
      </c>
      <c r="G32" s="15" t="str">
        <f>IF('Compiled-Mains'!$D8=0,"",IF(ISBLANK('Compiled-Mains'!G8),"",'Compiled-Mains'!G8))</f>
        <v/>
      </c>
      <c r="H32" s="15" t="str">
        <f>IF('Compiled-Mains'!$D8=0,"",IF(ISBLANK('Compiled-Mains'!H8),"",'Compiled-Mains'!H8))</f>
        <v/>
      </c>
      <c r="I32" s="15" t="str">
        <f>IF('Compiled-Mains'!$D8=0,"",IF(ISBLANK('Compiled-Mains'!I8),"",'Compiled-Mains'!I8))</f>
        <v/>
      </c>
      <c r="J32" s="15" t="str">
        <f>IF('Compiled-Mains'!$D8=0,"",IF(ISBLANK('Compiled-Mains'!J8),"",'Compiled-Mains'!J8))</f>
        <v/>
      </c>
      <c r="K32" s="15" t="str">
        <f>IF('Compiled-Mains'!$D8=0,"",IF(ISBLANK('Compiled-Mains'!K8),"",'Compiled-Mains'!K8))</f>
        <v/>
      </c>
      <c r="L32" s="15" t="str">
        <f>IF('Compiled-Mains'!$D8=0,"",IF(ISBLANK('Compiled-Mains'!L8),"",'Compiled-Mains'!L8))</f>
        <v/>
      </c>
      <c r="M32" s="15" t="str">
        <f>IF('Compiled-Mains'!$D8=0,"",IF(ISBLANK('Compiled-Mains'!M8),"",'Compiled-Mains'!M8))</f>
        <v/>
      </c>
    </row>
    <row r="33" spans="1:13" x14ac:dyDescent="0.25">
      <c r="A33" s="15" t="str">
        <f>IF('Compiled-Mains'!$D9=0,"",IF(ISBLANK('Compiled-Mains'!A9),"",'Compiled-Mains'!A9))</f>
        <v/>
      </c>
      <c r="B33" s="15" t="str">
        <f>IF('Compiled-Mains'!$D9=0,"",IF(ISBLANK('Compiled-Mains'!B9),"",'Compiled-Mains'!B9))</f>
        <v/>
      </c>
      <c r="C33" s="15" t="str">
        <f>IF('Compiled-Mains'!$D9=0,"",IF(ISBLANK('Compiled-Mains'!C9),"",'Compiled-Mains'!C9))</f>
        <v/>
      </c>
      <c r="D33" s="15" t="str">
        <f>IF('Compiled-Mains'!$D9=0,"",IF(ISBLANK('Compiled-Mains'!D9),"",'Compiled-Mains'!D9))</f>
        <v/>
      </c>
      <c r="E33" s="15" t="str">
        <f>IF('Compiled-Mains'!$D9=0,"",IF(ISBLANK('Compiled-Mains'!E9),"",'Compiled-Mains'!E9))</f>
        <v/>
      </c>
      <c r="F33" s="15" t="str">
        <f>IF('Compiled-Mains'!$F9=0,"",IF(ISBLANK('Compiled-Mains'!F9),"",'Compiled-Mains'!F9))</f>
        <v/>
      </c>
      <c r="G33" s="15" t="str">
        <f>IF('Compiled-Mains'!$D9=0,"",IF(ISBLANK('Compiled-Mains'!G9),"",'Compiled-Mains'!G9))</f>
        <v/>
      </c>
      <c r="H33" s="15" t="str">
        <f>IF('Compiled-Mains'!$D9=0,"",IF(ISBLANK('Compiled-Mains'!H9),"",'Compiled-Mains'!H9))</f>
        <v/>
      </c>
      <c r="I33" s="15" t="str">
        <f>IF('Compiled-Mains'!$D9=0,"",IF(ISBLANK('Compiled-Mains'!I9),"",'Compiled-Mains'!I9))</f>
        <v/>
      </c>
      <c r="J33" s="15" t="str">
        <f>IF('Compiled-Mains'!$D9=0,"",IF(ISBLANK('Compiled-Mains'!J9),"",'Compiled-Mains'!J9))</f>
        <v/>
      </c>
      <c r="K33" s="15" t="str">
        <f>IF('Compiled-Mains'!$D9=0,"",IF(ISBLANK('Compiled-Mains'!K9),"",'Compiled-Mains'!K9))</f>
        <v/>
      </c>
      <c r="L33" s="15" t="str">
        <f>IF('Compiled-Mains'!$D9=0,"",IF(ISBLANK('Compiled-Mains'!L9),"",'Compiled-Mains'!L9))</f>
        <v/>
      </c>
      <c r="M33" s="15" t="str">
        <f>IF('Compiled-Mains'!$D9=0,"",IF(ISBLANK('Compiled-Mains'!M9),"",'Compiled-Mains'!M9))</f>
        <v/>
      </c>
    </row>
    <row r="34" spans="1:13" x14ac:dyDescent="0.25">
      <c r="A34" s="15" t="str">
        <f>IF('Compiled-Mains'!$D10=0,"",IF(ISBLANK('Compiled-Mains'!A10),"",'Compiled-Mains'!A10))</f>
        <v/>
      </c>
      <c r="B34" s="15" t="str">
        <f>IF('Compiled-Mains'!$D10=0,"",IF(ISBLANK('Compiled-Mains'!B10),"",'Compiled-Mains'!B10))</f>
        <v/>
      </c>
      <c r="C34" s="15" t="str">
        <f>IF('Compiled-Mains'!$D10=0,"",IF(ISBLANK('Compiled-Mains'!C10),"",'Compiled-Mains'!C10))</f>
        <v/>
      </c>
      <c r="D34" s="15" t="str">
        <f>IF('Compiled-Mains'!$D10=0,"",IF(ISBLANK('Compiled-Mains'!D10),"",'Compiled-Mains'!D10))</f>
        <v/>
      </c>
      <c r="E34" s="15" t="str">
        <f>IF('Compiled-Mains'!$D10=0,"",IF(ISBLANK('Compiled-Mains'!E10),"",'Compiled-Mains'!E10))</f>
        <v/>
      </c>
      <c r="F34" s="15" t="str">
        <f>IF('Compiled-Mains'!$F10=0,"",IF(ISBLANK('Compiled-Mains'!F10),"",'Compiled-Mains'!F10))</f>
        <v/>
      </c>
      <c r="G34" s="15" t="str">
        <f>IF('Compiled-Mains'!$D10=0,"",IF(ISBLANK('Compiled-Mains'!G10),"",'Compiled-Mains'!G10))</f>
        <v/>
      </c>
      <c r="H34" s="15" t="str">
        <f>IF('Compiled-Mains'!$D10=0,"",IF(ISBLANK('Compiled-Mains'!H10),"",'Compiled-Mains'!H10))</f>
        <v/>
      </c>
      <c r="I34" s="15" t="str">
        <f>IF('Compiled-Mains'!$D10=0,"",IF(ISBLANK('Compiled-Mains'!I10),"",'Compiled-Mains'!I10))</f>
        <v/>
      </c>
      <c r="J34" s="15" t="str">
        <f>IF('Compiled-Mains'!$D10=0,"",IF(ISBLANK('Compiled-Mains'!J10),"",'Compiled-Mains'!J10))</f>
        <v/>
      </c>
      <c r="K34" s="15" t="str">
        <f>IF('Compiled-Mains'!$D10=0,"",IF(ISBLANK('Compiled-Mains'!K10),"",'Compiled-Mains'!K10))</f>
        <v/>
      </c>
      <c r="L34" s="15" t="str">
        <f>IF('Compiled-Mains'!$D10=0,"",IF(ISBLANK('Compiled-Mains'!L10),"",'Compiled-Mains'!L10))</f>
        <v/>
      </c>
      <c r="M34" s="15" t="str">
        <f>IF('Compiled-Mains'!$D10=0,"",IF(ISBLANK('Compiled-Mains'!M10),"",'Compiled-Mains'!M10))</f>
        <v/>
      </c>
    </row>
    <row r="35" spans="1:13" x14ac:dyDescent="0.25">
      <c r="A35" s="15" t="str">
        <f>IF('Compiled-Mains'!$D11=0,"",IF(ISBLANK('Compiled-Mains'!A11),"",'Compiled-Mains'!A11))</f>
        <v/>
      </c>
      <c r="B35" s="15" t="str">
        <f>IF('Compiled-Mains'!$D11=0,"",IF(ISBLANK('Compiled-Mains'!B11),"",'Compiled-Mains'!B11))</f>
        <v/>
      </c>
      <c r="C35" s="15" t="str">
        <f>IF('Compiled-Mains'!$D11=0,"",IF(ISBLANK('Compiled-Mains'!C11),"",'Compiled-Mains'!C11))</f>
        <v/>
      </c>
      <c r="D35" s="15" t="str">
        <f>IF('Compiled-Mains'!$D11=0,"",IF(ISBLANK('Compiled-Mains'!D11),"",'Compiled-Mains'!D11))</f>
        <v/>
      </c>
      <c r="E35" s="15" t="str">
        <f>IF('Compiled-Mains'!$D11=0,"",IF(ISBLANK('Compiled-Mains'!E11),"",'Compiled-Mains'!E11))</f>
        <v/>
      </c>
      <c r="F35" s="15" t="str">
        <f>IF('Compiled-Mains'!$F11=0,"",IF(ISBLANK('Compiled-Mains'!F11),"",'Compiled-Mains'!F11))</f>
        <v/>
      </c>
      <c r="G35" s="15" t="str">
        <f>IF('Compiled-Mains'!$D11=0,"",IF(ISBLANK('Compiled-Mains'!G11),"",'Compiled-Mains'!G11))</f>
        <v/>
      </c>
      <c r="H35" s="15" t="str">
        <f>IF('Compiled-Mains'!$D11=0,"",IF(ISBLANK('Compiled-Mains'!H11),"",'Compiled-Mains'!H11))</f>
        <v/>
      </c>
      <c r="I35" s="15" t="str">
        <f>IF('Compiled-Mains'!$D11=0,"",IF(ISBLANK('Compiled-Mains'!I11),"",'Compiled-Mains'!I11))</f>
        <v/>
      </c>
      <c r="J35" s="15" t="str">
        <f>IF('Compiled-Mains'!$D11=0,"",IF(ISBLANK('Compiled-Mains'!J11),"",'Compiled-Mains'!J11))</f>
        <v/>
      </c>
      <c r="K35" s="15" t="str">
        <f>IF('Compiled-Mains'!$D11=0,"",IF(ISBLANK('Compiled-Mains'!K11),"",'Compiled-Mains'!K11))</f>
        <v/>
      </c>
      <c r="L35" s="15" t="str">
        <f>IF('Compiled-Mains'!$D11=0,"",IF(ISBLANK('Compiled-Mains'!L11),"",'Compiled-Mains'!L11))</f>
        <v/>
      </c>
      <c r="M35" s="15" t="str">
        <f>IF('Compiled-Mains'!$D11=0,"",IF(ISBLANK('Compiled-Mains'!M11),"",'Compiled-Mains'!M11))</f>
        <v/>
      </c>
    </row>
    <row r="36" spans="1:13" x14ac:dyDescent="0.25">
      <c r="A36" s="15" t="str">
        <f>IF('Compiled-Mains'!$D12=0,"",IF(ISBLANK('Compiled-Mains'!A12),"",'Compiled-Mains'!A12))</f>
        <v/>
      </c>
      <c r="B36" s="15" t="str">
        <f>IF('Compiled-Mains'!$D12=0,"",IF(ISBLANK('Compiled-Mains'!B12),"",'Compiled-Mains'!B12))</f>
        <v/>
      </c>
      <c r="C36" s="15" t="str">
        <f>IF('Compiled-Mains'!$D12=0,"",IF(ISBLANK('Compiled-Mains'!C12),"",'Compiled-Mains'!C12))</f>
        <v/>
      </c>
      <c r="D36" s="15" t="str">
        <f>IF('Compiled-Mains'!$D12=0,"",IF(ISBLANK('Compiled-Mains'!D12),"",'Compiled-Mains'!D12))</f>
        <v/>
      </c>
      <c r="E36" s="15" t="str">
        <f>IF('Compiled-Mains'!$D12=0,"",IF(ISBLANK('Compiled-Mains'!E12),"",'Compiled-Mains'!E12))</f>
        <v/>
      </c>
      <c r="F36" s="15" t="str">
        <f>IF('Compiled-Mains'!$F12=0,"",IF(ISBLANK('Compiled-Mains'!F12),"",'Compiled-Mains'!F12))</f>
        <v/>
      </c>
      <c r="G36" s="15" t="str">
        <f>IF('Compiled-Mains'!$D12=0,"",IF(ISBLANK('Compiled-Mains'!G12),"",'Compiled-Mains'!G12))</f>
        <v/>
      </c>
      <c r="H36" s="15" t="str">
        <f>IF('Compiled-Mains'!$D12=0,"",IF(ISBLANK('Compiled-Mains'!H12),"",'Compiled-Mains'!H12))</f>
        <v/>
      </c>
      <c r="I36" s="15" t="str">
        <f>IF('Compiled-Mains'!$D12=0,"",IF(ISBLANK('Compiled-Mains'!I12),"",'Compiled-Mains'!I12))</f>
        <v/>
      </c>
      <c r="J36" s="15" t="str">
        <f>IF('Compiled-Mains'!$D12=0,"",IF(ISBLANK('Compiled-Mains'!J12),"",'Compiled-Mains'!J12))</f>
        <v/>
      </c>
      <c r="K36" s="15" t="str">
        <f>IF('Compiled-Mains'!$D12=0,"",IF(ISBLANK('Compiled-Mains'!K12),"",'Compiled-Mains'!K12))</f>
        <v/>
      </c>
      <c r="L36" s="15" t="str">
        <f>IF('Compiled-Mains'!$D12=0,"",IF(ISBLANK('Compiled-Mains'!L12),"",'Compiled-Mains'!L12))</f>
        <v/>
      </c>
      <c r="M36" s="15" t="str">
        <f>IF('Compiled-Mains'!$D12=0,"",IF(ISBLANK('Compiled-Mains'!M12),"",'Compiled-Mains'!M12))</f>
        <v/>
      </c>
    </row>
    <row r="37" spans="1:13" x14ac:dyDescent="0.25">
      <c r="A37" s="15" t="str">
        <f>IF('Compiled-Mains'!$D13=0,"",IF(ISBLANK('Compiled-Mains'!A13),"",'Compiled-Mains'!A13))</f>
        <v/>
      </c>
      <c r="B37" s="15" t="str">
        <f>IF('Compiled-Mains'!$D13=0,"",IF(ISBLANK('Compiled-Mains'!B13),"",'Compiled-Mains'!B13))</f>
        <v/>
      </c>
      <c r="C37" s="15" t="str">
        <f>IF('Compiled-Mains'!$D13=0,"",IF(ISBLANK('Compiled-Mains'!C13),"",'Compiled-Mains'!C13))</f>
        <v/>
      </c>
      <c r="D37" s="15" t="str">
        <f>IF('Compiled-Mains'!$D13=0,"",IF(ISBLANK('Compiled-Mains'!D13),"",'Compiled-Mains'!D13))</f>
        <v/>
      </c>
      <c r="E37" s="15" t="str">
        <f>IF('Compiled-Mains'!$D13=0,"",IF(ISBLANK('Compiled-Mains'!E13),"",'Compiled-Mains'!E13))</f>
        <v/>
      </c>
      <c r="F37" s="15" t="str">
        <f>IF('Compiled-Mains'!$F13=0,"",IF(ISBLANK('Compiled-Mains'!F13),"",'Compiled-Mains'!F13))</f>
        <v/>
      </c>
      <c r="G37" s="15" t="str">
        <f>IF('Compiled-Mains'!$D13=0,"",IF(ISBLANK('Compiled-Mains'!G13),"",'Compiled-Mains'!G13))</f>
        <v/>
      </c>
      <c r="H37" s="15" t="str">
        <f>IF('Compiled-Mains'!$D13=0,"",IF(ISBLANK('Compiled-Mains'!H13),"",'Compiled-Mains'!H13))</f>
        <v/>
      </c>
      <c r="I37" s="15" t="str">
        <f>IF('Compiled-Mains'!$D13=0,"",IF(ISBLANK('Compiled-Mains'!I13),"",'Compiled-Mains'!I13))</f>
        <v/>
      </c>
      <c r="J37" s="15" t="str">
        <f>IF('Compiled-Mains'!$D13=0,"",IF(ISBLANK('Compiled-Mains'!J13),"",'Compiled-Mains'!J13))</f>
        <v/>
      </c>
      <c r="K37" s="15" t="str">
        <f>IF('Compiled-Mains'!$D13=0,"",IF(ISBLANK('Compiled-Mains'!K13),"",'Compiled-Mains'!K13))</f>
        <v/>
      </c>
      <c r="L37" s="15" t="str">
        <f>IF('Compiled-Mains'!$D13=0,"",IF(ISBLANK('Compiled-Mains'!L13),"",'Compiled-Mains'!L13))</f>
        <v/>
      </c>
      <c r="M37" s="15" t="str">
        <f>IF('Compiled-Mains'!$D13=0,"",IF(ISBLANK('Compiled-Mains'!M13),"",'Compiled-Mains'!M13))</f>
        <v/>
      </c>
    </row>
    <row r="38" spans="1:13" x14ac:dyDescent="0.25">
      <c r="A38" s="15" t="str">
        <f>IF('Compiled-Mains'!$D14=0,"",IF(ISBLANK('Compiled-Mains'!A14),"",'Compiled-Mains'!A14))</f>
        <v/>
      </c>
      <c r="B38" s="15" t="str">
        <f>IF('Compiled-Mains'!$D14=0,"",IF(ISBLANK('Compiled-Mains'!B14),"",'Compiled-Mains'!B14))</f>
        <v/>
      </c>
      <c r="C38" s="15" t="str">
        <f>IF('Compiled-Mains'!$D14=0,"",IF(ISBLANK('Compiled-Mains'!C14),"",'Compiled-Mains'!C14))</f>
        <v/>
      </c>
      <c r="D38" s="15" t="str">
        <f>IF('Compiled-Mains'!$D14=0,"",IF(ISBLANK('Compiled-Mains'!D14),"",'Compiled-Mains'!D14))</f>
        <v/>
      </c>
      <c r="E38" s="15" t="str">
        <f>IF('Compiled-Mains'!$D14=0,"",IF(ISBLANK('Compiled-Mains'!E14),"",'Compiled-Mains'!E14))</f>
        <v/>
      </c>
      <c r="F38" s="15" t="str">
        <f>IF('Compiled-Mains'!$F14=0,"",IF(ISBLANK('Compiled-Mains'!F14),"",'Compiled-Mains'!F14))</f>
        <v/>
      </c>
      <c r="G38" s="15" t="str">
        <f>IF('Compiled-Mains'!$D14=0,"",IF(ISBLANK('Compiled-Mains'!G14),"",'Compiled-Mains'!G14))</f>
        <v/>
      </c>
      <c r="H38" s="15" t="str">
        <f>IF('Compiled-Mains'!$D14=0,"",IF(ISBLANK('Compiled-Mains'!H14),"",'Compiled-Mains'!H14))</f>
        <v/>
      </c>
      <c r="I38" s="15" t="str">
        <f>IF('Compiled-Mains'!$D14=0,"",IF(ISBLANK('Compiled-Mains'!I14),"",'Compiled-Mains'!I14))</f>
        <v/>
      </c>
      <c r="J38" s="15" t="str">
        <f>IF('Compiled-Mains'!$D14=0,"",IF(ISBLANK('Compiled-Mains'!J14),"",'Compiled-Mains'!J14))</f>
        <v/>
      </c>
      <c r="K38" s="15" t="str">
        <f>IF('Compiled-Mains'!$D14=0,"",IF(ISBLANK('Compiled-Mains'!K14),"",'Compiled-Mains'!K14))</f>
        <v/>
      </c>
      <c r="L38" s="15" t="str">
        <f>IF('Compiled-Mains'!$D14=0,"",IF(ISBLANK('Compiled-Mains'!L14),"",'Compiled-Mains'!L14))</f>
        <v/>
      </c>
      <c r="M38" s="15" t="str">
        <f>IF('Compiled-Mains'!$D14=0,"",IF(ISBLANK('Compiled-Mains'!M14),"",'Compiled-Mains'!M14))</f>
        <v/>
      </c>
    </row>
    <row r="39" spans="1:13" x14ac:dyDescent="0.25">
      <c r="A39" s="15" t="str">
        <f>IF('Compiled-Mains'!$D15=0,"",IF(ISBLANK('Compiled-Mains'!A15),"",'Compiled-Mains'!A15))</f>
        <v/>
      </c>
      <c r="B39" s="15" t="str">
        <f>IF('Compiled-Mains'!$D15=0,"",IF(ISBLANK('Compiled-Mains'!B15),"",'Compiled-Mains'!B15))</f>
        <v/>
      </c>
      <c r="C39" s="15" t="str">
        <f>IF('Compiled-Mains'!$D15=0,"",IF(ISBLANK('Compiled-Mains'!C15),"",'Compiled-Mains'!C15))</f>
        <v/>
      </c>
      <c r="D39" s="15" t="str">
        <f>IF('Compiled-Mains'!$D15=0,"",IF(ISBLANK('Compiled-Mains'!D15),"",'Compiled-Mains'!D15))</f>
        <v/>
      </c>
      <c r="E39" s="15" t="str">
        <f>IF('Compiled-Mains'!$D15=0,"",IF(ISBLANK('Compiled-Mains'!E15),"",'Compiled-Mains'!E15))</f>
        <v/>
      </c>
      <c r="F39" s="15" t="str">
        <f>IF('Compiled-Mains'!$F15=0,"",IF(ISBLANK('Compiled-Mains'!F15),"",'Compiled-Mains'!F15))</f>
        <v/>
      </c>
      <c r="G39" s="15" t="str">
        <f>IF('Compiled-Mains'!$D15=0,"",IF(ISBLANK('Compiled-Mains'!G15),"",'Compiled-Mains'!G15))</f>
        <v/>
      </c>
      <c r="H39" s="15" t="str">
        <f>IF('Compiled-Mains'!$D15=0,"",IF(ISBLANK('Compiled-Mains'!H15),"",'Compiled-Mains'!H15))</f>
        <v/>
      </c>
      <c r="I39" s="15" t="str">
        <f>IF('Compiled-Mains'!$D15=0,"",IF(ISBLANK('Compiled-Mains'!I15),"",'Compiled-Mains'!I15))</f>
        <v/>
      </c>
      <c r="J39" s="15" t="str">
        <f>IF('Compiled-Mains'!$D15=0,"",IF(ISBLANK('Compiled-Mains'!J15),"",'Compiled-Mains'!J15))</f>
        <v/>
      </c>
      <c r="K39" s="15" t="str">
        <f>IF('Compiled-Mains'!$D15=0,"",IF(ISBLANK('Compiled-Mains'!K15),"",'Compiled-Mains'!K15))</f>
        <v/>
      </c>
      <c r="L39" s="15" t="str">
        <f>IF('Compiled-Mains'!$D15=0,"",IF(ISBLANK('Compiled-Mains'!L15),"",'Compiled-Mains'!L15))</f>
        <v/>
      </c>
      <c r="M39" s="15" t="str">
        <f>IF('Compiled-Mains'!$D15=0,"",IF(ISBLANK('Compiled-Mains'!M15),"",'Compiled-Mains'!M15))</f>
        <v/>
      </c>
    </row>
    <row r="40" spans="1:13" x14ac:dyDescent="0.25">
      <c r="A40" s="15" t="str">
        <f>IF('Compiled-Mains'!$D16=0,"",IF(ISBLANK('Compiled-Mains'!A16),"",'Compiled-Mains'!A16))</f>
        <v/>
      </c>
      <c r="B40" s="15" t="str">
        <f>IF('Compiled-Mains'!$D16=0,"",IF(ISBLANK('Compiled-Mains'!B16),"",'Compiled-Mains'!B16))</f>
        <v/>
      </c>
      <c r="C40" s="15" t="str">
        <f>IF('Compiled-Mains'!$D16=0,"",IF(ISBLANK('Compiled-Mains'!C16),"",'Compiled-Mains'!C16))</f>
        <v/>
      </c>
      <c r="D40" s="15" t="str">
        <f>IF('Compiled-Mains'!$D16=0,"",IF(ISBLANK('Compiled-Mains'!D16),"",'Compiled-Mains'!D16))</f>
        <v/>
      </c>
      <c r="E40" s="15" t="str">
        <f>IF('Compiled-Mains'!$D16=0,"",IF(ISBLANK('Compiled-Mains'!E16),"",'Compiled-Mains'!E16))</f>
        <v/>
      </c>
      <c r="F40" s="15" t="str">
        <f>IF('Compiled-Mains'!$F16=0,"",IF(ISBLANK('Compiled-Mains'!F16),"",'Compiled-Mains'!F16))</f>
        <v/>
      </c>
      <c r="G40" s="15" t="str">
        <f>IF('Compiled-Mains'!$D16=0,"",IF(ISBLANK('Compiled-Mains'!G16),"",'Compiled-Mains'!G16))</f>
        <v/>
      </c>
      <c r="H40" s="15" t="str">
        <f>IF('Compiled-Mains'!$D16=0,"",IF(ISBLANK('Compiled-Mains'!H16),"",'Compiled-Mains'!H16))</f>
        <v/>
      </c>
      <c r="I40" s="15" t="str">
        <f>IF('Compiled-Mains'!$D16=0,"",IF(ISBLANK('Compiled-Mains'!I16),"",'Compiled-Mains'!I16))</f>
        <v/>
      </c>
      <c r="J40" s="15" t="str">
        <f>IF('Compiled-Mains'!$D16=0,"",IF(ISBLANK('Compiled-Mains'!J16),"",'Compiled-Mains'!J16))</f>
        <v/>
      </c>
      <c r="K40" s="15" t="str">
        <f>IF('Compiled-Mains'!$D16=0,"",IF(ISBLANK('Compiled-Mains'!K16),"",'Compiled-Mains'!K16))</f>
        <v/>
      </c>
      <c r="L40" s="15" t="str">
        <f>IF('Compiled-Mains'!$D16=0,"",IF(ISBLANK('Compiled-Mains'!L16),"",'Compiled-Mains'!L16))</f>
        <v/>
      </c>
      <c r="M40" s="15" t="str">
        <f>IF('Compiled-Mains'!$D16=0,"",IF(ISBLANK('Compiled-Mains'!M16),"",'Compiled-Mains'!M16))</f>
        <v/>
      </c>
    </row>
    <row r="41" spans="1:13" x14ac:dyDescent="0.25">
      <c r="A41" s="15" t="str">
        <f>IF('Compiled-Mains'!$D17=0,"",IF(ISBLANK('Compiled-Mains'!A17),"",'Compiled-Mains'!A17))</f>
        <v/>
      </c>
      <c r="B41" s="15" t="str">
        <f>IF('Compiled-Mains'!$D17=0,"",IF(ISBLANK('Compiled-Mains'!B17),"",'Compiled-Mains'!B17))</f>
        <v/>
      </c>
      <c r="C41" s="15" t="str">
        <f>IF('Compiled-Mains'!$D17=0,"",IF(ISBLANK('Compiled-Mains'!C17),"",'Compiled-Mains'!C17))</f>
        <v/>
      </c>
      <c r="D41" s="15" t="str">
        <f>IF('Compiled-Mains'!$D17=0,"",IF(ISBLANK('Compiled-Mains'!D17),"",'Compiled-Mains'!D17))</f>
        <v/>
      </c>
      <c r="E41" s="15" t="str">
        <f>IF('Compiled-Mains'!$D17=0,"",IF(ISBLANK('Compiled-Mains'!E17),"",'Compiled-Mains'!E17))</f>
        <v/>
      </c>
      <c r="F41" s="15" t="str">
        <f>IF('Compiled-Mains'!$F17=0,"",IF(ISBLANK('Compiled-Mains'!F17),"",'Compiled-Mains'!F17))</f>
        <v/>
      </c>
      <c r="G41" s="15" t="str">
        <f>IF('Compiled-Mains'!$D17=0,"",IF(ISBLANK('Compiled-Mains'!G17),"",'Compiled-Mains'!G17))</f>
        <v/>
      </c>
      <c r="H41" s="15" t="str">
        <f>IF('Compiled-Mains'!$D17=0,"",IF(ISBLANK('Compiled-Mains'!H17),"",'Compiled-Mains'!H17))</f>
        <v/>
      </c>
      <c r="I41" s="15" t="str">
        <f>IF('Compiled-Mains'!$D17=0,"",IF(ISBLANK('Compiled-Mains'!I17),"",'Compiled-Mains'!I17))</f>
        <v/>
      </c>
      <c r="J41" s="15" t="str">
        <f>IF('Compiled-Mains'!$D17=0,"",IF(ISBLANK('Compiled-Mains'!J17),"",'Compiled-Mains'!J17))</f>
        <v/>
      </c>
      <c r="K41" s="15" t="str">
        <f>IF('Compiled-Mains'!$D17=0,"",IF(ISBLANK('Compiled-Mains'!K17),"",'Compiled-Mains'!K17))</f>
        <v/>
      </c>
      <c r="L41" s="15" t="str">
        <f>IF('Compiled-Mains'!$D17=0,"",IF(ISBLANK('Compiled-Mains'!L17),"",'Compiled-Mains'!L17))</f>
        <v/>
      </c>
      <c r="M41" s="15" t="str">
        <f>IF('Compiled-Mains'!$D17=0,"",IF(ISBLANK('Compiled-Mains'!M17),"",'Compiled-Mains'!M17))</f>
        <v/>
      </c>
    </row>
    <row r="42" spans="1:13" x14ac:dyDescent="0.25">
      <c r="A42" s="15" t="str">
        <f>IF('Compiled-Mains'!$D18=0,"",IF(ISBLANK('Compiled-Mains'!A18),"",'Compiled-Mains'!A18))</f>
        <v/>
      </c>
      <c r="B42" s="15" t="str">
        <f>IF('Compiled-Mains'!$D18=0,"",IF(ISBLANK('Compiled-Mains'!B18),"",'Compiled-Mains'!B18))</f>
        <v/>
      </c>
      <c r="C42" s="15" t="str">
        <f>IF('Compiled-Mains'!$D18=0,"",IF(ISBLANK('Compiled-Mains'!C18),"",'Compiled-Mains'!C18))</f>
        <v/>
      </c>
      <c r="D42" s="15" t="str">
        <f>IF('Compiled-Mains'!$D18=0,"",IF(ISBLANK('Compiled-Mains'!D18),"",'Compiled-Mains'!D18))</f>
        <v/>
      </c>
      <c r="E42" s="15" t="str">
        <f>IF('Compiled-Mains'!$D18=0,"",IF(ISBLANK('Compiled-Mains'!E18),"",'Compiled-Mains'!E18))</f>
        <v/>
      </c>
      <c r="F42" s="15" t="str">
        <f>IF('Compiled-Mains'!$F18=0,"",IF(ISBLANK('Compiled-Mains'!F18),"",'Compiled-Mains'!F18))</f>
        <v/>
      </c>
      <c r="G42" s="15" t="str">
        <f>IF('Compiled-Mains'!$D18=0,"",IF(ISBLANK('Compiled-Mains'!G18),"",'Compiled-Mains'!G18))</f>
        <v/>
      </c>
      <c r="H42" s="15" t="str">
        <f>IF('Compiled-Mains'!$D18=0,"",IF(ISBLANK('Compiled-Mains'!H18),"",'Compiled-Mains'!H18))</f>
        <v/>
      </c>
      <c r="I42" s="15" t="str">
        <f>IF('Compiled-Mains'!$D18=0,"",IF(ISBLANK('Compiled-Mains'!I18),"",'Compiled-Mains'!I18))</f>
        <v/>
      </c>
      <c r="J42" s="15" t="str">
        <f>IF('Compiled-Mains'!$D18=0,"",IF(ISBLANK('Compiled-Mains'!J18),"",'Compiled-Mains'!J18))</f>
        <v/>
      </c>
      <c r="K42" s="15" t="str">
        <f>IF('Compiled-Mains'!$D18=0,"",IF(ISBLANK('Compiled-Mains'!K18),"",'Compiled-Mains'!K18))</f>
        <v/>
      </c>
      <c r="L42" s="15" t="str">
        <f>IF('Compiled-Mains'!$D18=0,"",IF(ISBLANK('Compiled-Mains'!L18),"",'Compiled-Mains'!L18))</f>
        <v/>
      </c>
      <c r="M42" s="15" t="str">
        <f>IF('Compiled-Mains'!$D18=0,"",IF(ISBLANK('Compiled-Mains'!M18),"",'Compiled-Mains'!M18))</f>
        <v/>
      </c>
    </row>
    <row r="43" spans="1:13" x14ac:dyDescent="0.25">
      <c r="A43" s="15" t="str">
        <f>IF('Compiled-Mains'!$D19=0,"",IF(ISBLANK('Compiled-Mains'!A19),"",'Compiled-Mains'!A19))</f>
        <v/>
      </c>
      <c r="B43" s="15" t="str">
        <f>IF('Compiled-Mains'!$D19=0,"",IF(ISBLANK('Compiled-Mains'!B19),"",'Compiled-Mains'!B19))</f>
        <v/>
      </c>
      <c r="C43" s="15" t="str">
        <f>IF('Compiled-Mains'!$D19=0,"",IF(ISBLANK('Compiled-Mains'!C19),"",'Compiled-Mains'!C19))</f>
        <v/>
      </c>
      <c r="D43" s="15" t="str">
        <f>IF('Compiled-Mains'!$D19=0,"",IF(ISBLANK('Compiled-Mains'!D19),"",'Compiled-Mains'!D19))</f>
        <v/>
      </c>
      <c r="E43" s="15" t="str">
        <f>IF('Compiled-Mains'!$D19=0,"",IF(ISBLANK('Compiled-Mains'!E19),"",'Compiled-Mains'!E19))</f>
        <v/>
      </c>
      <c r="F43" s="15" t="str">
        <f>IF('Compiled-Mains'!$F19=0,"",IF(ISBLANK('Compiled-Mains'!F19),"",'Compiled-Mains'!F19))</f>
        <v/>
      </c>
      <c r="G43" s="15" t="str">
        <f>IF('Compiled-Mains'!$D19=0,"",IF(ISBLANK('Compiled-Mains'!G19),"",'Compiled-Mains'!G19))</f>
        <v/>
      </c>
      <c r="H43" s="15" t="str">
        <f>IF('Compiled-Mains'!$D19=0,"",IF(ISBLANK('Compiled-Mains'!H19),"",'Compiled-Mains'!H19))</f>
        <v/>
      </c>
      <c r="I43" s="15" t="str">
        <f>IF('Compiled-Mains'!$D19=0,"",IF(ISBLANK('Compiled-Mains'!I19),"",'Compiled-Mains'!I19))</f>
        <v/>
      </c>
      <c r="J43" s="15" t="str">
        <f>IF('Compiled-Mains'!$D19=0,"",IF(ISBLANK('Compiled-Mains'!J19),"",'Compiled-Mains'!J19))</f>
        <v/>
      </c>
      <c r="K43" s="15" t="str">
        <f>IF('Compiled-Mains'!$D19=0,"",IF(ISBLANK('Compiled-Mains'!K19),"",'Compiled-Mains'!K19))</f>
        <v/>
      </c>
      <c r="L43" s="15" t="str">
        <f>IF('Compiled-Mains'!$D19=0,"",IF(ISBLANK('Compiled-Mains'!L19),"",'Compiled-Mains'!L19))</f>
        <v/>
      </c>
      <c r="M43" s="15" t="str">
        <f>IF('Compiled-Mains'!$D19=0,"",IF(ISBLANK('Compiled-Mains'!M19),"",'Compiled-Mains'!M19))</f>
        <v/>
      </c>
    </row>
    <row r="44" spans="1:13" x14ac:dyDescent="0.25">
      <c r="A44" s="15" t="str">
        <f>IF('Compiled-Mains'!$D20=0,"",IF(ISBLANK('Compiled-Mains'!A20),"",'Compiled-Mains'!A20))</f>
        <v/>
      </c>
      <c r="B44" s="15" t="str">
        <f>IF('Compiled-Mains'!$D20=0,"",IF(ISBLANK('Compiled-Mains'!B20),"",'Compiled-Mains'!B20))</f>
        <v/>
      </c>
      <c r="C44" s="15" t="str">
        <f>IF('Compiled-Mains'!$D20=0,"",IF(ISBLANK('Compiled-Mains'!C20),"",'Compiled-Mains'!C20))</f>
        <v/>
      </c>
      <c r="D44" s="15" t="str">
        <f>IF('Compiled-Mains'!$D20=0,"",IF(ISBLANK('Compiled-Mains'!D20),"",'Compiled-Mains'!D20))</f>
        <v/>
      </c>
      <c r="E44" s="15" t="str">
        <f>IF('Compiled-Mains'!$D20=0,"",IF(ISBLANK('Compiled-Mains'!E20),"",'Compiled-Mains'!E20))</f>
        <v/>
      </c>
      <c r="F44" s="15" t="str">
        <f>IF('Compiled-Mains'!$F20=0,"",IF(ISBLANK('Compiled-Mains'!F20),"",'Compiled-Mains'!F20))</f>
        <v/>
      </c>
      <c r="G44" s="15" t="str">
        <f>IF('Compiled-Mains'!$D20=0,"",IF(ISBLANK('Compiled-Mains'!G20),"",'Compiled-Mains'!G20))</f>
        <v/>
      </c>
      <c r="H44" s="15" t="str">
        <f>IF('Compiled-Mains'!$D20=0,"",IF(ISBLANK('Compiled-Mains'!H20),"",'Compiled-Mains'!H20))</f>
        <v/>
      </c>
      <c r="I44" s="15" t="str">
        <f>IF('Compiled-Mains'!$D20=0,"",IF(ISBLANK('Compiled-Mains'!I20),"",'Compiled-Mains'!I20))</f>
        <v/>
      </c>
      <c r="J44" s="15" t="str">
        <f>IF('Compiled-Mains'!$D20=0,"",IF(ISBLANK('Compiled-Mains'!J20),"",'Compiled-Mains'!J20))</f>
        <v/>
      </c>
      <c r="K44" s="15" t="str">
        <f>IF('Compiled-Mains'!$D20=0,"",IF(ISBLANK('Compiled-Mains'!K20),"",'Compiled-Mains'!K20))</f>
        <v/>
      </c>
      <c r="L44" s="15" t="str">
        <f>IF('Compiled-Mains'!$D20=0,"",IF(ISBLANK('Compiled-Mains'!L20),"",'Compiled-Mains'!L20))</f>
        <v/>
      </c>
      <c r="M44" s="15" t="str">
        <f>IF('Compiled-Mains'!$D20=0,"",IF(ISBLANK('Compiled-Mains'!M20),"",'Compiled-Mains'!M20))</f>
        <v/>
      </c>
    </row>
    <row r="45" spans="1:13" x14ac:dyDescent="0.25">
      <c r="A45" s="15" t="str">
        <f>IF('Compiled-Mains'!$D21=0,"",IF(ISBLANK('Compiled-Mains'!A21),"",'Compiled-Mains'!A21))</f>
        <v/>
      </c>
      <c r="B45" s="15" t="str">
        <f>IF('Compiled-Mains'!$D21=0,"",IF(ISBLANK('Compiled-Mains'!B21),"",'Compiled-Mains'!B21))</f>
        <v/>
      </c>
      <c r="C45" s="15" t="str">
        <f>IF('Compiled-Mains'!$D21=0,"",IF(ISBLANK('Compiled-Mains'!C21),"",'Compiled-Mains'!C21))</f>
        <v/>
      </c>
      <c r="D45" s="15" t="str">
        <f>IF('Compiled-Mains'!$D21=0,"",IF(ISBLANK('Compiled-Mains'!D21),"",'Compiled-Mains'!D21))</f>
        <v/>
      </c>
      <c r="E45" s="15" t="str">
        <f>IF('Compiled-Mains'!$D21=0,"",IF(ISBLANK('Compiled-Mains'!E21),"",'Compiled-Mains'!E21))</f>
        <v/>
      </c>
      <c r="F45" s="15" t="str">
        <f>IF('Compiled-Mains'!$F21=0,"",IF(ISBLANK('Compiled-Mains'!F21),"",'Compiled-Mains'!F21))</f>
        <v/>
      </c>
      <c r="G45" s="15" t="str">
        <f>IF('Compiled-Mains'!$D21=0,"",IF(ISBLANK('Compiled-Mains'!G21),"",'Compiled-Mains'!G21))</f>
        <v/>
      </c>
      <c r="H45" s="15" t="str">
        <f>IF('Compiled-Mains'!$D21=0,"",IF(ISBLANK('Compiled-Mains'!H21),"",'Compiled-Mains'!H21))</f>
        <v/>
      </c>
      <c r="I45" s="15" t="str">
        <f>IF('Compiled-Mains'!$D21=0,"",IF(ISBLANK('Compiled-Mains'!I21),"",'Compiled-Mains'!I21))</f>
        <v/>
      </c>
      <c r="J45" s="15" t="str">
        <f>IF('Compiled-Mains'!$D21=0,"",IF(ISBLANK('Compiled-Mains'!J21),"",'Compiled-Mains'!J21))</f>
        <v/>
      </c>
      <c r="K45" s="15" t="str">
        <f>IF('Compiled-Mains'!$D21=0,"",IF(ISBLANK('Compiled-Mains'!K21),"",'Compiled-Mains'!K21))</f>
        <v/>
      </c>
      <c r="L45" s="15" t="str">
        <f>IF('Compiled-Mains'!$D21=0,"",IF(ISBLANK('Compiled-Mains'!L21),"",'Compiled-Mains'!L21))</f>
        <v/>
      </c>
      <c r="M45" s="15" t="str">
        <f>IF('Compiled-Mains'!$D21=0,"",IF(ISBLANK('Compiled-Mains'!M21),"",'Compiled-Mains'!M21))</f>
        <v/>
      </c>
    </row>
    <row r="46" spans="1:13" x14ac:dyDescent="0.25">
      <c r="A46" s="15" t="str">
        <f>IF('Compiled-Mains'!$D22=0,"",IF(ISBLANK('Compiled-Mains'!A22),"",'Compiled-Mains'!A22))</f>
        <v/>
      </c>
      <c r="B46" s="15" t="str">
        <f>IF('Compiled-Mains'!$D22=0,"",IF(ISBLANK('Compiled-Mains'!B22),"",'Compiled-Mains'!B22))</f>
        <v/>
      </c>
      <c r="C46" s="15" t="str">
        <f>IF('Compiled-Mains'!$D22=0,"",IF(ISBLANK('Compiled-Mains'!C22),"",'Compiled-Mains'!C22))</f>
        <v/>
      </c>
      <c r="D46" s="15" t="str">
        <f>IF('Compiled-Mains'!$D22=0,"",IF(ISBLANK('Compiled-Mains'!D22),"",'Compiled-Mains'!D22))</f>
        <v/>
      </c>
      <c r="E46" s="15" t="str">
        <f>IF('Compiled-Mains'!$D22=0,"",IF(ISBLANK('Compiled-Mains'!E22),"",'Compiled-Mains'!E22))</f>
        <v/>
      </c>
      <c r="F46" s="15" t="str">
        <f>IF('Compiled-Mains'!$F22=0,"",IF(ISBLANK('Compiled-Mains'!F22),"",'Compiled-Mains'!F22))</f>
        <v/>
      </c>
      <c r="G46" s="15" t="str">
        <f>IF('Compiled-Mains'!$D22=0,"",IF(ISBLANK('Compiled-Mains'!G22),"",'Compiled-Mains'!G22))</f>
        <v/>
      </c>
      <c r="H46" s="15" t="str">
        <f>IF('Compiled-Mains'!$D22=0,"",IF(ISBLANK('Compiled-Mains'!H22),"",'Compiled-Mains'!H22))</f>
        <v/>
      </c>
      <c r="I46" s="15" t="str">
        <f>IF('Compiled-Mains'!$D22=0,"",IF(ISBLANK('Compiled-Mains'!I22),"",'Compiled-Mains'!I22))</f>
        <v/>
      </c>
      <c r="J46" s="15" t="str">
        <f>IF('Compiled-Mains'!$D22=0,"",IF(ISBLANK('Compiled-Mains'!J22),"",'Compiled-Mains'!J22))</f>
        <v/>
      </c>
      <c r="K46" s="15" t="str">
        <f>IF('Compiled-Mains'!$D22=0,"",IF(ISBLANK('Compiled-Mains'!K22),"",'Compiled-Mains'!K22))</f>
        <v/>
      </c>
      <c r="L46" s="15" t="str">
        <f>IF('Compiled-Mains'!$D22=0,"",IF(ISBLANK('Compiled-Mains'!L22),"",'Compiled-Mains'!L22))</f>
        <v/>
      </c>
      <c r="M46" s="15" t="str">
        <f>IF('Compiled-Mains'!$D22=0,"",IF(ISBLANK('Compiled-Mains'!M22),"",'Compiled-Mains'!M22))</f>
        <v/>
      </c>
    </row>
    <row r="47" spans="1:13" x14ac:dyDescent="0.25">
      <c r="A47" s="15" t="str">
        <f>IF('Compiled-Mains'!$D23=0,"",IF(ISBLANK('Compiled-Mains'!A23),"",'Compiled-Mains'!A23))</f>
        <v/>
      </c>
      <c r="B47" s="15" t="str">
        <f>IF('Compiled-Mains'!$D23=0,"",IF(ISBLANK('Compiled-Mains'!B23),"",'Compiled-Mains'!B23))</f>
        <v/>
      </c>
      <c r="C47" s="15" t="str">
        <f>IF('Compiled-Mains'!$D23=0,"",IF(ISBLANK('Compiled-Mains'!C23),"",'Compiled-Mains'!C23))</f>
        <v/>
      </c>
      <c r="D47" s="15" t="str">
        <f>IF('Compiled-Mains'!$D23=0,"",IF(ISBLANK('Compiled-Mains'!D23),"",'Compiled-Mains'!D23))</f>
        <v/>
      </c>
      <c r="E47" s="15" t="str">
        <f>IF('Compiled-Mains'!$D23=0,"",IF(ISBLANK('Compiled-Mains'!E23),"",'Compiled-Mains'!E23))</f>
        <v/>
      </c>
      <c r="F47" s="15" t="str">
        <f>IF('Compiled-Mains'!$F23=0,"",IF(ISBLANK('Compiled-Mains'!F23),"",'Compiled-Mains'!F23))</f>
        <v/>
      </c>
      <c r="G47" s="15" t="str">
        <f>IF('Compiled-Mains'!$D23=0,"",IF(ISBLANK('Compiled-Mains'!G23),"",'Compiled-Mains'!G23))</f>
        <v/>
      </c>
      <c r="H47" s="15" t="str">
        <f>IF('Compiled-Mains'!$D23=0,"",IF(ISBLANK('Compiled-Mains'!H23),"",'Compiled-Mains'!H23))</f>
        <v/>
      </c>
      <c r="I47" s="15" t="str">
        <f>IF('Compiled-Mains'!$D23=0,"",IF(ISBLANK('Compiled-Mains'!I23),"",'Compiled-Mains'!I23))</f>
        <v/>
      </c>
      <c r="J47" s="15" t="str">
        <f>IF('Compiled-Mains'!$D23=0,"",IF(ISBLANK('Compiled-Mains'!J23),"",'Compiled-Mains'!J23))</f>
        <v/>
      </c>
      <c r="K47" s="15" t="str">
        <f>IF('Compiled-Mains'!$D23=0,"",IF(ISBLANK('Compiled-Mains'!K23),"",'Compiled-Mains'!K23))</f>
        <v/>
      </c>
      <c r="L47" s="15" t="str">
        <f>IF('Compiled-Mains'!$D23=0,"",IF(ISBLANK('Compiled-Mains'!L23),"",'Compiled-Mains'!L23))</f>
        <v/>
      </c>
      <c r="M47" s="15" t="str">
        <f>IF('Compiled-Mains'!$D23=0,"",IF(ISBLANK('Compiled-Mains'!M23),"",'Compiled-Mains'!M23))</f>
        <v/>
      </c>
    </row>
    <row r="48" spans="1:13" x14ac:dyDescent="0.25">
      <c r="A48" s="15" t="str">
        <f>IF('Compiled-Mains'!$D24=0,"",IF(ISBLANK('Compiled-Mains'!A24),"",'Compiled-Mains'!A24))</f>
        <v/>
      </c>
      <c r="B48" s="15" t="str">
        <f>IF('Compiled-Mains'!$D24=0,"",IF(ISBLANK('Compiled-Mains'!B24),"",'Compiled-Mains'!B24))</f>
        <v/>
      </c>
      <c r="C48" s="15" t="str">
        <f>IF('Compiled-Mains'!$D24=0,"",IF(ISBLANK('Compiled-Mains'!C24),"",'Compiled-Mains'!C24))</f>
        <v/>
      </c>
      <c r="D48" s="15" t="str">
        <f>IF('Compiled-Mains'!$D24=0,"",IF(ISBLANK('Compiled-Mains'!D24),"",'Compiled-Mains'!D24))</f>
        <v/>
      </c>
      <c r="E48" s="15" t="str">
        <f>IF('Compiled-Mains'!$D24=0,"",IF(ISBLANK('Compiled-Mains'!E24),"",'Compiled-Mains'!E24))</f>
        <v/>
      </c>
      <c r="F48" s="15" t="str">
        <f>IF('Compiled-Mains'!$F24=0,"",IF(ISBLANK('Compiled-Mains'!F24),"",'Compiled-Mains'!F24))</f>
        <v/>
      </c>
      <c r="G48" s="15" t="str">
        <f>IF('Compiled-Mains'!$D24=0,"",IF(ISBLANK('Compiled-Mains'!G24),"",'Compiled-Mains'!G24))</f>
        <v/>
      </c>
      <c r="H48" s="15" t="str">
        <f>IF('Compiled-Mains'!$D24=0,"",IF(ISBLANK('Compiled-Mains'!H24),"",'Compiled-Mains'!H24))</f>
        <v/>
      </c>
      <c r="I48" s="15" t="str">
        <f>IF('Compiled-Mains'!$D24=0,"",IF(ISBLANK('Compiled-Mains'!I24),"",'Compiled-Mains'!I24))</f>
        <v/>
      </c>
      <c r="J48" s="15" t="str">
        <f>IF('Compiled-Mains'!$D24=0,"",IF(ISBLANK('Compiled-Mains'!J24),"",'Compiled-Mains'!J24))</f>
        <v/>
      </c>
      <c r="K48" s="15" t="str">
        <f>IF('Compiled-Mains'!$D24=0,"",IF(ISBLANK('Compiled-Mains'!K24),"",'Compiled-Mains'!K24))</f>
        <v/>
      </c>
      <c r="L48" s="15" t="str">
        <f>IF('Compiled-Mains'!$D24=0,"",IF(ISBLANK('Compiled-Mains'!L24),"",'Compiled-Mains'!L24))</f>
        <v/>
      </c>
      <c r="M48" s="15" t="str">
        <f>IF('Compiled-Mains'!$D24=0,"",IF(ISBLANK('Compiled-Mains'!M24),"",'Compiled-Mains'!M24))</f>
        <v/>
      </c>
    </row>
    <row r="49" spans="1:13" s="22" customFormat="1" x14ac:dyDescent="0.25">
      <c r="A49" s="21" t="str">
        <f>IF('Compiled-Mains'!$D25=0,"",IF(ISBLANK('Compiled-Mains'!A25),"",'Compiled-Mains'!A25))</f>
        <v/>
      </c>
      <c r="B49" s="21" t="str">
        <f>IF('Compiled-Mains'!$D25=0,"",IF(ISBLANK('Compiled-Mains'!B25),"",'Compiled-Mains'!B25))</f>
        <v/>
      </c>
      <c r="C49" s="21" t="str">
        <f>IF('Compiled-Mains'!$D25=0,"",IF(ISBLANK('Compiled-Mains'!C25),"",'Compiled-Mains'!C25))</f>
        <v/>
      </c>
      <c r="D49" s="21" t="str">
        <f>IF('Compiled-Mains'!$D25=0,"",IF(ISBLANK('Compiled-Mains'!D25),"",'Compiled-Mains'!D25))</f>
        <v/>
      </c>
      <c r="E49" s="21" t="str">
        <f>IF('Compiled-Mains'!$D25=0,"",IF(ISBLANK('Compiled-Mains'!E25),"",'Compiled-Mains'!E25))</f>
        <v/>
      </c>
      <c r="F49" s="21" t="str">
        <f>IF('Compiled-Mains'!$F25=0,"",IF(ISBLANK('Compiled-Mains'!F25),"",'Compiled-Mains'!F25))</f>
        <v/>
      </c>
      <c r="G49" s="21" t="str">
        <f>IF('Compiled-Mains'!$D25=0,"",IF(ISBLANK('Compiled-Mains'!G25),"",'Compiled-Mains'!G25))</f>
        <v/>
      </c>
      <c r="H49" s="21" t="str">
        <f>IF('Compiled-Mains'!$D25=0,"",IF(ISBLANK('Compiled-Mains'!H25),"",'Compiled-Mains'!H25))</f>
        <v/>
      </c>
      <c r="I49" s="21" t="str">
        <f>IF('Compiled-Mains'!$D25=0,"",IF(ISBLANK('Compiled-Mains'!I25),"",'Compiled-Mains'!I25))</f>
        <v/>
      </c>
      <c r="J49" s="21" t="str">
        <f>IF('Compiled-Mains'!$D25=0,"",IF(ISBLANK('Compiled-Mains'!J25),"",'Compiled-Mains'!J25))</f>
        <v/>
      </c>
      <c r="K49" s="21" t="str">
        <f>IF('Compiled-Mains'!$D25=0,"",IF(ISBLANK('Compiled-Mains'!K25),"",'Compiled-Mains'!K25))</f>
        <v/>
      </c>
      <c r="L49" s="21" t="str">
        <f>IF('Compiled-Mains'!$D25=0,"",IF(ISBLANK('Compiled-Mains'!L25),"",'Compiled-Mains'!L25))</f>
        <v/>
      </c>
      <c r="M49" s="21" t="str">
        <f>IF('Compiled-Mains'!$D25=0,"",IF(ISBLANK('Compiled-Mains'!M25),"",'Compiled-Mains'!M25))</f>
        <v/>
      </c>
    </row>
    <row r="50" spans="1:13" x14ac:dyDescent="0.25">
      <c r="A50" s="15" t="str">
        <f>IF('Compiled-Services'!$D2=0,"",IF(ISBLANK('Compiled-Services'!A2),"",'Compiled-Services'!A2))</f>
        <v/>
      </c>
      <c r="B50" s="15" t="str">
        <f>IF('Compiled-Services'!$D2=0,"",IF(ISBLANK('Compiled-Services'!B2),"",'Compiled-Services'!B2))</f>
        <v/>
      </c>
      <c r="C50" s="15" t="str">
        <f>IF('Compiled-Services'!$D2=0,"",IF(ISBLANK('Compiled-Services'!C2),"",'Compiled-Services'!C2))</f>
        <v/>
      </c>
      <c r="D50" s="15" t="str">
        <f>IF('Compiled-Services'!$D2=0,"",IF(ISBLANK('Compiled-Services'!D2),"",'Compiled-Services'!D2))</f>
        <v/>
      </c>
      <c r="E50" s="15" t="str">
        <f>IF('Compiled-Services'!$D2=0,"",IF(ISBLANK('Compiled-Services'!E2),"",'Compiled-Services'!E2))</f>
        <v/>
      </c>
      <c r="F50" s="15" t="str">
        <f>IF('Compiled-Services'!$F2=0,"",IF(ISBLANK('Compiled-Services'!F2),"",'Compiled-Services'!F2))</f>
        <v/>
      </c>
      <c r="G50" s="15" t="str">
        <f>IF('Compiled-Services'!$D2=0,"",IF(ISBLANK('Compiled-Services'!G2),"",'Compiled-Services'!G2))</f>
        <v/>
      </c>
      <c r="H50" s="15" t="str">
        <f>IF('Compiled-Services'!$D2=0,"",IF(ISBLANK('Compiled-Services'!H2),"",'Compiled-Services'!H2))</f>
        <v/>
      </c>
      <c r="I50" s="15" t="str">
        <f>IF('Compiled-Services'!$D2=0,"",IF(ISBLANK('Compiled-Services'!I2),"",'Compiled-Services'!I2))</f>
        <v/>
      </c>
      <c r="J50" s="15" t="str">
        <f>IF('Compiled-Services'!$D2=0,"",IF(ISBLANK('Compiled-Services'!J2),"",'Compiled-Services'!J2))</f>
        <v/>
      </c>
      <c r="K50" s="15" t="str">
        <f>IF('Compiled-Services'!$D2=0,"",IF(ISBLANK('Compiled-Services'!K2),"",'Compiled-Services'!K2))</f>
        <v/>
      </c>
      <c r="L50" s="15" t="str">
        <f>IF('Compiled-Services'!$D2=0,"",IF(ISBLANK('Compiled-Services'!L2),"",'Compiled-Services'!L2))</f>
        <v/>
      </c>
      <c r="M50" s="15" t="str">
        <f>IF('Compiled-Services'!$D2=0,"",IF(ISBLANK('Compiled-Services'!M2),"",'Compiled-Services'!M2))</f>
        <v/>
      </c>
    </row>
    <row r="51" spans="1:13" x14ac:dyDescent="0.25">
      <c r="A51" s="15" t="str">
        <f>IF('Compiled-Services'!$D3=0,"",IF(ISBLANK('Compiled-Services'!A3),"",'Compiled-Services'!A3))</f>
        <v/>
      </c>
      <c r="B51" s="15" t="str">
        <f>IF('Compiled-Services'!$D3=0,"",IF(ISBLANK('Compiled-Services'!B3),"",'Compiled-Services'!B3))</f>
        <v/>
      </c>
      <c r="C51" s="15" t="str">
        <f>IF('Compiled-Services'!$D3=0,"",IF(ISBLANK('Compiled-Services'!C3),"",'Compiled-Services'!C3))</f>
        <v/>
      </c>
      <c r="D51" s="15" t="str">
        <f>IF('Compiled-Services'!$D3=0,"",IF(ISBLANK('Compiled-Services'!D3),"",'Compiled-Services'!D3))</f>
        <v/>
      </c>
      <c r="E51" s="15" t="str">
        <f>IF('Compiled-Services'!$D3=0,"",IF(ISBLANK('Compiled-Services'!E3),"",'Compiled-Services'!E3))</f>
        <v/>
      </c>
      <c r="F51" s="15" t="str">
        <f>IF('Compiled-Services'!$F3=0,"",IF(ISBLANK('Compiled-Services'!F3),"",'Compiled-Services'!F3))</f>
        <v/>
      </c>
      <c r="G51" s="15" t="str">
        <f>IF('Compiled-Services'!$D3=0,"",IF(ISBLANK('Compiled-Services'!G3),"",'Compiled-Services'!G3))</f>
        <v/>
      </c>
      <c r="H51" s="15" t="str">
        <f>IF('Compiled-Services'!$D3=0,"",IF(ISBLANK('Compiled-Services'!H3),"",'Compiled-Services'!H3))</f>
        <v/>
      </c>
      <c r="I51" s="15" t="str">
        <f>IF('Compiled-Services'!$D3=0,"",IF(ISBLANK('Compiled-Services'!I3),"",'Compiled-Services'!I3))</f>
        <v/>
      </c>
      <c r="J51" s="15" t="str">
        <f>IF('Compiled-Services'!$D3=0,"",IF(ISBLANK('Compiled-Services'!J3),"",'Compiled-Services'!J3))</f>
        <v/>
      </c>
      <c r="K51" s="15" t="str">
        <f>IF('Compiled-Services'!$D3=0,"",IF(ISBLANK('Compiled-Services'!K3),"",'Compiled-Services'!K3))</f>
        <v/>
      </c>
      <c r="L51" s="15" t="str">
        <f>IF('Compiled-Services'!$D3=0,"",IF(ISBLANK('Compiled-Services'!L3),"",'Compiled-Services'!L3))</f>
        <v/>
      </c>
      <c r="M51" s="15" t="str">
        <f>IF('Compiled-Services'!$D3=0,"",IF(ISBLANK('Compiled-Services'!M3),"",'Compiled-Services'!M3))</f>
        <v/>
      </c>
    </row>
    <row r="52" spans="1:13" x14ac:dyDescent="0.25">
      <c r="A52" s="15" t="str">
        <f>IF('Compiled-Services'!$D4=0,"",IF(ISBLANK('Compiled-Services'!A4),"",'Compiled-Services'!A4))</f>
        <v/>
      </c>
      <c r="B52" s="15" t="str">
        <f>IF('Compiled-Services'!$D4=0,"",IF(ISBLANK('Compiled-Services'!B4),"",'Compiled-Services'!B4))</f>
        <v/>
      </c>
      <c r="C52" s="15" t="str">
        <f>IF('Compiled-Services'!$D4=0,"",IF(ISBLANK('Compiled-Services'!C4),"",'Compiled-Services'!C4))</f>
        <v/>
      </c>
      <c r="D52" s="15" t="str">
        <f>IF('Compiled-Services'!$D4=0,"",IF(ISBLANK('Compiled-Services'!D4),"",'Compiled-Services'!D4))</f>
        <v/>
      </c>
      <c r="E52" s="15" t="str">
        <f>IF('Compiled-Services'!$D4=0,"",IF(ISBLANK('Compiled-Services'!E4),"",'Compiled-Services'!E4))</f>
        <v/>
      </c>
      <c r="F52" s="15" t="str">
        <f>IF('Compiled-Services'!$F4=0,"",IF(ISBLANK('Compiled-Services'!F4),"",'Compiled-Services'!F4))</f>
        <v/>
      </c>
      <c r="G52" s="15" t="str">
        <f>IF('Compiled-Services'!$D4=0,"",IF(ISBLANK('Compiled-Services'!G4),"",'Compiled-Services'!G4))</f>
        <v/>
      </c>
      <c r="H52" s="15" t="str">
        <f>IF('Compiled-Services'!$D4=0,"",IF(ISBLANK('Compiled-Services'!H4),"",'Compiled-Services'!H4))</f>
        <v/>
      </c>
      <c r="I52" s="15" t="str">
        <f>IF('Compiled-Services'!$D4=0,"",IF(ISBLANK('Compiled-Services'!I4),"",'Compiled-Services'!I4))</f>
        <v/>
      </c>
      <c r="J52" s="15" t="str">
        <f>IF('Compiled-Services'!$D4=0,"",IF(ISBLANK('Compiled-Services'!J4),"",'Compiled-Services'!J4))</f>
        <v/>
      </c>
      <c r="K52" s="15" t="str">
        <f>IF('Compiled-Services'!$D4=0,"",IF(ISBLANK('Compiled-Services'!K4),"",'Compiled-Services'!K4))</f>
        <v/>
      </c>
      <c r="L52" s="15" t="str">
        <f>IF('Compiled-Services'!$D4=0,"",IF(ISBLANK('Compiled-Services'!L4),"",'Compiled-Services'!L4))</f>
        <v/>
      </c>
      <c r="M52" s="15" t="str">
        <f>IF('Compiled-Services'!$D4=0,"",IF(ISBLANK('Compiled-Services'!M4),"",'Compiled-Services'!M4))</f>
        <v/>
      </c>
    </row>
    <row r="53" spans="1:13" x14ac:dyDescent="0.25">
      <c r="A53" s="15" t="str">
        <f>IF('Compiled-Services'!$D5=0,"",IF(ISBLANK('Compiled-Services'!A5),"",'Compiled-Services'!A5))</f>
        <v/>
      </c>
      <c r="B53" s="15" t="str">
        <f>IF('Compiled-Services'!$D5=0,"",IF(ISBLANK('Compiled-Services'!B5),"",'Compiled-Services'!B5))</f>
        <v/>
      </c>
      <c r="C53" s="15" t="str">
        <f>IF('Compiled-Services'!$D5=0,"",IF(ISBLANK('Compiled-Services'!C5),"",'Compiled-Services'!C5))</f>
        <v/>
      </c>
      <c r="D53" s="15" t="str">
        <f>IF('Compiled-Services'!$D5=0,"",IF(ISBLANK('Compiled-Services'!D5),"",'Compiled-Services'!D5))</f>
        <v/>
      </c>
      <c r="E53" s="15" t="str">
        <f>IF('Compiled-Services'!$D5=0,"",IF(ISBLANK('Compiled-Services'!E5),"",'Compiled-Services'!E5))</f>
        <v/>
      </c>
      <c r="F53" s="15" t="str">
        <f>IF('Compiled-Services'!$F5=0,"",IF(ISBLANK('Compiled-Services'!F5),"",'Compiled-Services'!F5))</f>
        <v/>
      </c>
      <c r="G53" s="15" t="str">
        <f>IF('Compiled-Services'!$D5=0,"",IF(ISBLANK('Compiled-Services'!G5),"",'Compiled-Services'!G5))</f>
        <v/>
      </c>
      <c r="H53" s="15" t="str">
        <f>IF('Compiled-Services'!$D5=0,"",IF(ISBLANK('Compiled-Services'!H5),"",'Compiled-Services'!H5))</f>
        <v/>
      </c>
      <c r="I53" s="15" t="str">
        <f>IF('Compiled-Services'!$D5=0,"",IF(ISBLANK('Compiled-Services'!I5),"",'Compiled-Services'!I5))</f>
        <v/>
      </c>
      <c r="J53" s="15" t="str">
        <f>IF('Compiled-Services'!$D5=0,"",IF(ISBLANK('Compiled-Services'!J5),"",'Compiled-Services'!J5))</f>
        <v/>
      </c>
      <c r="K53" s="15" t="str">
        <f>IF('Compiled-Services'!$D5=0,"",IF(ISBLANK('Compiled-Services'!K5),"",'Compiled-Services'!K5))</f>
        <v/>
      </c>
      <c r="L53" s="15" t="str">
        <f>IF('Compiled-Services'!$D5=0,"",IF(ISBLANK('Compiled-Services'!L5),"",'Compiled-Services'!L5))</f>
        <v/>
      </c>
      <c r="M53" s="15" t="str">
        <f>IF('Compiled-Services'!$D5=0,"",IF(ISBLANK('Compiled-Services'!M5),"",'Compiled-Services'!M5))</f>
        <v/>
      </c>
    </row>
    <row r="54" spans="1:13" x14ac:dyDescent="0.25">
      <c r="A54" s="15" t="str">
        <f>IF('Compiled-Services'!$D6=0,"",IF(ISBLANK('Compiled-Services'!A6),"",'Compiled-Services'!A6))</f>
        <v/>
      </c>
      <c r="B54" s="15" t="str">
        <f>IF('Compiled-Services'!$D6=0,"",IF(ISBLANK('Compiled-Services'!B6),"",'Compiled-Services'!B6))</f>
        <v/>
      </c>
      <c r="C54" s="15" t="str">
        <f>IF('Compiled-Services'!$D6=0,"",IF(ISBLANK('Compiled-Services'!C6),"",'Compiled-Services'!C6))</f>
        <v/>
      </c>
      <c r="D54" s="15" t="str">
        <f>IF('Compiled-Services'!$D6=0,"",IF(ISBLANK('Compiled-Services'!D6),"",'Compiled-Services'!D6))</f>
        <v/>
      </c>
      <c r="E54" s="15" t="str">
        <f>IF('Compiled-Services'!$D6=0,"",IF(ISBLANK('Compiled-Services'!E6),"",'Compiled-Services'!E6))</f>
        <v/>
      </c>
      <c r="F54" s="15" t="str">
        <f>IF('Compiled-Services'!$F6=0,"",IF(ISBLANK('Compiled-Services'!F6),"",'Compiled-Services'!F6))</f>
        <v/>
      </c>
      <c r="G54" s="15" t="str">
        <f>IF('Compiled-Services'!$D6=0,"",IF(ISBLANK('Compiled-Services'!G6),"",'Compiled-Services'!G6))</f>
        <v/>
      </c>
      <c r="H54" s="15" t="str">
        <f>IF('Compiled-Services'!$D6=0,"",IF(ISBLANK('Compiled-Services'!H6),"",'Compiled-Services'!H6))</f>
        <v/>
      </c>
      <c r="I54" s="15" t="str">
        <f>IF('Compiled-Services'!$D6=0,"",IF(ISBLANK('Compiled-Services'!I6),"",'Compiled-Services'!I6))</f>
        <v/>
      </c>
      <c r="J54" s="15" t="str">
        <f>IF('Compiled-Services'!$D6=0,"",IF(ISBLANK('Compiled-Services'!J6),"",'Compiled-Services'!J6))</f>
        <v/>
      </c>
      <c r="K54" s="15" t="str">
        <f>IF('Compiled-Services'!$D6=0,"",IF(ISBLANK('Compiled-Services'!K6),"",'Compiled-Services'!K6))</f>
        <v/>
      </c>
      <c r="L54" s="15" t="str">
        <f>IF('Compiled-Services'!$D6=0,"",IF(ISBLANK('Compiled-Services'!L6),"",'Compiled-Services'!L6))</f>
        <v/>
      </c>
      <c r="M54" s="15" t="str">
        <f>IF('Compiled-Services'!$D6=0,"",IF(ISBLANK('Compiled-Services'!M6),"",'Compiled-Services'!M6))</f>
        <v/>
      </c>
    </row>
    <row r="55" spans="1:13" x14ac:dyDescent="0.25">
      <c r="A55" s="15" t="str">
        <f>IF('Compiled-Services'!$D7=0,"",IF(ISBLANK('Compiled-Services'!A7),"",'Compiled-Services'!A7))</f>
        <v/>
      </c>
      <c r="B55" s="15" t="str">
        <f>IF('Compiled-Services'!$D7=0,"",IF(ISBLANK('Compiled-Services'!B7),"",'Compiled-Services'!B7))</f>
        <v/>
      </c>
      <c r="C55" s="15" t="str">
        <f>IF('Compiled-Services'!$D7=0,"",IF(ISBLANK('Compiled-Services'!C7),"",'Compiled-Services'!C7))</f>
        <v/>
      </c>
      <c r="D55" s="15" t="str">
        <f>IF('Compiled-Services'!$D7=0,"",IF(ISBLANK('Compiled-Services'!D7),"",'Compiled-Services'!D7))</f>
        <v/>
      </c>
      <c r="E55" s="15" t="str">
        <f>IF('Compiled-Services'!$D7=0,"",IF(ISBLANK('Compiled-Services'!E7),"",'Compiled-Services'!E7))</f>
        <v/>
      </c>
      <c r="F55" s="15" t="str">
        <f>IF('Compiled-Services'!$F7=0,"",IF(ISBLANK('Compiled-Services'!F7),"",'Compiled-Services'!F7))</f>
        <v/>
      </c>
      <c r="G55" s="15" t="str">
        <f>IF('Compiled-Services'!$D7=0,"",IF(ISBLANK('Compiled-Services'!G7),"",'Compiled-Services'!G7))</f>
        <v/>
      </c>
      <c r="H55" s="15" t="str">
        <f>IF('Compiled-Services'!$D7=0,"",IF(ISBLANK('Compiled-Services'!H7),"",'Compiled-Services'!H7))</f>
        <v/>
      </c>
      <c r="I55" s="15" t="str">
        <f>IF('Compiled-Services'!$D7=0,"",IF(ISBLANK('Compiled-Services'!I7),"",'Compiled-Services'!I7))</f>
        <v/>
      </c>
      <c r="J55" s="15" t="str">
        <f>IF('Compiled-Services'!$D7=0,"",IF(ISBLANK('Compiled-Services'!J7),"",'Compiled-Services'!J7))</f>
        <v/>
      </c>
      <c r="K55" s="15" t="str">
        <f>IF('Compiled-Services'!$D7=0,"",IF(ISBLANK('Compiled-Services'!K7),"",'Compiled-Services'!K7))</f>
        <v/>
      </c>
      <c r="L55" s="15" t="str">
        <f>IF('Compiled-Services'!$D7=0,"",IF(ISBLANK('Compiled-Services'!L7),"",'Compiled-Services'!L7))</f>
        <v/>
      </c>
      <c r="M55" s="15" t="str">
        <f>IF('Compiled-Services'!$D7=0,"",IF(ISBLANK('Compiled-Services'!M7),"",'Compiled-Services'!M7))</f>
        <v/>
      </c>
    </row>
    <row r="56" spans="1:13" x14ac:dyDescent="0.25">
      <c r="A56" s="15" t="str">
        <f>IF('Compiled-Services'!$D8=0,"",IF(ISBLANK('Compiled-Services'!A8),"",'Compiled-Services'!A8))</f>
        <v/>
      </c>
      <c r="B56" s="15" t="str">
        <f>IF('Compiled-Services'!$D8=0,"",IF(ISBLANK('Compiled-Services'!B8),"",'Compiled-Services'!B8))</f>
        <v/>
      </c>
      <c r="C56" s="15" t="str">
        <f>IF('Compiled-Services'!$D8=0,"",IF(ISBLANK('Compiled-Services'!C8),"",'Compiled-Services'!C8))</f>
        <v/>
      </c>
      <c r="D56" s="15" t="str">
        <f>IF('Compiled-Services'!$D8=0,"",IF(ISBLANK('Compiled-Services'!D8),"",'Compiled-Services'!D8))</f>
        <v/>
      </c>
      <c r="E56" s="15" t="str">
        <f>IF('Compiled-Services'!$D8=0,"",IF(ISBLANK('Compiled-Services'!E8),"",'Compiled-Services'!E8))</f>
        <v/>
      </c>
      <c r="F56" s="15" t="str">
        <f>IF('Compiled-Services'!$F8=0,"",IF(ISBLANK('Compiled-Services'!F8),"",'Compiled-Services'!F8))</f>
        <v/>
      </c>
      <c r="G56" s="15" t="str">
        <f>IF('Compiled-Services'!$D8=0,"",IF(ISBLANK('Compiled-Services'!G8),"",'Compiled-Services'!G8))</f>
        <v/>
      </c>
      <c r="H56" s="15" t="str">
        <f>IF('Compiled-Services'!$D8=0,"",IF(ISBLANK('Compiled-Services'!H8),"",'Compiled-Services'!H8))</f>
        <v/>
      </c>
      <c r="I56" s="15" t="str">
        <f>IF('Compiled-Services'!$D8=0,"",IF(ISBLANK('Compiled-Services'!I8),"",'Compiled-Services'!I8))</f>
        <v/>
      </c>
      <c r="J56" s="15" t="str">
        <f>IF('Compiled-Services'!$D8=0,"",IF(ISBLANK('Compiled-Services'!J8),"",'Compiled-Services'!J8))</f>
        <v/>
      </c>
      <c r="K56" s="15" t="str">
        <f>IF('Compiled-Services'!$D8=0,"",IF(ISBLANK('Compiled-Services'!K8),"",'Compiled-Services'!K8))</f>
        <v/>
      </c>
      <c r="L56" s="15" t="str">
        <f>IF('Compiled-Services'!$D8=0,"",IF(ISBLANK('Compiled-Services'!L8),"",'Compiled-Services'!L8))</f>
        <v/>
      </c>
      <c r="M56" s="15" t="str">
        <f>IF('Compiled-Services'!$D8=0,"",IF(ISBLANK('Compiled-Services'!M8),"",'Compiled-Services'!M8))</f>
        <v/>
      </c>
    </row>
    <row r="57" spans="1:13" x14ac:dyDescent="0.25">
      <c r="A57" s="15" t="str">
        <f>IF('Compiled-Services'!$D9=0,"",IF(ISBLANK('Compiled-Services'!A9),"",'Compiled-Services'!A9))</f>
        <v/>
      </c>
      <c r="B57" s="15" t="str">
        <f>IF('Compiled-Services'!$D9=0,"",IF(ISBLANK('Compiled-Services'!B9),"",'Compiled-Services'!B9))</f>
        <v/>
      </c>
      <c r="C57" s="15" t="str">
        <f>IF('Compiled-Services'!$D9=0,"",IF(ISBLANK('Compiled-Services'!C9),"",'Compiled-Services'!C9))</f>
        <v/>
      </c>
      <c r="D57" s="15" t="str">
        <f>IF('Compiled-Services'!$D9=0,"",IF(ISBLANK('Compiled-Services'!D9),"",'Compiled-Services'!D9))</f>
        <v/>
      </c>
      <c r="E57" s="15" t="str">
        <f>IF('Compiled-Services'!$D9=0,"",IF(ISBLANK('Compiled-Services'!E9),"",'Compiled-Services'!E9))</f>
        <v/>
      </c>
      <c r="F57" s="15" t="str">
        <f>IF('Compiled-Services'!$F9=0,"",IF(ISBLANK('Compiled-Services'!F9),"",'Compiled-Services'!F9))</f>
        <v/>
      </c>
      <c r="G57" s="15" t="str">
        <f>IF('Compiled-Services'!$D9=0,"",IF(ISBLANK('Compiled-Services'!G9),"",'Compiled-Services'!G9))</f>
        <v/>
      </c>
      <c r="H57" s="15" t="str">
        <f>IF('Compiled-Services'!$D9=0,"",IF(ISBLANK('Compiled-Services'!H9),"",'Compiled-Services'!H9))</f>
        <v/>
      </c>
      <c r="I57" s="15" t="str">
        <f>IF('Compiled-Services'!$D9=0,"",IF(ISBLANK('Compiled-Services'!I9),"",'Compiled-Services'!I9))</f>
        <v/>
      </c>
      <c r="J57" s="15" t="str">
        <f>IF('Compiled-Services'!$D9=0,"",IF(ISBLANK('Compiled-Services'!J9),"",'Compiled-Services'!J9))</f>
        <v/>
      </c>
      <c r="K57" s="15" t="str">
        <f>IF('Compiled-Services'!$D9=0,"",IF(ISBLANK('Compiled-Services'!K9),"",'Compiled-Services'!K9))</f>
        <v/>
      </c>
      <c r="L57" s="15" t="str">
        <f>IF('Compiled-Services'!$D9=0,"",IF(ISBLANK('Compiled-Services'!L9),"",'Compiled-Services'!L9))</f>
        <v/>
      </c>
      <c r="M57" s="15" t="str">
        <f>IF('Compiled-Services'!$D9=0,"",IF(ISBLANK('Compiled-Services'!M9),"",'Compiled-Services'!M9))</f>
        <v/>
      </c>
    </row>
    <row r="58" spans="1:13" x14ac:dyDescent="0.25">
      <c r="A58" s="15" t="str">
        <f>IF('Compiled-Services'!$D10=0,"",IF(ISBLANK('Compiled-Services'!A10),"",'Compiled-Services'!A10))</f>
        <v/>
      </c>
      <c r="B58" s="15" t="str">
        <f>IF('Compiled-Services'!$D10=0,"",IF(ISBLANK('Compiled-Services'!B10),"",'Compiled-Services'!B10))</f>
        <v/>
      </c>
      <c r="C58" s="15" t="str">
        <f>IF('Compiled-Services'!$D10=0,"",IF(ISBLANK('Compiled-Services'!C10),"",'Compiled-Services'!C10))</f>
        <v/>
      </c>
      <c r="D58" s="15" t="str">
        <f>IF('Compiled-Services'!$D10=0,"",IF(ISBLANK('Compiled-Services'!D10),"",'Compiled-Services'!D10))</f>
        <v/>
      </c>
      <c r="E58" s="15" t="str">
        <f>IF('Compiled-Services'!$D10=0,"",IF(ISBLANK('Compiled-Services'!E10),"",'Compiled-Services'!E10))</f>
        <v/>
      </c>
      <c r="F58" s="15" t="str">
        <f>IF('Compiled-Services'!$F10=0,"",IF(ISBLANK('Compiled-Services'!F10),"",'Compiled-Services'!F10))</f>
        <v/>
      </c>
      <c r="G58" s="15" t="str">
        <f>IF('Compiled-Services'!$D10=0,"",IF(ISBLANK('Compiled-Services'!G10),"",'Compiled-Services'!G10))</f>
        <v/>
      </c>
      <c r="H58" s="15" t="str">
        <f>IF('Compiled-Services'!$D10=0,"",IF(ISBLANK('Compiled-Services'!H10),"",'Compiled-Services'!H10))</f>
        <v/>
      </c>
      <c r="I58" s="15" t="str">
        <f>IF('Compiled-Services'!$D10=0,"",IF(ISBLANK('Compiled-Services'!I10),"",'Compiled-Services'!I10))</f>
        <v/>
      </c>
      <c r="J58" s="15" t="str">
        <f>IF('Compiled-Services'!$D10=0,"",IF(ISBLANK('Compiled-Services'!J10),"",'Compiled-Services'!J10))</f>
        <v/>
      </c>
      <c r="K58" s="15" t="str">
        <f>IF('Compiled-Services'!$D10=0,"",IF(ISBLANK('Compiled-Services'!K10),"",'Compiled-Services'!K10))</f>
        <v/>
      </c>
      <c r="L58" s="15" t="str">
        <f>IF('Compiled-Services'!$D10=0,"",IF(ISBLANK('Compiled-Services'!L10),"",'Compiled-Services'!L10))</f>
        <v/>
      </c>
      <c r="M58" s="15" t="str">
        <f>IF('Compiled-Services'!$D10=0,"",IF(ISBLANK('Compiled-Services'!M10),"",'Compiled-Services'!M10))</f>
        <v/>
      </c>
    </row>
    <row r="59" spans="1:13" x14ac:dyDescent="0.25">
      <c r="A59" s="15" t="str">
        <f>IF('Compiled-Services'!$D11=0,"",IF(ISBLANK('Compiled-Services'!A11),"",'Compiled-Services'!A11))</f>
        <v/>
      </c>
      <c r="B59" s="15" t="str">
        <f>IF('Compiled-Services'!$D11=0,"",IF(ISBLANK('Compiled-Services'!B11),"",'Compiled-Services'!B11))</f>
        <v/>
      </c>
      <c r="C59" s="15" t="str">
        <f>IF('Compiled-Services'!$D11=0,"",IF(ISBLANK('Compiled-Services'!C11),"",'Compiled-Services'!C11))</f>
        <v/>
      </c>
      <c r="D59" s="15" t="str">
        <f>IF('Compiled-Services'!$D11=0,"",IF(ISBLANK('Compiled-Services'!D11),"",'Compiled-Services'!D11))</f>
        <v/>
      </c>
      <c r="E59" s="15" t="str">
        <f>IF('Compiled-Services'!$D11=0,"",IF(ISBLANK('Compiled-Services'!E11),"",'Compiled-Services'!E11))</f>
        <v/>
      </c>
      <c r="F59" s="15" t="str">
        <f>IF('Compiled-Services'!$F11=0,"",IF(ISBLANK('Compiled-Services'!F11),"",'Compiled-Services'!F11))</f>
        <v/>
      </c>
      <c r="G59" s="15" t="str">
        <f>IF('Compiled-Services'!$D11=0,"",IF(ISBLANK('Compiled-Services'!G11),"",'Compiled-Services'!G11))</f>
        <v/>
      </c>
      <c r="H59" s="15" t="str">
        <f>IF('Compiled-Services'!$D11=0,"",IF(ISBLANK('Compiled-Services'!H11),"",'Compiled-Services'!H11))</f>
        <v/>
      </c>
      <c r="I59" s="15" t="str">
        <f>IF('Compiled-Services'!$D11=0,"",IF(ISBLANK('Compiled-Services'!I11),"",'Compiled-Services'!I11))</f>
        <v/>
      </c>
      <c r="J59" s="15" t="str">
        <f>IF('Compiled-Services'!$D11=0,"",IF(ISBLANK('Compiled-Services'!J11),"",'Compiled-Services'!J11))</f>
        <v/>
      </c>
      <c r="K59" s="15" t="str">
        <f>IF('Compiled-Services'!$D11=0,"",IF(ISBLANK('Compiled-Services'!K11),"",'Compiled-Services'!K11))</f>
        <v/>
      </c>
      <c r="L59" s="15" t="str">
        <f>IF('Compiled-Services'!$D11=0,"",IF(ISBLANK('Compiled-Services'!L11),"",'Compiled-Services'!L11))</f>
        <v/>
      </c>
      <c r="M59" s="15" t="str">
        <f>IF('Compiled-Services'!$D11=0,"",IF(ISBLANK('Compiled-Services'!M11),"",'Compiled-Services'!M11))</f>
        <v/>
      </c>
    </row>
    <row r="60" spans="1:13" x14ac:dyDescent="0.25">
      <c r="A60" s="15" t="str">
        <f>IF('Compiled-Services'!$D12=0,"",IF(ISBLANK('Compiled-Services'!A12),"",'Compiled-Services'!A12))</f>
        <v/>
      </c>
      <c r="B60" s="15" t="str">
        <f>IF('Compiled-Services'!$D12=0,"",IF(ISBLANK('Compiled-Services'!B12),"",'Compiled-Services'!B12))</f>
        <v/>
      </c>
      <c r="C60" s="15" t="str">
        <f>IF('Compiled-Services'!$D12=0,"",IF(ISBLANK('Compiled-Services'!C12),"",'Compiled-Services'!C12))</f>
        <v/>
      </c>
      <c r="D60" s="15" t="str">
        <f>IF('Compiled-Services'!$D12=0,"",IF(ISBLANK('Compiled-Services'!D12),"",'Compiled-Services'!D12))</f>
        <v/>
      </c>
      <c r="E60" s="15" t="str">
        <f>IF('Compiled-Services'!$D12=0,"",IF(ISBLANK('Compiled-Services'!E12),"",'Compiled-Services'!E12))</f>
        <v/>
      </c>
      <c r="F60" s="15" t="str">
        <f>IF('Compiled-Services'!$F12=0,"",IF(ISBLANK('Compiled-Services'!F12),"",'Compiled-Services'!F12))</f>
        <v/>
      </c>
      <c r="G60" s="15" t="str">
        <f>IF('Compiled-Services'!$D12=0,"",IF(ISBLANK('Compiled-Services'!G12),"",'Compiled-Services'!G12))</f>
        <v/>
      </c>
      <c r="H60" s="15" t="str">
        <f>IF('Compiled-Services'!$D12=0,"",IF(ISBLANK('Compiled-Services'!H12),"",'Compiled-Services'!H12))</f>
        <v/>
      </c>
      <c r="I60" s="15" t="str">
        <f>IF('Compiled-Services'!$D12=0,"",IF(ISBLANK('Compiled-Services'!I12),"",'Compiled-Services'!I12))</f>
        <v/>
      </c>
      <c r="J60" s="15" t="str">
        <f>IF('Compiled-Services'!$D12=0,"",IF(ISBLANK('Compiled-Services'!J12),"",'Compiled-Services'!J12))</f>
        <v/>
      </c>
      <c r="K60" s="15" t="str">
        <f>IF('Compiled-Services'!$D12=0,"",IF(ISBLANK('Compiled-Services'!K12),"",'Compiled-Services'!K12))</f>
        <v/>
      </c>
      <c r="L60" s="15" t="str">
        <f>IF('Compiled-Services'!$D12=0,"",IF(ISBLANK('Compiled-Services'!L12),"",'Compiled-Services'!L12))</f>
        <v/>
      </c>
      <c r="M60" s="15" t="str">
        <f>IF('Compiled-Services'!$D12=0,"",IF(ISBLANK('Compiled-Services'!M12),"",'Compiled-Services'!M12))</f>
        <v/>
      </c>
    </row>
    <row r="61" spans="1:13" x14ac:dyDescent="0.25">
      <c r="A61" s="15" t="str">
        <f>IF('Compiled-Services'!$D13=0,"",IF(ISBLANK('Compiled-Services'!A13),"",'Compiled-Services'!A13))</f>
        <v/>
      </c>
      <c r="B61" s="15" t="str">
        <f>IF('Compiled-Services'!$D13=0,"",IF(ISBLANK('Compiled-Services'!B13),"",'Compiled-Services'!B13))</f>
        <v/>
      </c>
      <c r="C61" s="15" t="str">
        <f>IF('Compiled-Services'!$D13=0,"",IF(ISBLANK('Compiled-Services'!C13),"",'Compiled-Services'!C13))</f>
        <v/>
      </c>
      <c r="D61" s="15" t="str">
        <f>IF('Compiled-Services'!$D13=0,"",IF(ISBLANK('Compiled-Services'!D13),"",'Compiled-Services'!D13))</f>
        <v/>
      </c>
      <c r="E61" s="15" t="str">
        <f>IF('Compiled-Services'!$D13=0,"",IF(ISBLANK('Compiled-Services'!E13),"",'Compiled-Services'!E13))</f>
        <v/>
      </c>
      <c r="F61" s="15" t="str">
        <f>IF('Compiled-Services'!$F13=0,"",IF(ISBLANK('Compiled-Services'!F13),"",'Compiled-Services'!F13))</f>
        <v/>
      </c>
      <c r="G61" s="15" t="str">
        <f>IF('Compiled-Services'!$D13=0,"",IF(ISBLANK('Compiled-Services'!G13),"",'Compiled-Services'!G13))</f>
        <v/>
      </c>
      <c r="H61" s="15" t="str">
        <f>IF('Compiled-Services'!$D13=0,"",IF(ISBLANK('Compiled-Services'!H13),"",'Compiled-Services'!H13))</f>
        <v/>
      </c>
      <c r="I61" s="15" t="str">
        <f>IF('Compiled-Services'!$D13=0,"",IF(ISBLANK('Compiled-Services'!I13),"",'Compiled-Services'!I13))</f>
        <v/>
      </c>
      <c r="J61" s="15" t="str">
        <f>IF('Compiled-Services'!$D13=0,"",IF(ISBLANK('Compiled-Services'!J13),"",'Compiled-Services'!J13))</f>
        <v/>
      </c>
      <c r="K61" s="15" t="str">
        <f>IF('Compiled-Services'!$D13=0,"",IF(ISBLANK('Compiled-Services'!K13),"",'Compiled-Services'!K13))</f>
        <v/>
      </c>
      <c r="L61" s="15" t="str">
        <f>IF('Compiled-Services'!$D13=0,"",IF(ISBLANK('Compiled-Services'!L13),"",'Compiled-Services'!L13))</f>
        <v/>
      </c>
      <c r="M61" s="15" t="str">
        <f>IF('Compiled-Services'!$D13=0,"",IF(ISBLANK('Compiled-Services'!M13),"",'Compiled-Services'!M13))</f>
        <v/>
      </c>
    </row>
    <row r="62" spans="1:13" x14ac:dyDescent="0.25">
      <c r="A62" s="15" t="str">
        <f>IF('Compiled-Services'!$D14=0,"",IF(ISBLANK('Compiled-Services'!A14),"",'Compiled-Services'!A14))</f>
        <v/>
      </c>
      <c r="B62" s="15" t="str">
        <f>IF('Compiled-Services'!$D14=0,"",IF(ISBLANK('Compiled-Services'!B14),"",'Compiled-Services'!B14))</f>
        <v/>
      </c>
      <c r="C62" s="15" t="str">
        <f>IF('Compiled-Services'!$D14=0,"",IF(ISBLANK('Compiled-Services'!C14),"",'Compiled-Services'!C14))</f>
        <v/>
      </c>
      <c r="D62" s="15" t="str">
        <f>IF('Compiled-Services'!$D14=0,"",IF(ISBLANK('Compiled-Services'!D14),"",'Compiled-Services'!D14))</f>
        <v/>
      </c>
      <c r="E62" s="15" t="str">
        <f>IF('Compiled-Services'!$D14=0,"",IF(ISBLANK('Compiled-Services'!E14),"",'Compiled-Services'!E14))</f>
        <v/>
      </c>
      <c r="F62" s="15" t="str">
        <f>IF('Compiled-Services'!$F14=0,"",IF(ISBLANK('Compiled-Services'!F14),"",'Compiled-Services'!F14))</f>
        <v/>
      </c>
      <c r="G62" s="15" t="str">
        <f>IF('Compiled-Services'!$D14=0,"",IF(ISBLANK('Compiled-Services'!G14),"",'Compiled-Services'!G14))</f>
        <v/>
      </c>
      <c r="H62" s="15" t="str">
        <f>IF('Compiled-Services'!$D14=0,"",IF(ISBLANK('Compiled-Services'!H14),"",'Compiled-Services'!H14))</f>
        <v/>
      </c>
      <c r="I62" s="15" t="str">
        <f>IF('Compiled-Services'!$D14=0,"",IF(ISBLANK('Compiled-Services'!I14),"",'Compiled-Services'!I14))</f>
        <v/>
      </c>
      <c r="J62" s="15" t="str">
        <f>IF('Compiled-Services'!$D14=0,"",IF(ISBLANK('Compiled-Services'!J14),"",'Compiled-Services'!J14))</f>
        <v/>
      </c>
      <c r="K62" s="15" t="str">
        <f>IF('Compiled-Services'!$D14=0,"",IF(ISBLANK('Compiled-Services'!K14),"",'Compiled-Services'!K14))</f>
        <v/>
      </c>
      <c r="L62" s="15" t="str">
        <f>IF('Compiled-Services'!$D14=0,"",IF(ISBLANK('Compiled-Services'!L14),"",'Compiled-Services'!L14))</f>
        <v/>
      </c>
      <c r="M62" s="15" t="str">
        <f>IF('Compiled-Services'!$D14=0,"",IF(ISBLANK('Compiled-Services'!M14),"",'Compiled-Services'!M14))</f>
        <v/>
      </c>
    </row>
    <row r="63" spans="1:13" x14ac:dyDescent="0.25">
      <c r="A63" s="15" t="str">
        <f>IF('Compiled-Services'!$D15=0,"",IF(ISBLANK('Compiled-Services'!A15),"",'Compiled-Services'!A15))</f>
        <v/>
      </c>
      <c r="B63" s="15" t="str">
        <f>IF('Compiled-Services'!$D15=0,"",IF(ISBLANK('Compiled-Services'!B15),"",'Compiled-Services'!B15))</f>
        <v/>
      </c>
      <c r="C63" s="15" t="str">
        <f>IF('Compiled-Services'!$D15=0,"",IF(ISBLANK('Compiled-Services'!C15),"",'Compiled-Services'!C15))</f>
        <v/>
      </c>
      <c r="D63" s="15" t="str">
        <f>IF('Compiled-Services'!$D15=0,"",IF(ISBLANK('Compiled-Services'!D15),"",'Compiled-Services'!D15))</f>
        <v/>
      </c>
      <c r="E63" s="15" t="str">
        <f>IF('Compiled-Services'!$D15=0,"",IF(ISBLANK('Compiled-Services'!E15),"",'Compiled-Services'!E15))</f>
        <v/>
      </c>
      <c r="F63" s="15" t="str">
        <f>IF('Compiled-Services'!$F15=0,"",IF(ISBLANK('Compiled-Services'!F15),"",'Compiled-Services'!F15))</f>
        <v/>
      </c>
      <c r="G63" s="15" t="str">
        <f>IF('Compiled-Services'!$D15=0,"",IF(ISBLANK('Compiled-Services'!G15),"",'Compiled-Services'!G15))</f>
        <v/>
      </c>
      <c r="H63" s="15" t="str">
        <f>IF('Compiled-Services'!$D15=0,"",IF(ISBLANK('Compiled-Services'!H15),"",'Compiled-Services'!H15))</f>
        <v/>
      </c>
      <c r="I63" s="15" t="str">
        <f>IF('Compiled-Services'!$D15=0,"",IF(ISBLANK('Compiled-Services'!I15),"",'Compiled-Services'!I15))</f>
        <v/>
      </c>
      <c r="J63" s="15" t="str">
        <f>IF('Compiled-Services'!$D15=0,"",IF(ISBLANK('Compiled-Services'!J15),"",'Compiled-Services'!J15))</f>
        <v/>
      </c>
      <c r="K63" s="15" t="str">
        <f>IF('Compiled-Services'!$D15=0,"",IF(ISBLANK('Compiled-Services'!K15),"",'Compiled-Services'!K15))</f>
        <v/>
      </c>
      <c r="L63" s="15" t="str">
        <f>IF('Compiled-Services'!$D15=0,"",IF(ISBLANK('Compiled-Services'!L15),"",'Compiled-Services'!L15))</f>
        <v/>
      </c>
      <c r="M63" s="15" t="str">
        <f>IF('Compiled-Services'!$D15=0,"",IF(ISBLANK('Compiled-Services'!M15),"",'Compiled-Services'!M15))</f>
        <v/>
      </c>
    </row>
    <row r="64" spans="1:13" x14ac:dyDescent="0.25">
      <c r="A64" s="15" t="str">
        <f>IF('Compiled-Services'!$D16=0,"",IF(ISBLANK('Compiled-Services'!A16),"",'Compiled-Services'!A16))</f>
        <v/>
      </c>
      <c r="B64" s="15" t="str">
        <f>IF('Compiled-Services'!$D16=0,"",IF(ISBLANK('Compiled-Services'!B16),"",'Compiled-Services'!B16))</f>
        <v/>
      </c>
      <c r="C64" s="15" t="str">
        <f>IF('Compiled-Services'!$D16=0,"",IF(ISBLANK('Compiled-Services'!C16),"",'Compiled-Services'!C16))</f>
        <v/>
      </c>
      <c r="D64" s="15" t="str">
        <f>IF('Compiled-Services'!$D16=0,"",IF(ISBLANK('Compiled-Services'!D16),"",'Compiled-Services'!D16))</f>
        <v/>
      </c>
      <c r="E64" s="15" t="str">
        <f>IF('Compiled-Services'!$D16=0,"",IF(ISBLANK('Compiled-Services'!E16),"",'Compiled-Services'!E16))</f>
        <v/>
      </c>
      <c r="F64" s="15" t="str">
        <f>IF('Compiled-Services'!$F16=0,"",IF(ISBLANK('Compiled-Services'!F16),"",'Compiled-Services'!F16))</f>
        <v/>
      </c>
      <c r="G64" s="15" t="str">
        <f>IF('Compiled-Services'!$D16=0,"",IF(ISBLANK('Compiled-Services'!G16),"",'Compiled-Services'!G16))</f>
        <v/>
      </c>
      <c r="H64" s="15" t="str">
        <f>IF('Compiled-Services'!$D16=0,"",IF(ISBLANK('Compiled-Services'!H16),"",'Compiled-Services'!H16))</f>
        <v/>
      </c>
      <c r="I64" s="15" t="str">
        <f>IF('Compiled-Services'!$D16=0,"",IF(ISBLANK('Compiled-Services'!I16),"",'Compiled-Services'!I16))</f>
        <v/>
      </c>
      <c r="J64" s="15" t="str">
        <f>IF('Compiled-Services'!$D16=0,"",IF(ISBLANK('Compiled-Services'!J16),"",'Compiled-Services'!J16))</f>
        <v/>
      </c>
      <c r="K64" s="15" t="str">
        <f>IF('Compiled-Services'!$D16=0,"",IF(ISBLANK('Compiled-Services'!K16),"",'Compiled-Services'!K16))</f>
        <v/>
      </c>
      <c r="L64" s="15" t="str">
        <f>IF('Compiled-Services'!$D16=0,"",IF(ISBLANK('Compiled-Services'!L16),"",'Compiled-Services'!L16))</f>
        <v/>
      </c>
      <c r="M64" s="15" t="str">
        <f>IF('Compiled-Services'!$D16=0,"",IF(ISBLANK('Compiled-Services'!M16),"",'Compiled-Services'!M16))</f>
        <v/>
      </c>
    </row>
    <row r="65" spans="1:13" x14ac:dyDescent="0.25">
      <c r="A65" s="15" t="str">
        <f>IF('Compiled-Services'!$D17=0,"",IF(ISBLANK('Compiled-Services'!A17),"",'Compiled-Services'!A17))</f>
        <v/>
      </c>
      <c r="B65" s="15" t="str">
        <f>IF('Compiled-Services'!$D17=0,"",IF(ISBLANK('Compiled-Services'!B17),"",'Compiled-Services'!B17))</f>
        <v/>
      </c>
      <c r="C65" s="15" t="str">
        <f>IF('Compiled-Services'!$D17=0,"",IF(ISBLANK('Compiled-Services'!C17),"",'Compiled-Services'!C17))</f>
        <v/>
      </c>
      <c r="D65" s="15" t="str">
        <f>IF('Compiled-Services'!$D17=0,"",IF(ISBLANK('Compiled-Services'!D17),"",'Compiled-Services'!D17))</f>
        <v/>
      </c>
      <c r="E65" s="15" t="str">
        <f>IF('Compiled-Services'!$D17=0,"",IF(ISBLANK('Compiled-Services'!E17),"",'Compiled-Services'!E17))</f>
        <v/>
      </c>
      <c r="F65" s="15" t="str">
        <f>IF('Compiled-Services'!$F17=0,"",IF(ISBLANK('Compiled-Services'!F17),"",'Compiled-Services'!F17))</f>
        <v/>
      </c>
      <c r="G65" s="15" t="str">
        <f>IF('Compiled-Services'!$D17=0,"",IF(ISBLANK('Compiled-Services'!G17),"",'Compiled-Services'!G17))</f>
        <v/>
      </c>
      <c r="H65" s="15" t="str">
        <f>IF('Compiled-Services'!$D17=0,"",IF(ISBLANK('Compiled-Services'!H17),"",'Compiled-Services'!H17))</f>
        <v/>
      </c>
      <c r="I65" s="15" t="str">
        <f>IF('Compiled-Services'!$D17=0,"",IF(ISBLANK('Compiled-Services'!I17),"",'Compiled-Services'!I17))</f>
        <v/>
      </c>
      <c r="J65" s="15" t="str">
        <f>IF('Compiled-Services'!$D17=0,"",IF(ISBLANK('Compiled-Services'!J17),"",'Compiled-Services'!J17))</f>
        <v/>
      </c>
      <c r="K65" s="15" t="str">
        <f>IF('Compiled-Services'!$D17=0,"",IF(ISBLANK('Compiled-Services'!K17),"",'Compiled-Services'!K17))</f>
        <v/>
      </c>
      <c r="L65" s="15" t="str">
        <f>IF('Compiled-Services'!$D17=0,"",IF(ISBLANK('Compiled-Services'!L17),"",'Compiled-Services'!L17))</f>
        <v/>
      </c>
      <c r="M65" s="15" t="str">
        <f>IF('Compiled-Services'!$D17=0,"",IF(ISBLANK('Compiled-Services'!M17),"",'Compiled-Services'!M17))</f>
        <v/>
      </c>
    </row>
    <row r="66" spans="1:13" x14ac:dyDescent="0.25">
      <c r="A66" s="15" t="str">
        <f>IF('Compiled-Services'!$D18=0,"",IF(ISBLANK('Compiled-Services'!A18),"",'Compiled-Services'!A18))</f>
        <v/>
      </c>
      <c r="B66" s="15" t="str">
        <f>IF('Compiled-Services'!$D18=0,"",IF(ISBLANK('Compiled-Services'!B18),"",'Compiled-Services'!B18))</f>
        <v/>
      </c>
      <c r="C66" s="15" t="str">
        <f>IF('Compiled-Services'!$D18=0,"",IF(ISBLANK('Compiled-Services'!C18),"",'Compiled-Services'!C18))</f>
        <v/>
      </c>
      <c r="D66" s="15" t="str">
        <f>IF('Compiled-Services'!$D18=0,"",IF(ISBLANK('Compiled-Services'!D18),"",'Compiled-Services'!D18))</f>
        <v/>
      </c>
      <c r="E66" s="15" t="str">
        <f>IF('Compiled-Services'!$D18=0,"",IF(ISBLANK('Compiled-Services'!E18),"",'Compiled-Services'!E18))</f>
        <v/>
      </c>
      <c r="F66" s="15" t="str">
        <f>IF('Compiled-Services'!$F18=0,"",IF(ISBLANK('Compiled-Services'!F18),"",'Compiled-Services'!F18))</f>
        <v/>
      </c>
      <c r="G66" s="15" t="str">
        <f>IF('Compiled-Services'!$D18=0,"",IF(ISBLANK('Compiled-Services'!G18),"",'Compiled-Services'!G18))</f>
        <v/>
      </c>
      <c r="H66" s="15" t="str">
        <f>IF('Compiled-Services'!$D18=0,"",IF(ISBLANK('Compiled-Services'!H18),"",'Compiled-Services'!H18))</f>
        <v/>
      </c>
      <c r="I66" s="15" t="str">
        <f>IF('Compiled-Services'!$D18=0,"",IF(ISBLANK('Compiled-Services'!I18),"",'Compiled-Services'!I18))</f>
        <v/>
      </c>
      <c r="J66" s="15" t="str">
        <f>IF('Compiled-Services'!$D18=0,"",IF(ISBLANK('Compiled-Services'!J18),"",'Compiled-Services'!J18))</f>
        <v/>
      </c>
      <c r="K66" s="15" t="str">
        <f>IF('Compiled-Services'!$D18=0,"",IF(ISBLANK('Compiled-Services'!K18),"",'Compiled-Services'!K18))</f>
        <v/>
      </c>
      <c r="L66" s="15" t="str">
        <f>IF('Compiled-Services'!$D18=0,"",IF(ISBLANK('Compiled-Services'!L18),"",'Compiled-Services'!L18))</f>
        <v/>
      </c>
      <c r="M66" s="15" t="str">
        <f>IF('Compiled-Services'!$D18=0,"",IF(ISBLANK('Compiled-Services'!M18),"",'Compiled-Services'!M18))</f>
        <v/>
      </c>
    </row>
    <row r="67" spans="1:13" x14ac:dyDescent="0.25">
      <c r="A67" s="15" t="str">
        <f>IF('Compiled-Services'!$D19=0,"",IF(ISBLANK('Compiled-Services'!A19),"",'Compiled-Services'!A19))</f>
        <v/>
      </c>
      <c r="B67" s="15" t="str">
        <f>IF('Compiled-Services'!$D19=0,"",IF(ISBLANK('Compiled-Services'!B19),"",'Compiled-Services'!B19))</f>
        <v/>
      </c>
      <c r="C67" s="15" t="str">
        <f>IF('Compiled-Services'!$D19=0,"",IF(ISBLANK('Compiled-Services'!C19),"",'Compiled-Services'!C19))</f>
        <v/>
      </c>
      <c r="D67" s="15" t="str">
        <f>IF('Compiled-Services'!$D19=0,"",IF(ISBLANK('Compiled-Services'!D19),"",'Compiled-Services'!D19))</f>
        <v/>
      </c>
      <c r="E67" s="15" t="str">
        <f>IF('Compiled-Services'!$D19=0,"",IF(ISBLANK('Compiled-Services'!E19),"",'Compiled-Services'!E19))</f>
        <v/>
      </c>
      <c r="F67" s="15" t="str">
        <f>IF('Compiled-Services'!$F19=0,"",IF(ISBLANK('Compiled-Services'!F19),"",'Compiled-Services'!F19))</f>
        <v/>
      </c>
      <c r="G67" s="15" t="str">
        <f>IF('Compiled-Services'!$D19=0,"",IF(ISBLANK('Compiled-Services'!G19),"",'Compiled-Services'!G19))</f>
        <v/>
      </c>
      <c r="H67" s="15" t="str">
        <f>IF('Compiled-Services'!$D19=0,"",IF(ISBLANK('Compiled-Services'!H19),"",'Compiled-Services'!H19))</f>
        <v/>
      </c>
      <c r="I67" s="15" t="str">
        <f>IF('Compiled-Services'!$D19=0,"",IF(ISBLANK('Compiled-Services'!I19),"",'Compiled-Services'!I19))</f>
        <v/>
      </c>
      <c r="J67" s="15" t="str">
        <f>IF('Compiled-Services'!$D19=0,"",IF(ISBLANK('Compiled-Services'!J19),"",'Compiled-Services'!J19))</f>
        <v/>
      </c>
      <c r="K67" s="15" t="str">
        <f>IF('Compiled-Services'!$D19=0,"",IF(ISBLANK('Compiled-Services'!K19),"",'Compiled-Services'!K19))</f>
        <v/>
      </c>
      <c r="L67" s="15" t="str">
        <f>IF('Compiled-Services'!$D19=0,"",IF(ISBLANK('Compiled-Services'!L19),"",'Compiled-Services'!L19))</f>
        <v/>
      </c>
      <c r="M67" s="15" t="str">
        <f>IF('Compiled-Services'!$D19=0,"",IF(ISBLANK('Compiled-Services'!M19),"",'Compiled-Services'!M19))</f>
        <v/>
      </c>
    </row>
    <row r="68" spans="1:13" x14ac:dyDescent="0.25">
      <c r="A68" s="15" t="str">
        <f>IF('Compiled-Services'!$D20=0,"",IF(ISBLANK('Compiled-Services'!A20),"",'Compiled-Services'!A20))</f>
        <v/>
      </c>
      <c r="B68" s="15" t="str">
        <f>IF('Compiled-Services'!$D20=0,"",IF(ISBLANK('Compiled-Services'!B20),"",'Compiled-Services'!B20))</f>
        <v/>
      </c>
      <c r="C68" s="15" t="str">
        <f>IF('Compiled-Services'!$D20=0,"",IF(ISBLANK('Compiled-Services'!C20),"",'Compiled-Services'!C20))</f>
        <v/>
      </c>
      <c r="D68" s="15" t="str">
        <f>IF('Compiled-Services'!$D20=0,"",IF(ISBLANK('Compiled-Services'!D20),"",'Compiled-Services'!D20))</f>
        <v/>
      </c>
      <c r="E68" s="15" t="str">
        <f>IF('Compiled-Services'!$D20=0,"",IF(ISBLANK('Compiled-Services'!E20),"",'Compiled-Services'!E20))</f>
        <v/>
      </c>
      <c r="F68" s="15" t="str">
        <f>IF('Compiled-Services'!$F20=0,"",IF(ISBLANK('Compiled-Services'!F20),"",'Compiled-Services'!F20))</f>
        <v/>
      </c>
      <c r="G68" s="15" t="str">
        <f>IF('Compiled-Services'!$D20=0,"",IF(ISBLANK('Compiled-Services'!G20),"",'Compiled-Services'!G20))</f>
        <v/>
      </c>
      <c r="H68" s="15" t="str">
        <f>IF('Compiled-Services'!$D20=0,"",IF(ISBLANK('Compiled-Services'!H20),"",'Compiled-Services'!H20))</f>
        <v/>
      </c>
      <c r="I68" s="15" t="str">
        <f>IF('Compiled-Services'!$D20=0,"",IF(ISBLANK('Compiled-Services'!I20),"",'Compiled-Services'!I20))</f>
        <v/>
      </c>
      <c r="J68" s="15" t="str">
        <f>IF('Compiled-Services'!$D20=0,"",IF(ISBLANK('Compiled-Services'!J20),"",'Compiled-Services'!J20))</f>
        <v/>
      </c>
      <c r="K68" s="15" t="str">
        <f>IF('Compiled-Services'!$D20=0,"",IF(ISBLANK('Compiled-Services'!K20),"",'Compiled-Services'!K20))</f>
        <v/>
      </c>
      <c r="L68" s="15" t="str">
        <f>IF('Compiled-Services'!$D20=0,"",IF(ISBLANK('Compiled-Services'!L20),"",'Compiled-Services'!L20))</f>
        <v/>
      </c>
      <c r="M68" s="15" t="str">
        <f>IF('Compiled-Services'!$D20=0,"",IF(ISBLANK('Compiled-Services'!M20),"",'Compiled-Services'!M20))</f>
        <v/>
      </c>
    </row>
    <row r="69" spans="1:13" x14ac:dyDescent="0.25">
      <c r="A69" s="15" t="str">
        <f>IF('Compiled-Services'!$D21=0,"",IF(ISBLANK('Compiled-Services'!A21),"",'Compiled-Services'!A21))</f>
        <v/>
      </c>
      <c r="B69" s="15" t="str">
        <f>IF('Compiled-Services'!$D21=0,"",IF(ISBLANK('Compiled-Services'!B21),"",'Compiled-Services'!B21))</f>
        <v/>
      </c>
      <c r="C69" s="15" t="str">
        <f>IF('Compiled-Services'!$D21=0,"",IF(ISBLANK('Compiled-Services'!C21),"",'Compiled-Services'!C21))</f>
        <v/>
      </c>
      <c r="D69" s="15" t="str">
        <f>IF('Compiled-Services'!$D21=0,"",IF(ISBLANK('Compiled-Services'!D21),"",'Compiled-Services'!D21))</f>
        <v/>
      </c>
      <c r="E69" s="15" t="str">
        <f>IF('Compiled-Services'!$D21=0,"",IF(ISBLANK('Compiled-Services'!E21),"",'Compiled-Services'!E21))</f>
        <v/>
      </c>
      <c r="F69" s="15" t="str">
        <f>IF('Compiled-Services'!$F21=0,"",IF(ISBLANK('Compiled-Services'!F21),"",'Compiled-Services'!F21))</f>
        <v/>
      </c>
      <c r="G69" s="15" t="str">
        <f>IF('Compiled-Services'!$D21=0,"",IF(ISBLANK('Compiled-Services'!G21),"",'Compiled-Services'!G21))</f>
        <v/>
      </c>
      <c r="H69" s="15" t="str">
        <f>IF('Compiled-Services'!$D21=0,"",IF(ISBLANK('Compiled-Services'!H21),"",'Compiled-Services'!H21))</f>
        <v/>
      </c>
      <c r="I69" s="15" t="str">
        <f>IF('Compiled-Services'!$D21=0,"",IF(ISBLANK('Compiled-Services'!I21),"",'Compiled-Services'!I21))</f>
        <v/>
      </c>
      <c r="J69" s="15" t="str">
        <f>IF('Compiled-Services'!$D21=0,"",IF(ISBLANK('Compiled-Services'!J21),"",'Compiled-Services'!J21))</f>
        <v/>
      </c>
      <c r="K69" s="15" t="str">
        <f>IF('Compiled-Services'!$D21=0,"",IF(ISBLANK('Compiled-Services'!K21),"",'Compiled-Services'!K21))</f>
        <v/>
      </c>
      <c r="L69" s="15" t="str">
        <f>IF('Compiled-Services'!$D21=0,"",IF(ISBLANK('Compiled-Services'!L21),"",'Compiled-Services'!L21))</f>
        <v/>
      </c>
      <c r="M69" s="15" t="str">
        <f>IF('Compiled-Services'!$D21=0,"",IF(ISBLANK('Compiled-Services'!M21),"",'Compiled-Services'!M21))</f>
        <v/>
      </c>
    </row>
    <row r="70" spans="1:13" x14ac:dyDescent="0.25">
      <c r="A70" s="15" t="str">
        <f>IF('Compiled-Services'!$D22=0,"",IF(ISBLANK('Compiled-Services'!A22),"",'Compiled-Services'!A22))</f>
        <v/>
      </c>
      <c r="B70" s="15" t="str">
        <f>IF('Compiled-Services'!$D22=0,"",IF(ISBLANK('Compiled-Services'!B22),"",'Compiled-Services'!B22))</f>
        <v/>
      </c>
      <c r="C70" s="15" t="str">
        <f>IF('Compiled-Services'!$D22=0,"",IF(ISBLANK('Compiled-Services'!C22),"",'Compiled-Services'!C22))</f>
        <v/>
      </c>
      <c r="D70" s="15" t="str">
        <f>IF('Compiled-Services'!$D22=0,"",IF(ISBLANK('Compiled-Services'!D22),"",'Compiled-Services'!D22))</f>
        <v/>
      </c>
      <c r="E70" s="15" t="str">
        <f>IF('Compiled-Services'!$D22=0,"",IF(ISBLANK('Compiled-Services'!E22),"",'Compiled-Services'!E22))</f>
        <v/>
      </c>
      <c r="F70" s="15" t="str">
        <f>IF('Compiled-Services'!$F22=0,"",IF(ISBLANK('Compiled-Services'!F22),"",'Compiled-Services'!F22))</f>
        <v/>
      </c>
      <c r="G70" s="15" t="str">
        <f>IF('Compiled-Services'!$D22=0,"",IF(ISBLANK('Compiled-Services'!G22),"",'Compiled-Services'!G22))</f>
        <v/>
      </c>
      <c r="H70" s="15" t="str">
        <f>IF('Compiled-Services'!$D22=0,"",IF(ISBLANK('Compiled-Services'!H22),"",'Compiled-Services'!H22))</f>
        <v/>
      </c>
      <c r="I70" s="15" t="str">
        <f>IF('Compiled-Services'!$D22=0,"",IF(ISBLANK('Compiled-Services'!I22),"",'Compiled-Services'!I22))</f>
        <v/>
      </c>
      <c r="J70" s="15" t="str">
        <f>IF('Compiled-Services'!$D22=0,"",IF(ISBLANK('Compiled-Services'!J22),"",'Compiled-Services'!J22))</f>
        <v/>
      </c>
      <c r="K70" s="15" t="str">
        <f>IF('Compiled-Services'!$D22=0,"",IF(ISBLANK('Compiled-Services'!K22),"",'Compiled-Services'!K22))</f>
        <v/>
      </c>
      <c r="L70" s="15" t="str">
        <f>IF('Compiled-Services'!$D22=0,"",IF(ISBLANK('Compiled-Services'!L22),"",'Compiled-Services'!L22))</f>
        <v/>
      </c>
      <c r="M70" s="15" t="str">
        <f>IF('Compiled-Services'!$D22=0,"",IF(ISBLANK('Compiled-Services'!M22),"",'Compiled-Services'!M22))</f>
        <v/>
      </c>
    </row>
    <row r="71" spans="1:13" x14ac:dyDescent="0.25">
      <c r="A71" s="15" t="str">
        <f>IF('Compiled-Services'!$D23=0,"",IF(ISBLANK('Compiled-Services'!A23),"",'Compiled-Services'!A23))</f>
        <v/>
      </c>
      <c r="B71" s="15" t="str">
        <f>IF('Compiled-Services'!$D23=0,"",IF(ISBLANK('Compiled-Services'!B23),"",'Compiled-Services'!B23))</f>
        <v/>
      </c>
      <c r="C71" s="15" t="str">
        <f>IF('Compiled-Services'!$D23=0,"",IF(ISBLANK('Compiled-Services'!C23),"",'Compiled-Services'!C23))</f>
        <v/>
      </c>
      <c r="D71" s="15" t="str">
        <f>IF('Compiled-Services'!$D23=0,"",IF(ISBLANK('Compiled-Services'!D23),"",'Compiled-Services'!D23))</f>
        <v/>
      </c>
      <c r="E71" s="15" t="str">
        <f>IF('Compiled-Services'!$D23=0,"",IF(ISBLANK('Compiled-Services'!E23),"",'Compiled-Services'!E23))</f>
        <v/>
      </c>
      <c r="F71" s="15" t="str">
        <f>IF('Compiled-Services'!$F23=0,"",IF(ISBLANK('Compiled-Services'!F23),"",'Compiled-Services'!F23))</f>
        <v/>
      </c>
      <c r="G71" s="15" t="str">
        <f>IF('Compiled-Services'!$D23=0,"",IF(ISBLANK('Compiled-Services'!G23),"",'Compiled-Services'!G23))</f>
        <v/>
      </c>
      <c r="H71" s="15" t="str">
        <f>IF('Compiled-Services'!$D23=0,"",IF(ISBLANK('Compiled-Services'!H23),"",'Compiled-Services'!H23))</f>
        <v/>
      </c>
      <c r="I71" s="15" t="str">
        <f>IF('Compiled-Services'!$D23=0,"",IF(ISBLANK('Compiled-Services'!I23),"",'Compiled-Services'!I23))</f>
        <v/>
      </c>
      <c r="J71" s="15" t="str">
        <f>IF('Compiled-Services'!$D23=0,"",IF(ISBLANK('Compiled-Services'!J23),"",'Compiled-Services'!J23))</f>
        <v/>
      </c>
      <c r="K71" s="15" t="str">
        <f>IF('Compiled-Services'!$D23=0,"",IF(ISBLANK('Compiled-Services'!K23),"",'Compiled-Services'!K23))</f>
        <v/>
      </c>
      <c r="L71" s="15" t="str">
        <f>IF('Compiled-Services'!$D23=0,"",IF(ISBLANK('Compiled-Services'!L23),"",'Compiled-Services'!L23))</f>
        <v/>
      </c>
      <c r="M71" s="15" t="str">
        <f>IF('Compiled-Services'!$D23=0,"",IF(ISBLANK('Compiled-Services'!M23),"",'Compiled-Services'!M23))</f>
        <v/>
      </c>
    </row>
    <row r="72" spans="1:13" x14ac:dyDescent="0.25">
      <c r="A72" s="21" t="str">
        <f>IF('Compiled-Services'!$D24=0,"",IF(ISBLANK('Compiled-Services'!A24),"",'Compiled-Services'!A24))</f>
        <v/>
      </c>
      <c r="B72" s="21" t="str">
        <f>IF('Compiled-Services'!$D24=0,"",IF(ISBLANK('Compiled-Services'!B24),"",'Compiled-Services'!B24))</f>
        <v/>
      </c>
      <c r="C72" s="21" t="str">
        <f>IF('Compiled-Services'!$D24=0,"",IF(ISBLANK('Compiled-Services'!C24),"",'Compiled-Services'!C24))</f>
        <v/>
      </c>
      <c r="D72" s="21" t="str">
        <f>IF('Compiled-Services'!$D24=0,"",IF(ISBLANK('Compiled-Services'!D24),"",'Compiled-Services'!D24))</f>
        <v/>
      </c>
      <c r="E72" s="21" t="str">
        <f>IF('Compiled-Services'!$D24=0,"",IF(ISBLANK('Compiled-Services'!E24),"",'Compiled-Services'!E24))</f>
        <v/>
      </c>
      <c r="F72" s="21" t="str">
        <f>IF('Compiled-Services'!$F24=0,"",IF(ISBLANK('Compiled-Services'!F24),"",'Compiled-Services'!F24))</f>
        <v/>
      </c>
      <c r="G72" s="21" t="str">
        <f>IF('Compiled-Services'!$D24=0,"",IF(ISBLANK('Compiled-Services'!G24),"",'Compiled-Services'!G24))</f>
        <v/>
      </c>
      <c r="H72" s="21" t="str">
        <f>IF('Compiled-Services'!$D24=0,"",IF(ISBLANK('Compiled-Services'!H24),"",'Compiled-Services'!H24))</f>
        <v/>
      </c>
      <c r="I72" s="21" t="str">
        <f>IF('Compiled-Services'!$D24=0,"",IF(ISBLANK('Compiled-Services'!I24),"",'Compiled-Services'!I24))</f>
        <v/>
      </c>
      <c r="J72" s="21" t="str">
        <f>IF('Compiled-Services'!$D24=0,"",IF(ISBLANK('Compiled-Services'!J24),"",'Compiled-Services'!J24))</f>
        <v/>
      </c>
      <c r="K72" s="21" t="str">
        <f>IF('Compiled-Services'!$D24=0,"",IF(ISBLANK('Compiled-Services'!K24),"",'Compiled-Services'!K24))</f>
        <v/>
      </c>
      <c r="L72" s="21" t="str">
        <f>IF('Compiled-Services'!$D24=0,"",IF(ISBLANK('Compiled-Services'!L24),"",'Compiled-Services'!L24))</f>
        <v/>
      </c>
      <c r="M72" s="21" t="str">
        <f>IF('Compiled-Services'!$D24=0,"",IF(ISBLANK('Compiled-Services'!M24),"",'Compiled-Services'!M24))</f>
        <v/>
      </c>
    </row>
    <row r="73" spans="1:13" x14ac:dyDescent="0.25">
      <c r="A73" s="15" t="str">
        <f>IF('Compiled-Additional'!$D2=0,"",IF(ISBLANK('Compiled-Additional'!A2),"",'Compiled-Additional'!A2))</f>
        <v/>
      </c>
      <c r="B73" s="15" t="str">
        <f>IF('Compiled-Additional'!$D2=0,"",IF(ISBLANK('Compiled-Additional'!B2),"",'Compiled-Additional'!B2))</f>
        <v/>
      </c>
      <c r="C73" s="15" t="str">
        <f>IF('Compiled-Additional'!$D2=0,"",IF(ISBLANK('Compiled-Additional'!C2),"",'Compiled-Additional'!C2))</f>
        <v/>
      </c>
      <c r="D73" s="15" t="str">
        <f>IF('Compiled-Additional'!$D2=0,"",IF(ISBLANK('Compiled-Additional'!D2),"",'Compiled-Additional'!D2))</f>
        <v/>
      </c>
      <c r="E73" s="15" t="str">
        <f>IF('Compiled-Additional'!$D2=0,"",IF(ISBLANK('Compiled-Additional'!E2),"",'Compiled-Additional'!E2))</f>
        <v/>
      </c>
      <c r="F73" s="15" t="str">
        <f>IF('Compiled-Additional'!$D2=0,"",IF(ISBLANK('Compiled-Additional'!F2),"",'Compiled-Additional'!F2))</f>
        <v/>
      </c>
      <c r="G73" s="15" t="str">
        <f>IF('Compiled-Additional'!$D2=0,"",IF(ISBLANK('Compiled-Additional'!G2),"",'Compiled-Additional'!G2))</f>
        <v/>
      </c>
      <c r="H73" s="15" t="str">
        <f>IF('Compiled-Additional'!$D2=0,"",IF(ISBLANK('Compiled-Additional'!H2),"",'Compiled-Additional'!H2))</f>
        <v/>
      </c>
      <c r="I73" s="15" t="str">
        <f>IF('Compiled-Additional'!$D2=0,"",IF(ISBLANK('Compiled-Additional'!I2),"",'Compiled-Additional'!I2))</f>
        <v/>
      </c>
      <c r="J73" s="15" t="str">
        <f>IF('Compiled-Additional'!$D2=0,"",IF(ISBLANK('Compiled-Additional'!J2),"",'Compiled-Additional'!J2))</f>
        <v/>
      </c>
      <c r="K73" s="15" t="str">
        <f>IF('Compiled-Additional'!$D2=0,"",IF(ISBLANK('Compiled-Additional'!K2),"",'Compiled-Additional'!K2))</f>
        <v/>
      </c>
      <c r="L73" s="15" t="str">
        <f>IF('Compiled-Additional'!$D2=0,"",IF(ISBLANK('Compiled-Additional'!L2),"",'Compiled-Additional'!L2))</f>
        <v/>
      </c>
      <c r="M73" s="23" t="str">
        <f>IF('Compiled-Additional'!$D2=0,"",IF(ISBLANK('Compiled-Additional'!M2),"",'Compiled-Additional'!M2))</f>
        <v/>
      </c>
    </row>
    <row r="74" spans="1:13" x14ac:dyDescent="0.25">
      <c r="A74" s="15" t="str">
        <f>IF('Compiled-Additional'!$D3=0,"",IF(ISBLANK('Compiled-Additional'!A3),"",'Compiled-Additional'!A3))</f>
        <v/>
      </c>
      <c r="B74" s="15" t="str">
        <f>IF('Compiled-Additional'!$D3=0,"",IF(ISBLANK('Compiled-Additional'!B3),"",'Compiled-Additional'!B3))</f>
        <v/>
      </c>
      <c r="C74" s="15" t="str">
        <f>IF('Compiled-Additional'!$D3=0,"",IF(ISBLANK('Compiled-Additional'!C3),"",'Compiled-Additional'!C3))</f>
        <v/>
      </c>
      <c r="D74" s="15" t="str">
        <f>IF('Compiled-Additional'!$D3=0,"",IF(ISBLANK('Compiled-Additional'!D3),"",'Compiled-Additional'!D3))</f>
        <v/>
      </c>
      <c r="E74" s="15" t="str">
        <f>IF('Compiled-Additional'!$D3=0,"",IF(ISBLANK('Compiled-Additional'!E3),"",'Compiled-Additional'!E3))</f>
        <v/>
      </c>
      <c r="F74" s="15" t="str">
        <f>IF('Compiled-Additional'!$D3=0,"",IF(ISBLANK('Compiled-Additional'!F3),"",'Compiled-Additional'!F3))</f>
        <v/>
      </c>
      <c r="G74" s="15" t="str">
        <f>IF('Compiled-Additional'!$D3=0,"",IF(ISBLANK('Compiled-Additional'!G3),"",'Compiled-Additional'!G3))</f>
        <v/>
      </c>
      <c r="H74" s="15" t="str">
        <f>IF('Compiled-Additional'!$D3=0,"",IF(ISBLANK('Compiled-Additional'!H3),"",'Compiled-Additional'!H3))</f>
        <v/>
      </c>
      <c r="I74" s="15" t="str">
        <f>IF('Compiled-Additional'!$D3=0,"",IF(ISBLANK('Compiled-Additional'!I3),"",'Compiled-Additional'!I3))</f>
        <v/>
      </c>
      <c r="J74" s="15" t="str">
        <f>IF('Compiled-Additional'!$D3=0,"",IF(ISBLANK('Compiled-Additional'!J3),"",'Compiled-Additional'!J3))</f>
        <v/>
      </c>
      <c r="K74" s="15" t="str">
        <f>IF('Compiled-Additional'!$D3=0,"",IF(ISBLANK('Compiled-Additional'!K3),"",'Compiled-Additional'!K3))</f>
        <v/>
      </c>
      <c r="L74" s="15" t="str">
        <f>IF('Compiled-Additional'!$D3=0,"",IF(ISBLANK('Compiled-Additional'!L3),"",'Compiled-Additional'!L3))</f>
        <v/>
      </c>
      <c r="M74" s="23" t="str">
        <f>IF('Compiled-Additional'!$D3=0,"",IF(ISBLANK('Compiled-Additional'!M3),"",'Compiled-Additional'!M3))</f>
        <v/>
      </c>
    </row>
    <row r="75" spans="1:13" x14ac:dyDescent="0.25">
      <c r="A75" s="15" t="str">
        <f>IF('Compiled-Additional'!$D4=0,"",IF(ISBLANK('Compiled-Additional'!A4),"",'Compiled-Additional'!A4))</f>
        <v/>
      </c>
      <c r="B75" s="15" t="str">
        <f>IF('Compiled-Additional'!$D4=0,"",IF(ISBLANK('Compiled-Additional'!B4),"",'Compiled-Additional'!B4))</f>
        <v/>
      </c>
      <c r="C75" s="15" t="str">
        <f>IF('Compiled-Additional'!$D4=0,"",IF(ISBLANK('Compiled-Additional'!C4),"",'Compiled-Additional'!C4))</f>
        <v/>
      </c>
      <c r="D75" s="15" t="str">
        <f>IF('Compiled-Additional'!$D4=0,"",IF(ISBLANK('Compiled-Additional'!D4),"",'Compiled-Additional'!D4))</f>
        <v/>
      </c>
      <c r="E75" s="15" t="str">
        <f>IF('Compiled-Additional'!$D4=0,"",IF(ISBLANK('Compiled-Additional'!E4),"",'Compiled-Additional'!E4))</f>
        <v/>
      </c>
      <c r="F75" s="15" t="str">
        <f>IF('Compiled-Additional'!$D4=0,"",IF(ISBLANK('Compiled-Additional'!F4),"",'Compiled-Additional'!F4))</f>
        <v/>
      </c>
      <c r="G75" s="15" t="str">
        <f>IF('Compiled-Additional'!$D4=0,"",IF(ISBLANK('Compiled-Additional'!G4),"",'Compiled-Additional'!G4))</f>
        <v/>
      </c>
      <c r="H75" s="15" t="str">
        <f>IF('Compiled-Additional'!$D4=0,"",IF(ISBLANK('Compiled-Additional'!H4),"",'Compiled-Additional'!H4))</f>
        <v/>
      </c>
      <c r="I75" s="15" t="str">
        <f>IF('Compiled-Additional'!$D4=0,"",IF(ISBLANK('Compiled-Additional'!I4),"",'Compiled-Additional'!I4))</f>
        <v/>
      </c>
      <c r="J75" s="15" t="str">
        <f>IF('Compiled-Additional'!$D4=0,"",IF(ISBLANK('Compiled-Additional'!J4),"",'Compiled-Additional'!J4))</f>
        <v/>
      </c>
      <c r="K75" s="15" t="str">
        <f>IF('Compiled-Additional'!$D4=0,"",IF(ISBLANK('Compiled-Additional'!K4),"",'Compiled-Additional'!K4))</f>
        <v/>
      </c>
      <c r="L75" s="15" t="str">
        <f>IF('Compiled-Additional'!$D4=0,"",IF(ISBLANK('Compiled-Additional'!L4),"",'Compiled-Additional'!L4))</f>
        <v/>
      </c>
      <c r="M75" s="23" t="str">
        <f>IF('Compiled-Additional'!$D4=0,"",IF(ISBLANK('Compiled-Additional'!M4),"",'Compiled-Additional'!M4))</f>
        <v/>
      </c>
    </row>
    <row r="76" spans="1:13" x14ac:dyDescent="0.25">
      <c r="A76" s="15" t="str">
        <f>IF('Compiled-Additional'!$D5=0,"",IF(ISBLANK('Compiled-Additional'!A5),"",'Compiled-Additional'!A5))</f>
        <v/>
      </c>
      <c r="B76" s="15" t="str">
        <f>IF('Compiled-Additional'!$D5=0,"",IF(ISBLANK('Compiled-Additional'!B5),"",'Compiled-Additional'!B5))</f>
        <v/>
      </c>
      <c r="C76" s="15" t="str">
        <f>IF('Compiled-Additional'!$D5=0,"",IF(ISBLANK('Compiled-Additional'!C5),"",'Compiled-Additional'!C5))</f>
        <v/>
      </c>
      <c r="D76" s="15" t="str">
        <f>IF('Compiled-Additional'!$D5=0,"",IF(ISBLANK('Compiled-Additional'!D5),"",'Compiled-Additional'!D5))</f>
        <v/>
      </c>
      <c r="E76" s="15" t="str">
        <f>IF('Compiled-Additional'!$D5=0,"",IF(ISBLANK('Compiled-Additional'!E5),"",'Compiled-Additional'!E5))</f>
        <v/>
      </c>
      <c r="F76" s="15" t="str">
        <f>IF('Compiled-Additional'!$D5=0,"",IF(ISBLANK('Compiled-Additional'!F5),"",'Compiled-Additional'!F5))</f>
        <v/>
      </c>
      <c r="G76" s="15" t="str">
        <f>IF('Compiled-Additional'!$D5=0,"",IF(ISBLANK('Compiled-Additional'!G5),"",'Compiled-Additional'!G5))</f>
        <v/>
      </c>
      <c r="H76" s="15" t="str">
        <f>IF('Compiled-Additional'!$D5=0,"",IF(ISBLANK('Compiled-Additional'!H5),"",'Compiled-Additional'!H5))</f>
        <v/>
      </c>
      <c r="I76" s="15" t="str">
        <f>IF('Compiled-Additional'!$D5=0,"",IF(ISBLANK('Compiled-Additional'!I5),"",'Compiled-Additional'!I5))</f>
        <v/>
      </c>
      <c r="J76" s="15" t="str">
        <f>IF('Compiled-Additional'!$D5=0,"",IF(ISBLANK('Compiled-Additional'!J5),"",'Compiled-Additional'!J5))</f>
        <v/>
      </c>
      <c r="K76" s="15" t="str">
        <f>IF('Compiled-Additional'!$D5=0,"",IF(ISBLANK('Compiled-Additional'!K5),"",'Compiled-Additional'!K5))</f>
        <v/>
      </c>
      <c r="L76" s="15" t="str">
        <f>IF('Compiled-Additional'!$D5=0,"",IF(ISBLANK('Compiled-Additional'!L5),"",'Compiled-Additional'!L5))</f>
        <v/>
      </c>
      <c r="M76" s="23" t="str">
        <f>IF('Compiled-Additional'!$D5=0,"",IF(ISBLANK('Compiled-Additional'!M5),"",'Compiled-Additional'!M5))</f>
        <v/>
      </c>
    </row>
    <row r="77" spans="1:13" x14ac:dyDescent="0.25">
      <c r="A77" s="15" t="str">
        <f>IF('Compiled-Additional'!$D6=0,"",IF(ISBLANK('Compiled-Additional'!A6),"",'Compiled-Additional'!A6))</f>
        <v/>
      </c>
      <c r="B77" s="15" t="str">
        <f>IF('Compiled-Additional'!$D6=0,"",IF(ISBLANK('Compiled-Additional'!B6),"",'Compiled-Additional'!B6))</f>
        <v/>
      </c>
      <c r="C77" s="15" t="str">
        <f>IF('Compiled-Additional'!$D6=0,"",IF(ISBLANK('Compiled-Additional'!C6),"",'Compiled-Additional'!C6))</f>
        <v/>
      </c>
      <c r="D77" s="15" t="str">
        <f>IF('Compiled-Additional'!$D6=0,"",IF(ISBLANK('Compiled-Additional'!D6),"",'Compiled-Additional'!D6))</f>
        <v/>
      </c>
      <c r="E77" s="15" t="str">
        <f>IF('Compiled-Additional'!$D6=0,"",IF(ISBLANK('Compiled-Additional'!E6),"",'Compiled-Additional'!E6))</f>
        <v/>
      </c>
      <c r="F77" s="15" t="str">
        <f>IF('Compiled-Additional'!$D6=0,"",IF(ISBLANK('Compiled-Additional'!F6),"",'Compiled-Additional'!F6))</f>
        <v/>
      </c>
      <c r="G77" s="15" t="str">
        <f>IF('Compiled-Additional'!$D6=0,"",IF(ISBLANK('Compiled-Additional'!G6),"",'Compiled-Additional'!G6))</f>
        <v/>
      </c>
      <c r="H77" s="15" t="str">
        <f>IF('Compiled-Additional'!$D6=0,"",IF(ISBLANK('Compiled-Additional'!H6),"",'Compiled-Additional'!H6))</f>
        <v/>
      </c>
      <c r="I77" s="15" t="str">
        <f>IF('Compiled-Additional'!$D6=0,"",IF(ISBLANK('Compiled-Additional'!I6),"",'Compiled-Additional'!I6))</f>
        <v/>
      </c>
      <c r="J77" s="15" t="str">
        <f>IF('Compiled-Additional'!$D6=0,"",IF(ISBLANK('Compiled-Additional'!J6),"",'Compiled-Additional'!J6))</f>
        <v/>
      </c>
      <c r="K77" s="15" t="str">
        <f>IF('Compiled-Additional'!$D6=0,"",IF(ISBLANK('Compiled-Additional'!K6),"",'Compiled-Additional'!K6))</f>
        <v/>
      </c>
      <c r="L77" s="15" t="str">
        <f>IF('Compiled-Additional'!$D6=0,"",IF(ISBLANK('Compiled-Additional'!L6),"",'Compiled-Additional'!L6))</f>
        <v/>
      </c>
      <c r="M77" s="23" t="str">
        <f>IF('Compiled-Additional'!$D6=0,"",IF(ISBLANK('Compiled-Additional'!M6),"",'Compiled-Additional'!M6))</f>
        <v/>
      </c>
    </row>
    <row r="78" spans="1:13" x14ac:dyDescent="0.25">
      <c r="A78" s="15" t="str">
        <f>IF('Compiled-Additional'!$D7=0,"",IF(ISBLANK('Compiled-Additional'!A7),"",'Compiled-Additional'!A7))</f>
        <v/>
      </c>
      <c r="B78" s="15" t="str">
        <f>IF('Compiled-Additional'!$D7=0,"",IF(ISBLANK('Compiled-Additional'!B7),"",'Compiled-Additional'!B7))</f>
        <v/>
      </c>
      <c r="C78" s="15" t="str">
        <f>IF('Compiled-Additional'!$D7=0,"",IF(ISBLANK('Compiled-Additional'!C7),"",'Compiled-Additional'!C7))</f>
        <v/>
      </c>
      <c r="D78" s="15" t="str">
        <f>IF('Compiled-Additional'!$D7=0,"",IF(ISBLANK('Compiled-Additional'!D7),"",'Compiled-Additional'!D7))</f>
        <v/>
      </c>
      <c r="E78" s="15" t="str">
        <f>IF('Compiled-Additional'!$D7=0,"",IF(ISBLANK('Compiled-Additional'!E7),"",'Compiled-Additional'!E7))</f>
        <v/>
      </c>
      <c r="F78" s="15" t="str">
        <f>IF('Compiled-Additional'!$D7=0,"",IF(ISBLANK('Compiled-Additional'!F7),"",'Compiled-Additional'!F7))</f>
        <v/>
      </c>
      <c r="G78" s="15" t="str">
        <f>IF('Compiled-Additional'!$D7=0,"",IF(ISBLANK('Compiled-Additional'!G7),"",'Compiled-Additional'!G7))</f>
        <v/>
      </c>
      <c r="H78" s="15" t="str">
        <f>IF('Compiled-Additional'!$D7=0,"",IF(ISBLANK('Compiled-Additional'!H7),"",'Compiled-Additional'!H7))</f>
        <v/>
      </c>
      <c r="I78" s="15" t="str">
        <f>IF('Compiled-Additional'!$D7=0,"",IF(ISBLANK('Compiled-Additional'!I7),"",'Compiled-Additional'!I7))</f>
        <v/>
      </c>
      <c r="J78" s="15" t="str">
        <f>IF('Compiled-Additional'!$D7=0,"",IF(ISBLANK('Compiled-Additional'!J7),"",'Compiled-Additional'!J7))</f>
        <v/>
      </c>
      <c r="K78" s="15" t="str">
        <f>IF('Compiled-Additional'!$D7=0,"",IF(ISBLANK('Compiled-Additional'!K7),"",'Compiled-Additional'!K7))</f>
        <v/>
      </c>
      <c r="L78" s="15" t="str">
        <f>IF('Compiled-Additional'!$D7=0,"",IF(ISBLANK('Compiled-Additional'!L7),"",'Compiled-Additional'!L7))</f>
        <v/>
      </c>
      <c r="M78" s="23" t="str">
        <f>IF('Compiled-Additional'!$D7=0,"",IF(ISBLANK('Compiled-Additional'!M7),"",'Compiled-Additional'!M7))</f>
        <v/>
      </c>
    </row>
    <row r="79" spans="1:13" x14ac:dyDescent="0.25">
      <c r="A79" s="15" t="str">
        <f>IF('Compiled-Additional'!$D8=0,"",IF(ISBLANK('Compiled-Additional'!A8),"",'Compiled-Additional'!A8))</f>
        <v/>
      </c>
      <c r="B79" s="15" t="str">
        <f>IF('Compiled-Additional'!$D8=0,"",IF(ISBLANK('Compiled-Additional'!B8),"",'Compiled-Additional'!B8))</f>
        <v/>
      </c>
      <c r="C79" s="15" t="str">
        <f>IF('Compiled-Additional'!$D8=0,"",IF(ISBLANK('Compiled-Additional'!C8),"",'Compiled-Additional'!C8))</f>
        <v/>
      </c>
      <c r="D79" s="15" t="str">
        <f>IF('Compiled-Additional'!$D8=0,"",IF(ISBLANK('Compiled-Additional'!D8),"",'Compiled-Additional'!D8))</f>
        <v/>
      </c>
      <c r="E79" s="15" t="str">
        <f>IF('Compiled-Additional'!$D8=0,"",IF(ISBLANK('Compiled-Additional'!E8),"",'Compiled-Additional'!E8))</f>
        <v/>
      </c>
      <c r="F79" s="15" t="str">
        <f>IF('Compiled-Additional'!$D8=0,"",IF(ISBLANK('Compiled-Additional'!F8),"",'Compiled-Additional'!F8))</f>
        <v/>
      </c>
      <c r="G79" s="15" t="str">
        <f>IF('Compiled-Additional'!$D8=0,"",IF(ISBLANK('Compiled-Additional'!G8),"",'Compiled-Additional'!G8))</f>
        <v/>
      </c>
      <c r="H79" s="15" t="str">
        <f>IF('Compiled-Additional'!$D8=0,"",IF(ISBLANK('Compiled-Additional'!H8),"",'Compiled-Additional'!H8))</f>
        <v/>
      </c>
      <c r="I79" s="15" t="str">
        <f>IF('Compiled-Additional'!$D8=0,"",IF(ISBLANK('Compiled-Additional'!I8),"",'Compiled-Additional'!I8))</f>
        <v/>
      </c>
      <c r="J79" s="15" t="str">
        <f>IF('Compiled-Additional'!$D8=0,"",IF(ISBLANK('Compiled-Additional'!J8),"",'Compiled-Additional'!J8))</f>
        <v/>
      </c>
      <c r="K79" s="15" t="str">
        <f>IF('Compiled-Additional'!$D8=0,"",IF(ISBLANK('Compiled-Additional'!K8),"",'Compiled-Additional'!K8))</f>
        <v/>
      </c>
      <c r="L79" s="15" t="str">
        <f>IF('Compiled-Additional'!$D8=0,"",IF(ISBLANK('Compiled-Additional'!L8),"",'Compiled-Additional'!L8))</f>
        <v/>
      </c>
      <c r="M79" s="23" t="str">
        <f>IF('Compiled-Additional'!$D8=0,"",IF(ISBLANK('Compiled-Additional'!M8),"",'Compiled-Additional'!M8))</f>
        <v/>
      </c>
    </row>
    <row r="80" spans="1:13" x14ac:dyDescent="0.25">
      <c r="A80" s="15" t="str">
        <f>IF('Compiled-Additional'!$D9=0,"",IF(ISBLANK('Compiled-Additional'!A9),"",'Compiled-Additional'!A9))</f>
        <v/>
      </c>
      <c r="B80" s="15" t="str">
        <f>IF('Compiled-Additional'!$D9=0,"",IF(ISBLANK('Compiled-Additional'!B9),"",'Compiled-Additional'!B9))</f>
        <v/>
      </c>
      <c r="C80" s="15" t="str">
        <f>IF('Compiled-Additional'!$D9=0,"",IF(ISBLANK('Compiled-Additional'!C9),"",'Compiled-Additional'!C9))</f>
        <v/>
      </c>
      <c r="D80" s="15" t="str">
        <f>IF('Compiled-Additional'!$D9=0,"",IF(ISBLANK('Compiled-Additional'!D9),"",'Compiled-Additional'!D9))</f>
        <v/>
      </c>
      <c r="E80" s="15" t="str">
        <f>IF('Compiled-Additional'!$D9=0,"",IF(ISBLANK('Compiled-Additional'!E9),"",'Compiled-Additional'!E9))</f>
        <v/>
      </c>
      <c r="F80" s="15" t="str">
        <f>IF('Compiled-Additional'!$D9=0,"",IF(ISBLANK('Compiled-Additional'!F9),"",'Compiled-Additional'!F9))</f>
        <v/>
      </c>
      <c r="G80" s="15" t="str">
        <f>IF('Compiled-Additional'!$D9=0,"",IF(ISBLANK('Compiled-Additional'!G9),"",'Compiled-Additional'!G9))</f>
        <v/>
      </c>
      <c r="H80" s="15" t="str">
        <f>IF('Compiled-Additional'!$D9=0,"",IF(ISBLANK('Compiled-Additional'!H9),"",'Compiled-Additional'!H9))</f>
        <v/>
      </c>
      <c r="I80" s="15" t="str">
        <f>IF('Compiled-Additional'!$D9=0,"",IF(ISBLANK('Compiled-Additional'!I9),"",'Compiled-Additional'!I9))</f>
        <v/>
      </c>
      <c r="J80" s="15" t="str">
        <f>IF('Compiled-Additional'!$D9=0,"",IF(ISBLANK('Compiled-Additional'!J9),"",'Compiled-Additional'!J9))</f>
        <v/>
      </c>
      <c r="K80" s="15" t="str">
        <f>IF('Compiled-Additional'!$D9=0,"",IF(ISBLANK('Compiled-Additional'!K9),"",'Compiled-Additional'!K9))</f>
        <v/>
      </c>
      <c r="L80" s="15" t="str">
        <f>IF('Compiled-Additional'!$D9=0,"",IF(ISBLANK('Compiled-Additional'!L9),"",'Compiled-Additional'!L9))</f>
        <v/>
      </c>
      <c r="M80" s="23" t="str">
        <f>IF('Compiled-Additional'!$D9=0,"",IF(ISBLANK('Compiled-Additional'!M9),"",'Compiled-Additional'!M9))</f>
        <v/>
      </c>
    </row>
    <row r="81" spans="1:13" x14ac:dyDescent="0.25">
      <c r="A81" s="15" t="str">
        <f>IF('Compiled-Additional'!$D10=0,"",IF(ISBLANK('Compiled-Additional'!A10),"",'Compiled-Additional'!A10))</f>
        <v/>
      </c>
      <c r="B81" s="15" t="str">
        <f>IF('Compiled-Additional'!$D10=0,"",IF(ISBLANK('Compiled-Additional'!B10),"",'Compiled-Additional'!B10))</f>
        <v/>
      </c>
      <c r="C81" s="15" t="str">
        <f>IF('Compiled-Additional'!$D10=0,"",IF(ISBLANK('Compiled-Additional'!C10),"",'Compiled-Additional'!C10))</f>
        <v/>
      </c>
      <c r="D81" s="15" t="str">
        <f>IF('Compiled-Additional'!$D10=0,"",IF(ISBLANK('Compiled-Additional'!D10),"",'Compiled-Additional'!D10))</f>
        <v/>
      </c>
      <c r="E81" s="15" t="str">
        <f>IF('Compiled-Additional'!$D10=0,"",IF(ISBLANK('Compiled-Additional'!E10),"",'Compiled-Additional'!E10))</f>
        <v/>
      </c>
      <c r="F81" s="15" t="str">
        <f>IF('Compiled-Additional'!$D10=0,"",IF(ISBLANK('Compiled-Additional'!F10),"",'Compiled-Additional'!F10))</f>
        <v/>
      </c>
      <c r="G81" s="15" t="str">
        <f>IF('Compiled-Additional'!$D10=0,"",IF(ISBLANK('Compiled-Additional'!G10),"",'Compiled-Additional'!G10))</f>
        <v/>
      </c>
      <c r="H81" s="15" t="str">
        <f>IF('Compiled-Additional'!$D10=0,"",IF(ISBLANK('Compiled-Additional'!H10),"",'Compiled-Additional'!H10))</f>
        <v/>
      </c>
      <c r="I81" s="15" t="str">
        <f>IF('Compiled-Additional'!$D10=0,"",IF(ISBLANK('Compiled-Additional'!I10),"",'Compiled-Additional'!I10))</f>
        <v/>
      </c>
      <c r="J81" s="15" t="str">
        <f>IF('Compiled-Additional'!$D10=0,"",IF(ISBLANK('Compiled-Additional'!J10),"",'Compiled-Additional'!J10))</f>
        <v/>
      </c>
      <c r="K81" s="15" t="str">
        <f>IF('Compiled-Additional'!$D10=0,"",IF(ISBLANK('Compiled-Additional'!K10),"",'Compiled-Additional'!K10))</f>
        <v/>
      </c>
      <c r="L81" s="15" t="str">
        <f>IF('Compiled-Additional'!$D10=0,"",IF(ISBLANK('Compiled-Additional'!L10),"",'Compiled-Additional'!L10))</f>
        <v/>
      </c>
      <c r="M81" s="23" t="str">
        <f>IF('Compiled-Additional'!$D10=0,"",IF(ISBLANK('Compiled-Additional'!M10),"",'Compiled-Additional'!M10))</f>
        <v/>
      </c>
    </row>
    <row r="82" spans="1:13" x14ac:dyDescent="0.25">
      <c r="A82" s="15" t="str">
        <f>IF('Compiled-Additional'!$D11=0,"",IF(ISBLANK('Compiled-Additional'!A11),"",'Compiled-Additional'!A11))</f>
        <v/>
      </c>
      <c r="B82" s="15" t="str">
        <f>IF('Compiled-Additional'!$D11=0,"",IF(ISBLANK('Compiled-Additional'!B11),"",'Compiled-Additional'!B11))</f>
        <v/>
      </c>
      <c r="C82" s="15" t="str">
        <f>IF('Compiled-Additional'!$D11=0,"",IF(ISBLANK('Compiled-Additional'!C11),"",'Compiled-Additional'!C11))</f>
        <v/>
      </c>
      <c r="D82" s="15" t="str">
        <f>IF('Compiled-Additional'!$D11=0,"",IF(ISBLANK('Compiled-Additional'!D11),"",'Compiled-Additional'!D11))</f>
        <v/>
      </c>
      <c r="E82" s="15" t="str">
        <f>IF('Compiled-Additional'!$D11=0,"",IF(ISBLANK('Compiled-Additional'!E11),"",'Compiled-Additional'!E11))</f>
        <v/>
      </c>
      <c r="F82" s="15" t="str">
        <f>IF('Compiled-Additional'!$D11=0,"",IF(ISBLANK('Compiled-Additional'!F11),"",'Compiled-Additional'!F11))</f>
        <v/>
      </c>
      <c r="G82" s="15" t="str">
        <f>IF('Compiled-Additional'!$D11=0,"",IF(ISBLANK('Compiled-Additional'!G11),"",'Compiled-Additional'!G11))</f>
        <v/>
      </c>
      <c r="H82" s="15" t="str">
        <f>IF('Compiled-Additional'!$D11=0,"",IF(ISBLANK('Compiled-Additional'!H11),"",'Compiled-Additional'!H11))</f>
        <v/>
      </c>
      <c r="I82" s="15" t="str">
        <f>IF('Compiled-Additional'!$D11=0,"",IF(ISBLANK('Compiled-Additional'!I11),"",'Compiled-Additional'!I11))</f>
        <v/>
      </c>
      <c r="J82" s="15" t="str">
        <f>IF('Compiled-Additional'!$D11=0,"",IF(ISBLANK('Compiled-Additional'!J11),"",'Compiled-Additional'!J11))</f>
        <v/>
      </c>
      <c r="K82" s="15" t="str">
        <f>IF('Compiled-Additional'!$D11=0,"",IF(ISBLANK('Compiled-Additional'!K11),"",'Compiled-Additional'!K11))</f>
        <v/>
      </c>
      <c r="L82" s="15" t="str">
        <f>IF('Compiled-Additional'!$D11=0,"",IF(ISBLANK('Compiled-Additional'!L11),"",'Compiled-Additional'!L11))</f>
        <v/>
      </c>
      <c r="M82" s="23" t="str">
        <f>IF('Compiled-Additional'!$D11=0,"",IF(ISBLANK('Compiled-Additional'!M11),"",'Compiled-Additional'!M11))</f>
        <v/>
      </c>
    </row>
    <row r="83" spans="1:13" x14ac:dyDescent="0.25">
      <c r="A83" s="15" t="str">
        <f>IF('Compiled-Additional'!$D12=0,"",IF(ISBLANK('Compiled-Additional'!A12),"",'Compiled-Additional'!A12))</f>
        <v/>
      </c>
      <c r="B83" s="15" t="str">
        <f>IF('Compiled-Additional'!$D12=0,"",IF(ISBLANK('Compiled-Additional'!B12),"",'Compiled-Additional'!B12))</f>
        <v/>
      </c>
      <c r="C83" s="15" t="str">
        <f>IF('Compiled-Additional'!$D12=0,"",IF(ISBLANK('Compiled-Additional'!C12),"",'Compiled-Additional'!C12))</f>
        <v/>
      </c>
      <c r="D83" s="15" t="str">
        <f>IF('Compiled-Additional'!$D12=0,"",IF(ISBLANK('Compiled-Additional'!D12),"",'Compiled-Additional'!D12))</f>
        <v/>
      </c>
      <c r="E83" s="15" t="str">
        <f>IF('Compiled-Additional'!$D12=0,"",IF(ISBLANK('Compiled-Additional'!E12),"",'Compiled-Additional'!E12))</f>
        <v/>
      </c>
      <c r="F83" s="15" t="str">
        <f>IF('Compiled-Additional'!$D12=0,"",IF(ISBLANK('Compiled-Additional'!F12),"",'Compiled-Additional'!F12))</f>
        <v/>
      </c>
      <c r="G83" s="15" t="str">
        <f>IF('Compiled-Additional'!$D12=0,"",IF(ISBLANK('Compiled-Additional'!G12),"",'Compiled-Additional'!G12))</f>
        <v/>
      </c>
      <c r="H83" s="15" t="str">
        <f>IF('Compiled-Additional'!$D12=0,"",IF(ISBLANK('Compiled-Additional'!H12),"",'Compiled-Additional'!H12))</f>
        <v/>
      </c>
      <c r="I83" s="15" t="str">
        <f>IF('Compiled-Additional'!$D12=0,"",IF(ISBLANK('Compiled-Additional'!I12),"",'Compiled-Additional'!I12))</f>
        <v/>
      </c>
      <c r="J83" s="15" t="str">
        <f>IF('Compiled-Additional'!$D12=0,"",IF(ISBLANK('Compiled-Additional'!J12),"",'Compiled-Additional'!J12))</f>
        <v/>
      </c>
      <c r="K83" s="15" t="str">
        <f>IF('Compiled-Additional'!$D12=0,"",IF(ISBLANK('Compiled-Additional'!K12),"",'Compiled-Additional'!K12))</f>
        <v/>
      </c>
      <c r="L83" s="15" t="str">
        <f>IF('Compiled-Additional'!$D12=0,"",IF(ISBLANK('Compiled-Additional'!L12),"",'Compiled-Additional'!L12))</f>
        <v/>
      </c>
      <c r="M83" s="23" t="str">
        <f>IF('Compiled-Additional'!$D12=0,"",IF(ISBLANK('Compiled-Additional'!M12),"",'Compiled-Additional'!M12))</f>
        <v/>
      </c>
    </row>
    <row r="84" spans="1:13" x14ac:dyDescent="0.25">
      <c r="A84" s="15" t="str">
        <f>IF('Compiled-Additional'!$D13=0,"",IF(ISBLANK('Compiled-Additional'!A13),"",'Compiled-Additional'!A13))</f>
        <v/>
      </c>
      <c r="B84" s="15" t="str">
        <f>IF('Compiled-Additional'!$D13=0,"",IF(ISBLANK('Compiled-Additional'!B13),"",'Compiled-Additional'!B13))</f>
        <v/>
      </c>
      <c r="C84" s="15" t="str">
        <f>IF('Compiled-Additional'!$D13=0,"",IF(ISBLANK('Compiled-Additional'!C13),"",'Compiled-Additional'!C13))</f>
        <v/>
      </c>
      <c r="D84" s="15" t="str">
        <f>IF('Compiled-Additional'!$D13=0,"",IF(ISBLANK('Compiled-Additional'!D13),"",'Compiled-Additional'!D13))</f>
        <v/>
      </c>
      <c r="E84" s="15" t="str">
        <f>IF('Compiled-Additional'!$D13=0,"",IF(ISBLANK('Compiled-Additional'!E13),"",'Compiled-Additional'!E13))</f>
        <v/>
      </c>
      <c r="F84" s="15" t="str">
        <f>IF('Compiled-Additional'!$D13=0,"",IF(ISBLANK('Compiled-Additional'!F13),"",'Compiled-Additional'!F13))</f>
        <v/>
      </c>
      <c r="G84" s="15" t="str">
        <f>IF('Compiled-Additional'!$D13=0,"",IF(ISBLANK('Compiled-Additional'!G13),"",'Compiled-Additional'!G13))</f>
        <v/>
      </c>
      <c r="H84" s="15" t="str">
        <f>IF('Compiled-Additional'!$D13=0,"",IF(ISBLANK('Compiled-Additional'!H13),"",'Compiled-Additional'!H13))</f>
        <v/>
      </c>
      <c r="I84" s="15" t="str">
        <f>IF('Compiled-Additional'!$D13=0,"",IF(ISBLANK('Compiled-Additional'!I13),"",'Compiled-Additional'!I13))</f>
        <v/>
      </c>
      <c r="J84" s="15" t="str">
        <f>IF('Compiled-Additional'!$D13=0,"",IF(ISBLANK('Compiled-Additional'!J13),"",'Compiled-Additional'!J13))</f>
        <v/>
      </c>
      <c r="K84" s="15" t="str">
        <f>IF('Compiled-Additional'!$D13=0,"",IF(ISBLANK('Compiled-Additional'!K13),"",'Compiled-Additional'!K13))</f>
        <v/>
      </c>
      <c r="L84" s="15" t="str">
        <f>IF('Compiled-Additional'!$D13=0,"",IF(ISBLANK('Compiled-Additional'!L13),"",'Compiled-Additional'!L13))</f>
        <v/>
      </c>
      <c r="M84" s="23" t="str">
        <f>IF('Compiled-Additional'!$D13=0,"",IF(ISBLANK('Compiled-Additional'!M13),"",'Compiled-Additional'!M13))</f>
        <v/>
      </c>
    </row>
    <row r="85" spans="1:13" x14ac:dyDescent="0.25">
      <c r="A85" s="15" t="str">
        <f>IF('Compiled-Additional'!$D14=0,"",IF(ISBLANK('Compiled-Additional'!A14),"",'Compiled-Additional'!A14))</f>
        <v/>
      </c>
      <c r="B85" s="15" t="str">
        <f>IF('Compiled-Additional'!$D14=0,"",IF(ISBLANK('Compiled-Additional'!B14),"",'Compiled-Additional'!B14))</f>
        <v/>
      </c>
      <c r="C85" s="15" t="str">
        <f>IF('Compiled-Additional'!$D14=0,"",IF(ISBLANK('Compiled-Additional'!C14),"",'Compiled-Additional'!C14))</f>
        <v/>
      </c>
      <c r="D85" s="15" t="str">
        <f>IF('Compiled-Additional'!$D14=0,"",IF(ISBLANK('Compiled-Additional'!D14),"",'Compiled-Additional'!D14))</f>
        <v/>
      </c>
      <c r="E85" s="15" t="str">
        <f>IF('Compiled-Additional'!$D14=0,"",IF(ISBLANK('Compiled-Additional'!E14),"",'Compiled-Additional'!E14))</f>
        <v/>
      </c>
      <c r="F85" s="15" t="str">
        <f>IF('Compiled-Additional'!$D14=0,"",IF(ISBLANK('Compiled-Additional'!F14),"",'Compiled-Additional'!F14))</f>
        <v/>
      </c>
      <c r="G85" s="15" t="str">
        <f>IF('Compiled-Additional'!$D14=0,"",IF(ISBLANK('Compiled-Additional'!G14),"",'Compiled-Additional'!G14))</f>
        <v/>
      </c>
      <c r="H85" s="15" t="str">
        <f>IF('Compiled-Additional'!$D14=0,"",IF(ISBLANK('Compiled-Additional'!H14),"",'Compiled-Additional'!H14))</f>
        <v/>
      </c>
      <c r="I85" s="15" t="str">
        <f>IF('Compiled-Additional'!$D14=0,"",IF(ISBLANK('Compiled-Additional'!I14),"",'Compiled-Additional'!I14))</f>
        <v/>
      </c>
      <c r="J85" s="15" t="str">
        <f>IF('Compiled-Additional'!$D14=0,"",IF(ISBLANK('Compiled-Additional'!J14),"",'Compiled-Additional'!J14))</f>
        <v/>
      </c>
      <c r="K85" s="15" t="str">
        <f>IF('Compiled-Additional'!$D14=0,"",IF(ISBLANK('Compiled-Additional'!K14),"",'Compiled-Additional'!K14))</f>
        <v/>
      </c>
      <c r="L85" s="15" t="str">
        <f>IF('Compiled-Additional'!$D14=0,"",IF(ISBLANK('Compiled-Additional'!L14),"",'Compiled-Additional'!L14))</f>
        <v/>
      </c>
      <c r="M85" s="23" t="str">
        <f>IF('Compiled-Additional'!$D14=0,"",IF(ISBLANK('Compiled-Additional'!M14),"",'Compiled-Additional'!M14))</f>
        <v/>
      </c>
    </row>
    <row r="86" spans="1:13" x14ac:dyDescent="0.25">
      <c r="A86" s="15" t="str">
        <f>IF('Compiled-Additional'!$D15=0,"",IF(ISBLANK('Compiled-Additional'!A15),"",'Compiled-Additional'!A15))</f>
        <v/>
      </c>
      <c r="B86" s="15" t="str">
        <f>IF('Compiled-Additional'!$D15=0,"",IF(ISBLANK('Compiled-Additional'!B15),"",'Compiled-Additional'!B15))</f>
        <v/>
      </c>
      <c r="C86" s="15" t="str">
        <f>IF('Compiled-Additional'!$D15=0,"",IF(ISBLANK('Compiled-Additional'!C15),"",'Compiled-Additional'!C15))</f>
        <v/>
      </c>
      <c r="D86" s="15" t="str">
        <f>IF('Compiled-Additional'!$D15=0,"",IF(ISBLANK('Compiled-Additional'!D15),"",'Compiled-Additional'!D15))</f>
        <v/>
      </c>
      <c r="E86" s="15" t="str">
        <f>IF('Compiled-Additional'!$D15=0,"",IF(ISBLANK('Compiled-Additional'!E15),"",'Compiled-Additional'!E15))</f>
        <v/>
      </c>
      <c r="F86" s="15" t="str">
        <f>IF('Compiled-Additional'!$D15=0,"",IF(ISBLANK('Compiled-Additional'!F15),"",'Compiled-Additional'!F15))</f>
        <v/>
      </c>
      <c r="G86" s="15" t="str">
        <f>IF('Compiled-Additional'!$D15=0,"",IF(ISBLANK('Compiled-Additional'!G15),"",'Compiled-Additional'!G15))</f>
        <v/>
      </c>
      <c r="H86" s="15" t="str">
        <f>IF('Compiled-Additional'!$D15=0,"",IF(ISBLANK('Compiled-Additional'!H15),"",'Compiled-Additional'!H15))</f>
        <v/>
      </c>
      <c r="I86" s="15" t="str">
        <f>IF('Compiled-Additional'!$D15=0,"",IF(ISBLANK('Compiled-Additional'!I15),"",'Compiled-Additional'!I15))</f>
        <v/>
      </c>
      <c r="J86" s="15" t="str">
        <f>IF('Compiled-Additional'!$D15=0,"",IF(ISBLANK('Compiled-Additional'!J15),"",'Compiled-Additional'!J15))</f>
        <v/>
      </c>
      <c r="K86" s="15" t="str">
        <f>IF('Compiled-Additional'!$D15=0,"",IF(ISBLANK('Compiled-Additional'!K15),"",'Compiled-Additional'!K15))</f>
        <v/>
      </c>
      <c r="L86" s="15" t="str">
        <f>IF('Compiled-Additional'!$D15=0,"",IF(ISBLANK('Compiled-Additional'!L15),"",'Compiled-Additional'!L15))</f>
        <v/>
      </c>
      <c r="M86" s="23" t="str">
        <f>IF('Compiled-Additional'!$D15=0,"",IF(ISBLANK('Compiled-Additional'!M15),"",'Compiled-Additional'!M15))</f>
        <v/>
      </c>
    </row>
    <row r="87" spans="1:13" x14ac:dyDescent="0.25">
      <c r="A87" s="15" t="str">
        <f>IF('Compiled-Additional'!$D16=0,"",IF(ISBLANK('Compiled-Additional'!A16),"",'Compiled-Additional'!A16))</f>
        <v/>
      </c>
      <c r="B87" s="15" t="str">
        <f>IF('Compiled-Additional'!$D16=0,"",IF(ISBLANK('Compiled-Additional'!B16),"",'Compiled-Additional'!B16))</f>
        <v/>
      </c>
      <c r="C87" s="15" t="str">
        <f>IF('Compiled-Additional'!$D16=0,"",IF(ISBLANK('Compiled-Additional'!C16),"",'Compiled-Additional'!C16))</f>
        <v/>
      </c>
      <c r="D87" s="15" t="str">
        <f>IF('Compiled-Additional'!$D16=0,"",IF(ISBLANK('Compiled-Additional'!D16),"",'Compiled-Additional'!D16))</f>
        <v/>
      </c>
      <c r="E87" s="15" t="str">
        <f>IF('Compiled-Additional'!$D16=0,"",IF(ISBLANK('Compiled-Additional'!E16),"",'Compiled-Additional'!E16))</f>
        <v/>
      </c>
      <c r="F87" s="15" t="str">
        <f>IF('Compiled-Additional'!$D16=0,"",IF(ISBLANK('Compiled-Additional'!F16),"",'Compiled-Additional'!F16))</f>
        <v/>
      </c>
      <c r="G87" s="15" t="str">
        <f>IF('Compiled-Additional'!$D16=0,"",IF(ISBLANK('Compiled-Additional'!G16),"",'Compiled-Additional'!G16))</f>
        <v/>
      </c>
      <c r="H87" s="15" t="str">
        <f>IF('Compiled-Additional'!$D16=0,"",IF(ISBLANK('Compiled-Additional'!H16),"",'Compiled-Additional'!H16))</f>
        <v/>
      </c>
      <c r="I87" s="15" t="str">
        <f>IF('Compiled-Additional'!$D16=0,"",IF(ISBLANK('Compiled-Additional'!I16),"",'Compiled-Additional'!I16))</f>
        <v/>
      </c>
      <c r="J87" s="15" t="str">
        <f>IF('Compiled-Additional'!$D16=0,"",IF(ISBLANK('Compiled-Additional'!J16),"",'Compiled-Additional'!J16))</f>
        <v/>
      </c>
      <c r="K87" s="15" t="str">
        <f>IF('Compiled-Additional'!$D16=0,"",IF(ISBLANK('Compiled-Additional'!K16),"",'Compiled-Additional'!K16))</f>
        <v/>
      </c>
      <c r="L87" s="15" t="str">
        <f>IF('Compiled-Additional'!$D16=0,"",IF(ISBLANK('Compiled-Additional'!L16),"",'Compiled-Additional'!L16))</f>
        <v/>
      </c>
      <c r="M87" s="23" t="str">
        <f>IF('Compiled-Additional'!$D16=0,"",IF(ISBLANK('Compiled-Additional'!M16),"",'Compiled-Additional'!M16))</f>
        <v/>
      </c>
    </row>
    <row r="88" spans="1:13" x14ac:dyDescent="0.25">
      <c r="A88" s="15" t="str">
        <f>IF('Compiled-Additional'!$D17=0,"",IF(ISBLANK('Compiled-Additional'!A17),"",'Compiled-Additional'!A17))</f>
        <v/>
      </c>
      <c r="B88" s="15" t="str">
        <f>IF('Compiled-Additional'!$D17=0,"",IF(ISBLANK('Compiled-Additional'!B17),"",'Compiled-Additional'!B17))</f>
        <v/>
      </c>
      <c r="C88" s="15" t="str">
        <f>IF('Compiled-Additional'!$D17=0,"",IF(ISBLANK('Compiled-Additional'!C17),"",'Compiled-Additional'!C17))</f>
        <v/>
      </c>
      <c r="D88" s="15" t="str">
        <f>IF('Compiled-Additional'!$D17=0,"",IF(ISBLANK('Compiled-Additional'!D17),"",'Compiled-Additional'!D17))</f>
        <v/>
      </c>
      <c r="E88" s="15" t="str">
        <f>IF('Compiled-Additional'!$D17=0,"",IF(ISBLANK('Compiled-Additional'!E17),"",'Compiled-Additional'!E17))</f>
        <v/>
      </c>
      <c r="F88" s="15" t="str">
        <f>IF('Compiled-Additional'!$D17=0,"",IF(ISBLANK('Compiled-Additional'!F17),"",'Compiled-Additional'!F17))</f>
        <v/>
      </c>
      <c r="G88" s="15" t="str">
        <f>IF('Compiled-Additional'!$D17=0,"",IF(ISBLANK('Compiled-Additional'!G17),"",'Compiled-Additional'!G17))</f>
        <v/>
      </c>
      <c r="H88" s="15" t="str">
        <f>IF('Compiled-Additional'!$D17=0,"",IF(ISBLANK('Compiled-Additional'!H17),"",'Compiled-Additional'!H17))</f>
        <v/>
      </c>
      <c r="I88" s="15" t="str">
        <f>IF('Compiled-Additional'!$D17=0,"",IF(ISBLANK('Compiled-Additional'!I17),"",'Compiled-Additional'!I17))</f>
        <v/>
      </c>
      <c r="J88" s="15" t="str">
        <f>IF('Compiled-Additional'!$D17=0,"",IF(ISBLANK('Compiled-Additional'!J17),"",'Compiled-Additional'!J17))</f>
        <v/>
      </c>
      <c r="K88" s="15" t="str">
        <f>IF('Compiled-Additional'!$D17=0,"",IF(ISBLANK('Compiled-Additional'!K17),"",'Compiled-Additional'!K17))</f>
        <v/>
      </c>
      <c r="L88" s="15" t="str">
        <f>IF('Compiled-Additional'!$D17=0,"",IF(ISBLANK('Compiled-Additional'!L17),"",'Compiled-Additional'!L17))</f>
        <v/>
      </c>
      <c r="M88" s="23" t="str">
        <f>IF('Compiled-Additional'!$D17=0,"",IF(ISBLANK('Compiled-Additional'!M17),"",'Compiled-Additional'!M17))</f>
        <v/>
      </c>
    </row>
    <row r="89" spans="1:13" x14ac:dyDescent="0.25">
      <c r="A89" s="15" t="str">
        <f>IF('Compiled-Additional'!$D18=0,"",IF(ISBLANK('Compiled-Additional'!A18),"",'Compiled-Additional'!A18))</f>
        <v/>
      </c>
      <c r="B89" s="15" t="str">
        <f>IF('Compiled-Additional'!$D18=0,"",IF(ISBLANK('Compiled-Additional'!B18),"",'Compiled-Additional'!B18))</f>
        <v/>
      </c>
      <c r="C89" s="15" t="str">
        <f>IF('Compiled-Additional'!$D18=0,"",IF(ISBLANK('Compiled-Additional'!C18),"",'Compiled-Additional'!C18))</f>
        <v/>
      </c>
      <c r="D89" s="15" t="str">
        <f>IF('Compiled-Additional'!$D18=0,"",IF(ISBLANK('Compiled-Additional'!D18),"",'Compiled-Additional'!D18))</f>
        <v/>
      </c>
      <c r="E89" s="15" t="str">
        <f>IF('Compiled-Additional'!$D18=0,"",IF(ISBLANK('Compiled-Additional'!E18),"",'Compiled-Additional'!E18))</f>
        <v/>
      </c>
      <c r="F89" s="15" t="str">
        <f>IF('Compiled-Additional'!$D18=0,"",IF(ISBLANK('Compiled-Additional'!F18),"",'Compiled-Additional'!F18))</f>
        <v/>
      </c>
      <c r="G89" s="15" t="str">
        <f>IF('Compiled-Additional'!$D18=0,"",IF(ISBLANK('Compiled-Additional'!G18),"",'Compiled-Additional'!G18))</f>
        <v/>
      </c>
      <c r="H89" s="15" t="str">
        <f>IF('Compiled-Additional'!$D18=0,"",IF(ISBLANK('Compiled-Additional'!H18),"",'Compiled-Additional'!H18))</f>
        <v/>
      </c>
      <c r="I89" s="15" t="str">
        <f>IF('Compiled-Additional'!$D18=0,"",IF(ISBLANK('Compiled-Additional'!I18),"",'Compiled-Additional'!I18))</f>
        <v/>
      </c>
      <c r="J89" s="15" t="str">
        <f>IF('Compiled-Additional'!$D18=0,"",IF(ISBLANK('Compiled-Additional'!J18),"",'Compiled-Additional'!J18))</f>
        <v/>
      </c>
      <c r="K89" s="15" t="str">
        <f>IF('Compiled-Additional'!$D18=0,"",IF(ISBLANK('Compiled-Additional'!K18),"",'Compiled-Additional'!K18))</f>
        <v/>
      </c>
      <c r="L89" s="15" t="str">
        <f>IF('Compiled-Additional'!$D18=0,"",IF(ISBLANK('Compiled-Additional'!L18),"",'Compiled-Additional'!L18))</f>
        <v/>
      </c>
      <c r="M89" s="23" t="str">
        <f>IF('Compiled-Additional'!$D18=0,"",IF(ISBLANK('Compiled-Additional'!M18),"",'Compiled-Additional'!M18))</f>
        <v/>
      </c>
    </row>
    <row r="90" spans="1:13" x14ac:dyDescent="0.25">
      <c r="A90" s="15" t="str">
        <f>IF('Compiled-Additional'!$D19=0,"",IF(ISBLANK('Compiled-Additional'!A19),"",'Compiled-Additional'!A19))</f>
        <v/>
      </c>
      <c r="B90" s="15" t="str">
        <f>IF('Compiled-Additional'!$D19=0,"",IF(ISBLANK('Compiled-Additional'!B19),"",'Compiled-Additional'!B19))</f>
        <v/>
      </c>
      <c r="C90" s="15" t="str">
        <f>IF('Compiled-Additional'!$D19=0,"",IF(ISBLANK('Compiled-Additional'!C19),"",'Compiled-Additional'!C19))</f>
        <v/>
      </c>
      <c r="D90" s="15" t="str">
        <f>IF('Compiled-Additional'!$D19=0,"",IF(ISBLANK('Compiled-Additional'!D19),"",'Compiled-Additional'!D19))</f>
        <v/>
      </c>
      <c r="E90" s="15" t="str">
        <f>IF('Compiled-Additional'!$D19=0,"",IF(ISBLANK('Compiled-Additional'!E19),"",'Compiled-Additional'!E19))</f>
        <v/>
      </c>
      <c r="F90" s="15" t="str">
        <f>IF('Compiled-Additional'!$D19=0,"",IF(ISBLANK('Compiled-Additional'!F19),"",'Compiled-Additional'!F19))</f>
        <v/>
      </c>
      <c r="G90" s="15" t="str">
        <f>IF('Compiled-Additional'!$D19=0,"",IF(ISBLANK('Compiled-Additional'!G19),"",'Compiled-Additional'!G19))</f>
        <v/>
      </c>
      <c r="H90" s="15" t="str">
        <f>IF('Compiled-Additional'!$D19=0,"",IF(ISBLANK('Compiled-Additional'!H19),"",'Compiled-Additional'!H19))</f>
        <v/>
      </c>
      <c r="I90" s="15" t="str">
        <f>IF('Compiled-Additional'!$D19=0,"",IF(ISBLANK('Compiled-Additional'!I19),"",'Compiled-Additional'!I19))</f>
        <v/>
      </c>
      <c r="J90" s="15" t="str">
        <f>IF('Compiled-Additional'!$D19=0,"",IF(ISBLANK('Compiled-Additional'!J19),"",'Compiled-Additional'!J19))</f>
        <v/>
      </c>
      <c r="K90" s="15" t="str">
        <f>IF('Compiled-Additional'!$D19=0,"",IF(ISBLANK('Compiled-Additional'!K19),"",'Compiled-Additional'!K19))</f>
        <v/>
      </c>
      <c r="L90" s="15" t="str">
        <f>IF('Compiled-Additional'!$D19=0,"",IF(ISBLANK('Compiled-Additional'!L19),"",'Compiled-Additional'!L19))</f>
        <v/>
      </c>
      <c r="M90" s="23" t="str">
        <f>IF('Compiled-Additional'!$D19=0,"",IF(ISBLANK('Compiled-Additional'!M19),"",'Compiled-Additional'!M19))</f>
        <v/>
      </c>
    </row>
    <row r="91" spans="1:13" x14ac:dyDescent="0.25">
      <c r="A91" s="15" t="str">
        <f>IF('Compiled-Additional'!$D20=0,"",IF(ISBLANK('Compiled-Additional'!A20),"",'Compiled-Additional'!A20))</f>
        <v/>
      </c>
      <c r="B91" s="15" t="str">
        <f>IF('Compiled-Additional'!$D20=0,"",IF(ISBLANK('Compiled-Additional'!B20),"",'Compiled-Additional'!B20))</f>
        <v/>
      </c>
      <c r="C91" s="15" t="str">
        <f>IF('Compiled-Additional'!$D20=0,"",IF(ISBLANK('Compiled-Additional'!C20),"",'Compiled-Additional'!C20))</f>
        <v/>
      </c>
      <c r="D91" s="15" t="str">
        <f>IF('Compiled-Additional'!$D20=0,"",IF(ISBLANK('Compiled-Additional'!D20),"",'Compiled-Additional'!D20))</f>
        <v/>
      </c>
      <c r="E91" s="15" t="str">
        <f>IF('Compiled-Additional'!$D20=0,"",IF(ISBLANK('Compiled-Additional'!E20),"",'Compiled-Additional'!E20))</f>
        <v/>
      </c>
      <c r="F91" s="15" t="str">
        <f>IF('Compiled-Additional'!$D20=0,"",IF(ISBLANK('Compiled-Additional'!F20),"",'Compiled-Additional'!F20))</f>
        <v/>
      </c>
      <c r="G91" s="15" t="str">
        <f>IF('Compiled-Additional'!$D20=0,"",IF(ISBLANK('Compiled-Additional'!G20),"",'Compiled-Additional'!G20))</f>
        <v/>
      </c>
      <c r="H91" s="15" t="str">
        <f>IF('Compiled-Additional'!$D20=0,"",IF(ISBLANK('Compiled-Additional'!H20),"",'Compiled-Additional'!H20))</f>
        <v/>
      </c>
      <c r="I91" s="15" t="str">
        <f>IF('Compiled-Additional'!$D20=0,"",IF(ISBLANK('Compiled-Additional'!I20),"",'Compiled-Additional'!I20))</f>
        <v/>
      </c>
      <c r="J91" s="15" t="str">
        <f>IF('Compiled-Additional'!$D20=0,"",IF(ISBLANK('Compiled-Additional'!J20),"",'Compiled-Additional'!J20))</f>
        <v/>
      </c>
      <c r="K91" s="15" t="str">
        <f>IF('Compiled-Additional'!$D20=0,"",IF(ISBLANK('Compiled-Additional'!K20),"",'Compiled-Additional'!K20))</f>
        <v/>
      </c>
      <c r="L91" s="15" t="str">
        <f>IF('Compiled-Additional'!$D20=0,"",IF(ISBLANK('Compiled-Additional'!L20),"",'Compiled-Additional'!L20))</f>
        <v/>
      </c>
      <c r="M91" s="23" t="str">
        <f>IF('Compiled-Additional'!$D20=0,"",IF(ISBLANK('Compiled-Additional'!M20),"",'Compiled-Additional'!M20))</f>
        <v/>
      </c>
    </row>
    <row r="92" spans="1:13" x14ac:dyDescent="0.25">
      <c r="A92" s="15" t="str">
        <f>IF('Compiled-Additional'!$D21=0,"",IF(ISBLANK('Compiled-Additional'!A21),"",'Compiled-Additional'!A21))</f>
        <v/>
      </c>
      <c r="B92" s="15" t="str">
        <f>IF('Compiled-Additional'!$D21=0,"",IF(ISBLANK('Compiled-Additional'!B21),"",'Compiled-Additional'!B21))</f>
        <v/>
      </c>
      <c r="C92" s="15" t="str">
        <f>IF('Compiled-Additional'!$D21=0,"",IF(ISBLANK('Compiled-Additional'!C21),"",'Compiled-Additional'!C21))</f>
        <v/>
      </c>
      <c r="D92" s="15" t="str">
        <f>IF('Compiled-Additional'!$D21=0,"",IF(ISBLANK('Compiled-Additional'!D21),"",'Compiled-Additional'!D21))</f>
        <v/>
      </c>
      <c r="E92" s="15" t="str">
        <f>IF('Compiled-Additional'!$D21=0,"",IF(ISBLANK('Compiled-Additional'!E21),"",'Compiled-Additional'!E21))</f>
        <v/>
      </c>
      <c r="F92" s="15" t="str">
        <f>IF('Compiled-Additional'!$D21=0,"",IF(ISBLANK('Compiled-Additional'!F21),"",'Compiled-Additional'!F21))</f>
        <v/>
      </c>
      <c r="G92" s="15" t="str">
        <f>IF('Compiled-Additional'!$D21=0,"",IF(ISBLANK('Compiled-Additional'!G21),"",'Compiled-Additional'!G21))</f>
        <v/>
      </c>
      <c r="H92" s="15" t="str">
        <f>IF('Compiled-Additional'!$D21=0,"",IF(ISBLANK('Compiled-Additional'!H21),"",'Compiled-Additional'!H21))</f>
        <v/>
      </c>
      <c r="I92" s="15" t="str">
        <f>IF('Compiled-Additional'!$D21=0,"",IF(ISBLANK('Compiled-Additional'!I21),"",'Compiled-Additional'!I21))</f>
        <v/>
      </c>
      <c r="J92" s="15" t="str">
        <f>IF('Compiled-Additional'!$D21=0,"",IF(ISBLANK('Compiled-Additional'!J21),"",'Compiled-Additional'!J21))</f>
        <v/>
      </c>
      <c r="K92" s="15" t="str">
        <f>IF('Compiled-Additional'!$D21=0,"",IF(ISBLANK('Compiled-Additional'!K21),"",'Compiled-Additional'!K21))</f>
        <v/>
      </c>
      <c r="L92" s="15" t="str">
        <f>IF('Compiled-Additional'!$D21=0,"",IF(ISBLANK('Compiled-Additional'!L21),"",'Compiled-Additional'!L21))</f>
        <v/>
      </c>
      <c r="M92" s="23" t="str">
        <f>IF('Compiled-Additional'!$D21=0,"",IF(ISBLANK('Compiled-Additional'!M21),"",'Compiled-Additional'!M21))</f>
        <v/>
      </c>
    </row>
    <row r="93" spans="1:13" x14ac:dyDescent="0.25">
      <c r="A93" s="15" t="str">
        <f>IF('Compiled-Additional'!$D22=0,"",IF(ISBLANK('Compiled-Additional'!A22),"",'Compiled-Additional'!A22))</f>
        <v/>
      </c>
      <c r="B93" s="15" t="str">
        <f>IF('Compiled-Additional'!$D22=0,"",IF(ISBLANK('Compiled-Additional'!B22),"",'Compiled-Additional'!B22))</f>
        <v/>
      </c>
      <c r="C93" s="15" t="str">
        <f>IF('Compiled-Additional'!$D22=0,"",IF(ISBLANK('Compiled-Additional'!C22),"",'Compiled-Additional'!C22))</f>
        <v/>
      </c>
      <c r="D93" s="15" t="str">
        <f>IF('Compiled-Additional'!$D22=0,"",IF(ISBLANK('Compiled-Additional'!D22),"",'Compiled-Additional'!D22))</f>
        <v/>
      </c>
      <c r="E93" s="15" t="str">
        <f>IF('Compiled-Additional'!$D22=0,"",IF(ISBLANK('Compiled-Additional'!E22),"",'Compiled-Additional'!E22))</f>
        <v/>
      </c>
      <c r="F93" s="15" t="str">
        <f>IF('Compiled-Additional'!$D22=0,"",IF(ISBLANK('Compiled-Additional'!F22),"",'Compiled-Additional'!F22))</f>
        <v/>
      </c>
      <c r="G93" s="15" t="str">
        <f>IF('Compiled-Additional'!$D22=0,"",IF(ISBLANK('Compiled-Additional'!G22),"",'Compiled-Additional'!G22))</f>
        <v/>
      </c>
      <c r="H93" s="15" t="str">
        <f>IF('Compiled-Additional'!$D22=0,"",IF(ISBLANK('Compiled-Additional'!H22),"",'Compiled-Additional'!H22))</f>
        <v/>
      </c>
      <c r="I93" s="15" t="str">
        <f>IF('Compiled-Additional'!$D22=0,"",IF(ISBLANK('Compiled-Additional'!I22),"",'Compiled-Additional'!I22))</f>
        <v/>
      </c>
      <c r="J93" s="15" t="str">
        <f>IF('Compiled-Additional'!$D22=0,"",IF(ISBLANK('Compiled-Additional'!J22),"",'Compiled-Additional'!J22))</f>
        <v/>
      </c>
      <c r="K93" s="15" t="str">
        <f>IF('Compiled-Additional'!$D22=0,"",IF(ISBLANK('Compiled-Additional'!K22),"",'Compiled-Additional'!K22))</f>
        <v/>
      </c>
      <c r="L93" s="15" t="str">
        <f>IF('Compiled-Additional'!$D22=0,"",IF(ISBLANK('Compiled-Additional'!L22),"",'Compiled-Additional'!L22))</f>
        <v/>
      </c>
      <c r="M93" s="23" t="str">
        <f>IF('Compiled-Additional'!$D22=0,"",IF(ISBLANK('Compiled-Additional'!M22),"",'Compiled-Additional'!M22))</f>
        <v/>
      </c>
    </row>
    <row r="94" spans="1:13" x14ac:dyDescent="0.25">
      <c r="A94" s="15" t="str">
        <f>IF('Compiled-Additional'!$D23=0,"",IF(ISBLANK('Compiled-Additional'!A23),"",'Compiled-Additional'!A23))</f>
        <v/>
      </c>
      <c r="B94" s="15" t="str">
        <f>IF('Compiled-Additional'!$D23=0,"",IF(ISBLANK('Compiled-Additional'!B23),"",'Compiled-Additional'!B23))</f>
        <v/>
      </c>
      <c r="C94" s="15" t="str">
        <f>IF('Compiled-Additional'!$D23=0,"",IF(ISBLANK('Compiled-Additional'!C23),"",'Compiled-Additional'!C23))</f>
        <v/>
      </c>
      <c r="D94" s="15" t="str">
        <f>IF('Compiled-Additional'!$D23=0,"",IF(ISBLANK('Compiled-Additional'!D23),"",'Compiled-Additional'!D23))</f>
        <v/>
      </c>
      <c r="E94" s="15" t="str">
        <f>IF('Compiled-Additional'!$D23=0,"",IF(ISBLANK('Compiled-Additional'!E23),"",'Compiled-Additional'!E23))</f>
        <v/>
      </c>
      <c r="F94" s="15" t="str">
        <f>IF('Compiled-Additional'!$D23=0,"",IF(ISBLANK('Compiled-Additional'!F23),"",'Compiled-Additional'!F23))</f>
        <v/>
      </c>
      <c r="G94" s="15" t="str">
        <f>IF('Compiled-Additional'!$D23=0,"",IF(ISBLANK('Compiled-Additional'!G23),"",'Compiled-Additional'!G23))</f>
        <v/>
      </c>
      <c r="H94" s="15" t="str">
        <f>IF('Compiled-Additional'!$D23=0,"",IF(ISBLANK('Compiled-Additional'!H23),"",'Compiled-Additional'!H23))</f>
        <v/>
      </c>
      <c r="I94" s="15" t="str">
        <f>IF('Compiled-Additional'!$D23=0,"",IF(ISBLANK('Compiled-Additional'!I23),"",'Compiled-Additional'!I23))</f>
        <v/>
      </c>
      <c r="J94" s="15" t="str">
        <f>IF('Compiled-Additional'!$D23=0,"",IF(ISBLANK('Compiled-Additional'!J23),"",'Compiled-Additional'!J23))</f>
        <v/>
      </c>
      <c r="K94" s="15" t="str">
        <f>IF('Compiled-Additional'!$D23=0,"",IF(ISBLANK('Compiled-Additional'!K23),"",'Compiled-Additional'!K23))</f>
        <v/>
      </c>
      <c r="L94" s="15" t="str">
        <f>IF('Compiled-Additional'!$D23=0,"",IF(ISBLANK('Compiled-Additional'!L23),"",'Compiled-Additional'!L23))</f>
        <v/>
      </c>
      <c r="M94" s="23" t="str">
        <f>IF('Compiled-Additional'!$D23=0,"",IF(ISBLANK('Compiled-Additional'!M23),"",'Compiled-Additional'!M23))</f>
        <v/>
      </c>
    </row>
    <row r="95" spans="1:13" x14ac:dyDescent="0.25">
      <c r="A95" s="15" t="str">
        <f>IF('Compiled-Additional'!$D24=0,"",IF(ISBLANK('Compiled-Additional'!A24),"",'Compiled-Additional'!A24))</f>
        <v/>
      </c>
      <c r="B95" s="15" t="str">
        <f>IF('Compiled-Additional'!$D24=0,"",IF(ISBLANK('Compiled-Additional'!B24),"",'Compiled-Additional'!B24))</f>
        <v/>
      </c>
      <c r="C95" s="15" t="str">
        <f>IF('Compiled-Additional'!$D24=0,"",IF(ISBLANK('Compiled-Additional'!C24),"",'Compiled-Additional'!C24))</f>
        <v/>
      </c>
      <c r="D95" s="15" t="str">
        <f>IF('Compiled-Additional'!$D24=0,"",IF(ISBLANK('Compiled-Additional'!D24),"",'Compiled-Additional'!D24))</f>
        <v/>
      </c>
      <c r="E95" s="15" t="str">
        <f>IF('Compiled-Additional'!$D24=0,"",IF(ISBLANK('Compiled-Additional'!E24),"",'Compiled-Additional'!E24))</f>
        <v/>
      </c>
      <c r="F95" s="15" t="str">
        <f>IF('Compiled-Additional'!$D24=0,"",IF(ISBLANK('Compiled-Additional'!F24),"",'Compiled-Additional'!F24))</f>
        <v/>
      </c>
      <c r="G95" s="15" t="str">
        <f>IF('Compiled-Additional'!$D24=0,"",IF(ISBLANK('Compiled-Additional'!G24),"",'Compiled-Additional'!G24))</f>
        <v/>
      </c>
      <c r="H95" s="15" t="str">
        <f>IF('Compiled-Additional'!$D24=0,"",IF(ISBLANK('Compiled-Additional'!H24),"",'Compiled-Additional'!H24))</f>
        <v/>
      </c>
      <c r="I95" s="15" t="str">
        <f>IF('Compiled-Additional'!$D24=0,"",IF(ISBLANK('Compiled-Additional'!I24),"",'Compiled-Additional'!I24))</f>
        <v/>
      </c>
      <c r="J95" s="15" t="str">
        <f>IF('Compiled-Additional'!$D24=0,"",IF(ISBLANK('Compiled-Additional'!J24),"",'Compiled-Additional'!J24))</f>
        <v/>
      </c>
      <c r="K95" s="15" t="str">
        <f>IF('Compiled-Additional'!$D24=0,"",IF(ISBLANK('Compiled-Additional'!K24),"",'Compiled-Additional'!K24))</f>
        <v/>
      </c>
      <c r="L95" s="15" t="str">
        <f>IF('Compiled-Additional'!$D24=0,"",IF(ISBLANK('Compiled-Additional'!L24),"",'Compiled-Additional'!L24))</f>
        <v/>
      </c>
      <c r="M95" s="23" t="str">
        <f>IF('Compiled-Additional'!$D24=0,"",IF(ISBLANK('Compiled-Additional'!M24),"",'Compiled-Additional'!M24))</f>
        <v/>
      </c>
    </row>
    <row r="96" spans="1:13" x14ac:dyDescent="0.25">
      <c r="A96" s="15" t="str">
        <f>IF('Compiled-Additional'!$D25=0,"",IF(ISBLANK('Compiled-Additional'!A25),"",'Compiled-Additional'!A25))</f>
        <v/>
      </c>
      <c r="B96" s="15" t="str">
        <f>IF('Compiled-Additional'!$D25=0,"",IF(ISBLANK('Compiled-Additional'!B25),"",'Compiled-Additional'!B25))</f>
        <v/>
      </c>
      <c r="C96" s="15" t="str">
        <f>IF('Compiled-Additional'!$D25=0,"",IF(ISBLANK('Compiled-Additional'!C25),"",'Compiled-Additional'!C25))</f>
        <v/>
      </c>
      <c r="D96" s="15" t="str">
        <f>IF('Compiled-Additional'!$D25=0,"",IF(ISBLANK('Compiled-Additional'!D25),"",'Compiled-Additional'!D25))</f>
        <v/>
      </c>
      <c r="E96" s="15" t="str">
        <f>IF('Compiled-Additional'!$D25=0,"",IF(ISBLANK('Compiled-Additional'!E25),"",'Compiled-Additional'!E25))</f>
        <v/>
      </c>
      <c r="F96" s="15" t="str">
        <f>IF('Compiled-Additional'!$D25=0,"",IF(ISBLANK('Compiled-Additional'!F25),"",'Compiled-Additional'!F25))</f>
        <v/>
      </c>
      <c r="G96" s="15" t="str">
        <f>IF('Compiled-Additional'!$D25=0,"",IF(ISBLANK('Compiled-Additional'!G25),"",'Compiled-Additional'!G25))</f>
        <v/>
      </c>
      <c r="H96" s="15" t="str">
        <f>IF('Compiled-Additional'!$D25=0,"",IF(ISBLANK('Compiled-Additional'!H25),"",'Compiled-Additional'!H25))</f>
        <v/>
      </c>
      <c r="I96" s="15" t="str">
        <f>IF('Compiled-Additional'!$D25=0,"",IF(ISBLANK('Compiled-Additional'!I25),"",'Compiled-Additional'!I25))</f>
        <v/>
      </c>
      <c r="J96" s="15" t="str">
        <f>IF('Compiled-Additional'!$D25=0,"",IF(ISBLANK('Compiled-Additional'!J25),"",'Compiled-Additional'!J25))</f>
        <v/>
      </c>
      <c r="K96" s="15" t="str">
        <f>IF('Compiled-Additional'!$D25=0,"",IF(ISBLANK('Compiled-Additional'!K25),"",'Compiled-Additional'!K25))</f>
        <v/>
      </c>
      <c r="L96" s="15" t="str">
        <f>IF('Compiled-Additional'!$D25=0,"",IF(ISBLANK('Compiled-Additional'!L25),"",'Compiled-Additional'!L25))</f>
        <v/>
      </c>
      <c r="M96" s="23" t="str">
        <f>IF('Compiled-Additional'!$D25=0,"",IF(ISBLANK('Compiled-Additional'!M25),"",'Compiled-Additional'!M25))</f>
        <v/>
      </c>
    </row>
    <row r="97" spans="13:13" x14ac:dyDescent="0.25">
      <c r="M97" s="23"/>
    </row>
  </sheetData>
  <pageMargins left="0.7" right="0.7" top="0.75" bottom="0.75" header="0.3" footer="0.3"/>
  <pageSetup orientation="portrait" r:id="rId1"/>
  <tableParts count="1">
    <tablePart r:id="rId2"/>
  </tableParts>
  <extLst>
    <ext xmlns:x15="http://schemas.microsoft.com/office/spreadsheetml/2010/11/main" uri="{F7C9EE02-42E1-4005-9D12-6889AFFD525C}">
      <x15:webExtensions xmlns:xm="http://schemas.microsoft.com/office/excel/2006/main">
        <x15:webExtension appRef="{CDE045B9-D7B5-4BE9-817D-64DF0A59B5CD}">
          <xm:f>ImportTable[#All]</xm:f>
        </x15:webExtension>
      </x15:webExtens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08E27-F737-481D-99D2-A6DAD47D0B8A}">
  <dimension ref="A1:B47"/>
  <sheetViews>
    <sheetView workbookViewId="0">
      <selection activeCell="A2" sqref="A2"/>
    </sheetView>
  </sheetViews>
  <sheetFormatPr defaultRowHeight="14.3" x14ac:dyDescent="0.25"/>
  <cols>
    <col min="1" max="1" width="45" bestFit="1" customWidth="1"/>
    <col min="2" max="2" width="20.75" bestFit="1" customWidth="1"/>
  </cols>
  <sheetData>
    <row r="1" spans="1:2" x14ac:dyDescent="0.25">
      <c r="A1" t="s">
        <v>1</v>
      </c>
      <c r="B1" t="s">
        <v>178</v>
      </c>
    </row>
    <row r="2" spans="1:2" x14ac:dyDescent="0.25">
      <c r="A2" t="s">
        <v>122</v>
      </c>
      <c r="B2" t="s">
        <v>196</v>
      </c>
    </row>
    <row r="3" spans="1:2" x14ac:dyDescent="0.25">
      <c r="A3" t="s">
        <v>182</v>
      </c>
      <c r="B3" t="s">
        <v>197</v>
      </c>
    </row>
    <row r="4" spans="1:2" x14ac:dyDescent="0.25">
      <c r="A4" t="s">
        <v>129</v>
      </c>
      <c r="B4" t="s">
        <v>198</v>
      </c>
    </row>
    <row r="5" spans="1:2" x14ac:dyDescent="0.25">
      <c r="A5" t="s">
        <v>131</v>
      </c>
      <c r="B5" t="s">
        <v>199</v>
      </c>
    </row>
    <row r="6" spans="1:2" x14ac:dyDescent="0.25">
      <c r="A6" t="s">
        <v>133</v>
      </c>
      <c r="B6" t="s">
        <v>200</v>
      </c>
    </row>
    <row r="7" spans="1:2" x14ac:dyDescent="0.25">
      <c r="A7" t="s">
        <v>183</v>
      </c>
      <c r="B7" t="s">
        <v>201</v>
      </c>
    </row>
    <row r="8" spans="1:2" x14ac:dyDescent="0.25">
      <c r="A8" t="s">
        <v>184</v>
      </c>
      <c r="B8" t="s">
        <v>202</v>
      </c>
    </row>
    <row r="9" spans="1:2" x14ac:dyDescent="0.25">
      <c r="A9" t="s">
        <v>185</v>
      </c>
      <c r="B9" t="s">
        <v>203</v>
      </c>
    </row>
    <row r="10" spans="1:2" x14ac:dyDescent="0.25">
      <c r="A10" t="s">
        <v>179</v>
      </c>
      <c r="B10" t="s">
        <v>204</v>
      </c>
    </row>
    <row r="11" spans="1:2" x14ac:dyDescent="0.25">
      <c r="A11" t="s">
        <v>180</v>
      </c>
      <c r="B11" t="s">
        <v>205</v>
      </c>
    </row>
    <row r="12" spans="1:2" x14ac:dyDescent="0.25">
      <c r="A12" t="s">
        <v>181</v>
      </c>
      <c r="B12" t="s">
        <v>206</v>
      </c>
    </row>
    <row r="13" spans="1:2" x14ac:dyDescent="0.25">
      <c r="A13" t="s">
        <v>134</v>
      </c>
      <c r="B13" t="s">
        <v>207</v>
      </c>
    </row>
    <row r="14" spans="1:2" x14ac:dyDescent="0.25">
      <c r="A14" t="s">
        <v>135</v>
      </c>
      <c r="B14" t="s">
        <v>208</v>
      </c>
    </row>
    <row r="15" spans="1:2" x14ac:dyDescent="0.25">
      <c r="A15" t="s">
        <v>136</v>
      </c>
      <c r="B15" t="s">
        <v>209</v>
      </c>
    </row>
    <row r="16" spans="1:2" x14ac:dyDescent="0.25">
      <c r="A16" t="s">
        <v>137</v>
      </c>
      <c r="B16" t="s">
        <v>210</v>
      </c>
    </row>
    <row r="17" spans="1:2" x14ac:dyDescent="0.25">
      <c r="A17" t="s">
        <v>138</v>
      </c>
      <c r="B17" t="s">
        <v>211</v>
      </c>
    </row>
    <row r="18" spans="1:2" x14ac:dyDescent="0.25">
      <c r="A18" t="s">
        <v>139</v>
      </c>
      <c r="B18" t="s">
        <v>212</v>
      </c>
    </row>
    <row r="19" spans="1:2" x14ac:dyDescent="0.25">
      <c r="A19" t="s">
        <v>243</v>
      </c>
      <c r="B19" t="s">
        <v>231</v>
      </c>
    </row>
    <row r="20" spans="1:2" x14ac:dyDescent="0.25">
      <c r="A20" t="s">
        <v>195</v>
      </c>
      <c r="B20" t="s">
        <v>213</v>
      </c>
    </row>
    <row r="21" spans="1:2" x14ac:dyDescent="0.25">
      <c r="A21" t="s">
        <v>140</v>
      </c>
      <c r="B21" t="s">
        <v>214</v>
      </c>
    </row>
    <row r="22" spans="1:2" x14ac:dyDescent="0.25">
      <c r="A22" t="s">
        <v>141</v>
      </c>
      <c r="B22" t="s">
        <v>215</v>
      </c>
    </row>
    <row r="23" spans="1:2" x14ac:dyDescent="0.25">
      <c r="A23" t="s">
        <v>186</v>
      </c>
      <c r="B23" t="s">
        <v>216</v>
      </c>
    </row>
    <row r="24" spans="1:2" x14ac:dyDescent="0.25">
      <c r="A24" t="s">
        <v>142</v>
      </c>
      <c r="B24" t="s">
        <v>217</v>
      </c>
    </row>
    <row r="25" spans="1:2" x14ac:dyDescent="0.25">
      <c r="A25" t="s">
        <v>143</v>
      </c>
      <c r="B25" t="s">
        <v>218</v>
      </c>
    </row>
    <row r="26" spans="1:2" x14ac:dyDescent="0.25">
      <c r="A26" t="s">
        <v>144</v>
      </c>
      <c r="B26" t="s">
        <v>219</v>
      </c>
    </row>
    <row r="27" spans="1:2" x14ac:dyDescent="0.25">
      <c r="A27" t="s">
        <v>145</v>
      </c>
      <c r="B27" t="s">
        <v>220</v>
      </c>
    </row>
    <row r="28" spans="1:2" x14ac:dyDescent="0.25">
      <c r="A28" t="s">
        <v>146</v>
      </c>
      <c r="B28" t="s">
        <v>221</v>
      </c>
    </row>
    <row r="29" spans="1:2" x14ac:dyDescent="0.25">
      <c r="A29" t="s">
        <v>147</v>
      </c>
      <c r="B29" t="s">
        <v>222</v>
      </c>
    </row>
    <row r="30" spans="1:2" x14ac:dyDescent="0.25">
      <c r="A30" t="s">
        <v>187</v>
      </c>
      <c r="B30" t="s">
        <v>223</v>
      </c>
    </row>
    <row r="31" spans="1:2" x14ac:dyDescent="0.25">
      <c r="A31" t="s">
        <v>188</v>
      </c>
      <c r="B31" t="s">
        <v>224</v>
      </c>
    </row>
    <row r="32" spans="1:2" x14ac:dyDescent="0.25">
      <c r="A32" t="s">
        <v>148</v>
      </c>
      <c r="B32" t="s">
        <v>225</v>
      </c>
    </row>
    <row r="33" spans="1:2" x14ac:dyDescent="0.25">
      <c r="A33" t="s">
        <v>149</v>
      </c>
      <c r="B33" t="s">
        <v>226</v>
      </c>
    </row>
    <row r="34" spans="1:2" x14ac:dyDescent="0.25">
      <c r="A34" t="s">
        <v>189</v>
      </c>
      <c r="B34" t="s">
        <v>227</v>
      </c>
    </row>
    <row r="35" spans="1:2" x14ac:dyDescent="0.25">
      <c r="A35" t="s">
        <v>150</v>
      </c>
      <c r="B35" t="s">
        <v>228</v>
      </c>
    </row>
    <row r="36" spans="1:2" x14ac:dyDescent="0.25">
      <c r="A36" t="s">
        <v>151</v>
      </c>
      <c r="B36" t="s">
        <v>229</v>
      </c>
    </row>
    <row r="37" spans="1:2" x14ac:dyDescent="0.25">
      <c r="A37" t="s">
        <v>152</v>
      </c>
      <c r="B37" t="s">
        <v>230</v>
      </c>
    </row>
    <row r="38" spans="1:2" x14ac:dyDescent="0.25">
      <c r="A38" t="s">
        <v>190</v>
      </c>
      <c r="B38" t="s">
        <v>232</v>
      </c>
    </row>
    <row r="39" spans="1:2" x14ac:dyDescent="0.25">
      <c r="A39" t="s">
        <v>153</v>
      </c>
      <c r="B39" t="s">
        <v>233</v>
      </c>
    </row>
    <row r="40" spans="1:2" x14ac:dyDescent="0.25">
      <c r="A40" t="s">
        <v>154</v>
      </c>
      <c r="B40" t="s">
        <v>234</v>
      </c>
    </row>
    <row r="41" spans="1:2" x14ac:dyDescent="0.25">
      <c r="A41" t="s">
        <v>155</v>
      </c>
      <c r="B41" t="s">
        <v>235</v>
      </c>
    </row>
    <row r="42" spans="1:2" x14ac:dyDescent="0.25">
      <c r="A42" t="s">
        <v>156</v>
      </c>
      <c r="B42" t="s">
        <v>236</v>
      </c>
    </row>
    <row r="43" spans="1:2" x14ac:dyDescent="0.25">
      <c r="A43" t="s">
        <v>191</v>
      </c>
      <c r="B43" t="s">
        <v>237</v>
      </c>
    </row>
    <row r="44" spans="1:2" x14ac:dyDescent="0.25">
      <c r="A44" t="s">
        <v>157</v>
      </c>
      <c r="B44" t="s">
        <v>238</v>
      </c>
    </row>
    <row r="45" spans="1:2" x14ac:dyDescent="0.25">
      <c r="A45" t="s">
        <v>158</v>
      </c>
      <c r="B45" t="s">
        <v>239</v>
      </c>
    </row>
    <row r="46" spans="1:2" x14ac:dyDescent="0.25">
      <c r="A46" t="s">
        <v>159</v>
      </c>
      <c r="B46" t="s">
        <v>240</v>
      </c>
    </row>
    <row r="47" spans="1:2" x14ac:dyDescent="0.25">
      <c r="A47" t="s">
        <v>160</v>
      </c>
      <c r="B47" t="s">
        <v>241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C36"/>
  <sheetViews>
    <sheetView workbookViewId="0">
      <selection activeCell="B35" sqref="B35"/>
    </sheetView>
  </sheetViews>
  <sheetFormatPr defaultRowHeight="14.3" x14ac:dyDescent="0.25"/>
  <cols>
    <col min="1" max="1" width="68.375" bestFit="1" customWidth="1"/>
    <col min="2" max="2" width="7" bestFit="1" customWidth="1"/>
  </cols>
  <sheetData>
    <row r="1" spans="1:3" x14ac:dyDescent="0.25">
      <c r="A1" s="1" t="s">
        <v>83</v>
      </c>
      <c r="B1" s="1" t="s">
        <v>84</v>
      </c>
      <c r="C1" s="1" t="s">
        <v>174</v>
      </c>
    </row>
    <row r="2" spans="1:3" x14ac:dyDescent="0.25">
      <c r="A2" t="s">
        <v>85</v>
      </c>
      <c r="B2" s="2">
        <v>10</v>
      </c>
      <c r="C2">
        <v>102</v>
      </c>
    </row>
    <row r="3" spans="1:3" x14ac:dyDescent="0.25">
      <c r="A3" t="s">
        <v>86</v>
      </c>
      <c r="B3" s="2">
        <v>10</v>
      </c>
      <c r="C3">
        <v>103</v>
      </c>
    </row>
    <row r="4" spans="1:3" x14ac:dyDescent="0.25">
      <c r="A4" t="s">
        <v>87</v>
      </c>
      <c r="B4" s="2">
        <v>10</v>
      </c>
      <c r="C4">
        <v>5</v>
      </c>
    </row>
    <row r="5" spans="1:3" x14ac:dyDescent="0.25">
      <c r="A5" t="s">
        <v>88</v>
      </c>
      <c r="B5" s="2">
        <v>10</v>
      </c>
      <c r="C5">
        <v>19</v>
      </c>
    </row>
    <row r="6" spans="1:3" x14ac:dyDescent="0.25">
      <c r="A6" t="s">
        <v>89</v>
      </c>
      <c r="B6" s="2">
        <v>1</v>
      </c>
      <c r="C6">
        <v>6</v>
      </c>
    </row>
    <row r="7" spans="1:3" x14ac:dyDescent="0.25">
      <c r="A7" t="s">
        <v>90</v>
      </c>
      <c r="B7" s="2">
        <v>1</v>
      </c>
      <c r="C7">
        <v>8</v>
      </c>
    </row>
    <row r="8" spans="1:3" x14ac:dyDescent="0.25">
      <c r="A8" t="s">
        <v>91</v>
      </c>
      <c r="B8" s="2">
        <v>1</v>
      </c>
      <c r="C8">
        <v>21</v>
      </c>
    </row>
    <row r="9" spans="1:3" x14ac:dyDescent="0.25">
      <c r="A9" t="s">
        <v>92</v>
      </c>
      <c r="B9" s="2">
        <v>1</v>
      </c>
      <c r="C9">
        <v>22</v>
      </c>
    </row>
    <row r="10" spans="1:3" x14ac:dyDescent="0.25">
      <c r="A10" t="s">
        <v>93</v>
      </c>
      <c r="B10" s="2">
        <v>7</v>
      </c>
      <c r="C10">
        <v>33</v>
      </c>
    </row>
    <row r="11" spans="1:3" x14ac:dyDescent="0.25">
      <c r="A11" t="s">
        <v>94</v>
      </c>
      <c r="B11" s="2">
        <v>1</v>
      </c>
      <c r="C11">
        <v>17</v>
      </c>
    </row>
    <row r="12" spans="1:3" x14ac:dyDescent="0.25">
      <c r="A12" t="s">
        <v>95</v>
      </c>
      <c r="B12" s="2">
        <v>1</v>
      </c>
      <c r="C12">
        <v>34</v>
      </c>
    </row>
    <row r="13" spans="1:3" x14ac:dyDescent="0.25">
      <c r="A13" t="s">
        <v>96</v>
      </c>
      <c r="B13" s="2">
        <v>1</v>
      </c>
      <c r="C13">
        <v>35</v>
      </c>
    </row>
    <row r="14" spans="1:3" x14ac:dyDescent="0.25">
      <c r="A14" t="s">
        <v>97</v>
      </c>
      <c r="B14" s="2">
        <v>10</v>
      </c>
      <c r="C14">
        <v>23</v>
      </c>
    </row>
    <row r="15" spans="1:3" x14ac:dyDescent="0.25">
      <c r="A15" t="s">
        <v>98</v>
      </c>
      <c r="B15" s="2">
        <v>10</v>
      </c>
      <c r="C15">
        <v>10</v>
      </c>
    </row>
    <row r="16" spans="1:3" x14ac:dyDescent="0.25">
      <c r="A16" t="s">
        <v>99</v>
      </c>
      <c r="B16" s="2">
        <v>10</v>
      </c>
      <c r="C16">
        <v>24</v>
      </c>
    </row>
    <row r="17" spans="1:3" x14ac:dyDescent="0.25">
      <c r="A17" t="s">
        <v>100</v>
      </c>
      <c r="B17" s="2">
        <v>10</v>
      </c>
      <c r="C17">
        <v>11</v>
      </c>
    </row>
    <row r="18" spans="1:3" x14ac:dyDescent="0.25">
      <c r="A18" t="s">
        <v>101</v>
      </c>
      <c r="B18" s="2">
        <v>1</v>
      </c>
      <c r="C18">
        <v>26</v>
      </c>
    </row>
    <row r="19" spans="1:3" x14ac:dyDescent="0.25">
      <c r="A19" t="s">
        <v>102</v>
      </c>
      <c r="B19" s="2">
        <v>1</v>
      </c>
      <c r="C19">
        <v>36</v>
      </c>
    </row>
    <row r="20" spans="1:3" x14ac:dyDescent="0.25">
      <c r="A20" t="s">
        <v>103</v>
      </c>
      <c r="B20" s="2">
        <v>1</v>
      </c>
      <c r="C20">
        <v>40</v>
      </c>
    </row>
    <row r="21" spans="1:3" x14ac:dyDescent="0.25">
      <c r="A21" t="s">
        <v>104</v>
      </c>
      <c r="B21" s="2">
        <v>1</v>
      </c>
      <c r="C21">
        <v>41</v>
      </c>
    </row>
    <row r="22" spans="1:3" x14ac:dyDescent="0.25">
      <c r="A22" t="s">
        <v>105</v>
      </c>
      <c r="B22" s="2">
        <v>1</v>
      </c>
      <c r="C22">
        <v>13</v>
      </c>
    </row>
    <row r="23" spans="1:3" x14ac:dyDescent="0.25">
      <c r="A23" t="s">
        <v>106</v>
      </c>
      <c r="B23" s="2">
        <v>1</v>
      </c>
      <c r="C23">
        <v>31</v>
      </c>
    </row>
    <row r="24" spans="1:3" x14ac:dyDescent="0.25">
      <c r="A24" t="s">
        <v>176</v>
      </c>
      <c r="B24" s="2">
        <v>10</v>
      </c>
      <c r="C24">
        <v>27</v>
      </c>
    </row>
    <row r="25" spans="1:3" x14ac:dyDescent="0.25">
      <c r="A25" t="s">
        <v>107</v>
      </c>
      <c r="B25" s="2">
        <v>1</v>
      </c>
      <c r="C25">
        <v>14</v>
      </c>
    </row>
    <row r="26" spans="1:3" x14ac:dyDescent="0.25">
      <c r="A26" t="s">
        <v>108</v>
      </c>
      <c r="B26" s="2">
        <v>1</v>
      </c>
      <c r="C26">
        <v>28</v>
      </c>
    </row>
    <row r="27" spans="1:3" x14ac:dyDescent="0.25">
      <c r="A27" t="s">
        <v>109</v>
      </c>
      <c r="B27" s="2">
        <v>1</v>
      </c>
      <c r="C27">
        <v>18</v>
      </c>
    </row>
    <row r="28" spans="1:3" x14ac:dyDescent="0.25">
      <c r="A28" t="s">
        <v>110</v>
      </c>
      <c r="B28" s="2">
        <v>10</v>
      </c>
      <c r="C28">
        <v>4</v>
      </c>
    </row>
    <row r="29" spans="1:3" x14ac:dyDescent="0.25">
      <c r="A29" t="s">
        <v>111</v>
      </c>
      <c r="B29" s="2">
        <v>1</v>
      </c>
      <c r="C29">
        <v>15</v>
      </c>
    </row>
    <row r="30" spans="1:3" x14ac:dyDescent="0.25">
      <c r="A30" t="s">
        <v>112</v>
      </c>
      <c r="B30" s="2">
        <v>1</v>
      </c>
      <c r="C30">
        <v>29</v>
      </c>
    </row>
    <row r="31" spans="1:3" x14ac:dyDescent="0.25">
      <c r="A31" t="s">
        <v>113</v>
      </c>
      <c r="B31" s="2">
        <v>1</v>
      </c>
      <c r="C31">
        <v>16</v>
      </c>
    </row>
    <row r="32" spans="1:3" x14ac:dyDescent="0.25">
      <c r="A32" t="s">
        <v>114</v>
      </c>
      <c r="B32" s="2">
        <v>1</v>
      </c>
      <c r="C32">
        <v>30</v>
      </c>
    </row>
    <row r="34" spans="1:3" x14ac:dyDescent="0.25">
      <c r="A34" s="1" t="s">
        <v>194</v>
      </c>
      <c r="B34" s="1" t="s">
        <v>84</v>
      </c>
      <c r="C34" s="1" t="s">
        <v>174</v>
      </c>
    </row>
    <row r="35" spans="1:3" x14ac:dyDescent="0.25">
      <c r="A35" t="s">
        <v>175</v>
      </c>
      <c r="B35">
        <v>1</v>
      </c>
      <c r="C35">
        <v>7</v>
      </c>
    </row>
    <row r="36" spans="1:3" x14ac:dyDescent="0.25">
      <c r="A36" t="s">
        <v>177</v>
      </c>
      <c r="B36">
        <v>1</v>
      </c>
      <c r="C36">
        <v>39</v>
      </c>
    </row>
  </sheetData>
  <sortState xmlns:xlrd2="http://schemas.microsoft.com/office/spreadsheetml/2017/richdata2" ref="A2:B32">
    <sortCondition ref="A2:A32"/>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F31"/>
  <sheetViews>
    <sheetView workbookViewId="0">
      <selection activeCell="A2" sqref="A2"/>
    </sheetView>
  </sheetViews>
  <sheetFormatPr defaultRowHeight="14.3" x14ac:dyDescent="0.25"/>
  <cols>
    <col min="2" max="2" width="42.125" bestFit="1" customWidth="1"/>
    <col min="3" max="3" width="9.75" bestFit="1" customWidth="1"/>
    <col min="4" max="4" width="15" bestFit="1" customWidth="1"/>
    <col min="5" max="5" width="38.375" bestFit="1" customWidth="1"/>
  </cols>
  <sheetData>
    <row r="1" spans="1:6" x14ac:dyDescent="0.25">
      <c r="A1" s="3" t="s">
        <v>115</v>
      </c>
      <c r="B1" s="3" t="s">
        <v>52</v>
      </c>
      <c r="C1" s="3" t="s">
        <v>116</v>
      </c>
      <c r="D1" s="3" t="s">
        <v>117</v>
      </c>
      <c r="E1" s="3" t="s">
        <v>118</v>
      </c>
    </row>
    <row r="2" spans="1:6" x14ac:dyDescent="0.25">
      <c r="A2">
        <f>'Partner Info and ToC'!B5</f>
        <v>2020</v>
      </c>
      <c r="B2" t="s">
        <v>119</v>
      </c>
      <c r="C2">
        <v>3</v>
      </c>
      <c r="D2" t="s">
        <v>120</v>
      </c>
      <c r="E2" t="s">
        <v>121</v>
      </c>
      <c r="F2" t="s">
        <v>192</v>
      </c>
    </row>
    <row r="3" spans="1:6" x14ac:dyDescent="0.25">
      <c r="A3">
        <f>A2-1</f>
        <v>2019</v>
      </c>
      <c r="B3" t="s">
        <v>123</v>
      </c>
      <c r="D3" t="s">
        <v>124</v>
      </c>
      <c r="E3" t="s">
        <v>125</v>
      </c>
      <c r="F3" t="s">
        <v>128</v>
      </c>
    </row>
    <row r="4" spans="1:6" x14ac:dyDescent="0.25">
      <c r="A4">
        <f t="shared" ref="A4:A31" si="0">A3-1</f>
        <v>2018</v>
      </c>
      <c r="B4" t="s">
        <v>126</v>
      </c>
      <c r="D4" t="s">
        <v>127</v>
      </c>
      <c r="E4" t="s">
        <v>128</v>
      </c>
    </row>
    <row r="5" spans="1:6" x14ac:dyDescent="0.25">
      <c r="A5">
        <f t="shared" si="0"/>
        <v>2017</v>
      </c>
      <c r="B5" t="s">
        <v>130</v>
      </c>
    </row>
    <row r="6" spans="1:6" x14ac:dyDescent="0.25">
      <c r="A6">
        <f t="shared" si="0"/>
        <v>2016</v>
      </c>
      <c r="B6" t="s">
        <v>132</v>
      </c>
    </row>
    <row r="7" spans="1:6" x14ac:dyDescent="0.25">
      <c r="A7">
        <f t="shared" si="0"/>
        <v>2015</v>
      </c>
    </row>
    <row r="8" spans="1:6" x14ac:dyDescent="0.25">
      <c r="A8">
        <f t="shared" si="0"/>
        <v>2014</v>
      </c>
    </row>
    <row r="9" spans="1:6" x14ac:dyDescent="0.25">
      <c r="A9">
        <f t="shared" si="0"/>
        <v>2013</v>
      </c>
    </row>
    <row r="10" spans="1:6" x14ac:dyDescent="0.25">
      <c r="A10">
        <f t="shared" si="0"/>
        <v>2012</v>
      </c>
    </row>
    <row r="11" spans="1:6" x14ac:dyDescent="0.25">
      <c r="A11">
        <f t="shared" si="0"/>
        <v>2011</v>
      </c>
    </row>
    <row r="12" spans="1:6" x14ac:dyDescent="0.25">
      <c r="A12">
        <f t="shared" si="0"/>
        <v>2010</v>
      </c>
    </row>
    <row r="13" spans="1:6" x14ac:dyDescent="0.25">
      <c r="A13">
        <f t="shared" si="0"/>
        <v>2009</v>
      </c>
    </row>
    <row r="14" spans="1:6" x14ac:dyDescent="0.25">
      <c r="A14">
        <f t="shared" si="0"/>
        <v>2008</v>
      </c>
    </row>
    <row r="15" spans="1:6" x14ac:dyDescent="0.25">
      <c r="A15">
        <f t="shared" si="0"/>
        <v>2007</v>
      </c>
    </row>
    <row r="16" spans="1:6" x14ac:dyDescent="0.25">
      <c r="A16">
        <f t="shared" si="0"/>
        <v>2006</v>
      </c>
    </row>
    <row r="17" spans="1:1" x14ac:dyDescent="0.25">
      <c r="A17">
        <f t="shared" si="0"/>
        <v>2005</v>
      </c>
    </row>
    <row r="18" spans="1:1" x14ac:dyDescent="0.25">
      <c r="A18">
        <f t="shared" si="0"/>
        <v>2004</v>
      </c>
    </row>
    <row r="19" spans="1:1" x14ac:dyDescent="0.25">
      <c r="A19">
        <f t="shared" si="0"/>
        <v>2003</v>
      </c>
    </row>
    <row r="20" spans="1:1" x14ac:dyDescent="0.25">
      <c r="A20">
        <f t="shared" si="0"/>
        <v>2002</v>
      </c>
    </row>
    <row r="21" spans="1:1" x14ac:dyDescent="0.25">
      <c r="A21">
        <f t="shared" si="0"/>
        <v>2001</v>
      </c>
    </row>
    <row r="22" spans="1:1" x14ac:dyDescent="0.25">
      <c r="A22">
        <f t="shared" si="0"/>
        <v>2000</v>
      </c>
    </row>
    <row r="23" spans="1:1" x14ac:dyDescent="0.25">
      <c r="A23">
        <f t="shared" si="0"/>
        <v>1999</v>
      </c>
    </row>
    <row r="24" spans="1:1" x14ac:dyDescent="0.25">
      <c r="A24">
        <f t="shared" si="0"/>
        <v>1998</v>
      </c>
    </row>
    <row r="25" spans="1:1" x14ac:dyDescent="0.25">
      <c r="A25">
        <f t="shared" si="0"/>
        <v>1997</v>
      </c>
    </row>
    <row r="26" spans="1:1" x14ac:dyDescent="0.25">
      <c r="A26">
        <f t="shared" si="0"/>
        <v>1996</v>
      </c>
    </row>
    <row r="27" spans="1:1" x14ac:dyDescent="0.25">
      <c r="A27">
        <f t="shared" si="0"/>
        <v>1995</v>
      </c>
    </row>
    <row r="28" spans="1:1" x14ac:dyDescent="0.25">
      <c r="A28">
        <f t="shared" si="0"/>
        <v>1994</v>
      </c>
    </row>
    <row r="29" spans="1:1" x14ac:dyDescent="0.25">
      <c r="A29">
        <f t="shared" si="0"/>
        <v>1993</v>
      </c>
    </row>
    <row r="30" spans="1:1" x14ac:dyDescent="0.25">
      <c r="A30">
        <f t="shared" si="0"/>
        <v>1992</v>
      </c>
    </row>
    <row r="31" spans="1:1" x14ac:dyDescent="0.25">
      <c r="A31">
        <f t="shared" si="0"/>
        <v>1991</v>
      </c>
    </row>
  </sheetData>
  <sortState xmlns:xlrd2="http://schemas.microsoft.com/office/spreadsheetml/2017/richdata2" ref="A3:A31">
    <sortCondition descending="1" ref="A3:A3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104"/>
  <sheetViews>
    <sheetView showGridLines="0" showZero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0" defaultRowHeight="14.3" zeroHeight="1" x14ac:dyDescent="0.25"/>
  <cols>
    <col min="1" max="1" width="9.125" style="61" customWidth="1"/>
    <col min="2" max="5" width="11.375" style="31" customWidth="1"/>
    <col min="6" max="6" width="12" style="62" customWidth="1"/>
    <col min="7" max="7" width="39" style="63" customWidth="1"/>
    <col min="8" max="8" width="29.75" style="64" customWidth="1"/>
    <col min="9" max="9" width="39.75" style="31" customWidth="1"/>
    <col min="10" max="10" width="62.875" style="31" customWidth="1"/>
    <col min="11" max="16384" width="9.125" style="31" hidden="1"/>
  </cols>
  <sheetData>
    <row r="1" spans="1:10" s="27" customFormat="1" ht="18.7" x14ac:dyDescent="0.25">
      <c r="A1" s="25" t="s">
        <v>7</v>
      </c>
      <c r="B1" s="26"/>
      <c r="C1" s="26"/>
      <c r="D1" s="26"/>
      <c r="E1" s="26"/>
      <c r="F1" s="26"/>
      <c r="G1" s="26"/>
      <c r="H1" s="99" t="s">
        <v>15</v>
      </c>
      <c r="I1" s="26"/>
      <c r="J1" s="26"/>
    </row>
    <row r="2" spans="1:10" ht="15.8" thickBot="1" x14ac:dyDescent="0.3">
      <c r="A2" s="28" t="s">
        <v>8</v>
      </c>
      <c r="B2" s="26"/>
      <c r="C2" s="26"/>
      <c r="D2" s="26"/>
      <c r="E2" s="26"/>
      <c r="F2" s="26"/>
      <c r="G2" s="29"/>
      <c r="H2" s="29"/>
      <c r="I2" s="30"/>
      <c r="J2" s="30"/>
    </row>
    <row r="3" spans="1:10" ht="14.95" customHeight="1" thickBot="1" x14ac:dyDescent="0.3">
      <c r="A3" s="116" t="s">
        <v>16</v>
      </c>
      <c r="B3" s="118" t="s">
        <v>17</v>
      </c>
      <c r="C3" s="120" t="s">
        <v>18</v>
      </c>
      <c r="D3" s="122" t="s">
        <v>19</v>
      </c>
      <c r="E3" s="124" t="s">
        <v>20</v>
      </c>
      <c r="F3" s="114" t="s">
        <v>21</v>
      </c>
      <c r="G3" s="115"/>
      <c r="H3" s="126" t="s">
        <v>22</v>
      </c>
      <c r="I3" s="127"/>
      <c r="J3" s="112" t="s">
        <v>23</v>
      </c>
    </row>
    <row r="4" spans="1:10" s="34" customFormat="1" ht="79.5" customHeight="1" thickBot="1" x14ac:dyDescent="0.3">
      <c r="A4" s="117"/>
      <c r="B4" s="119"/>
      <c r="C4" s="121"/>
      <c r="D4" s="123"/>
      <c r="E4" s="125"/>
      <c r="F4" s="32" t="s">
        <v>24</v>
      </c>
      <c r="G4" s="33" t="s">
        <v>25</v>
      </c>
      <c r="H4" s="32" t="s">
        <v>26</v>
      </c>
      <c r="I4" s="33" t="s">
        <v>27</v>
      </c>
      <c r="J4" s="113"/>
    </row>
    <row r="5" spans="1:10" ht="45" customHeight="1" x14ac:dyDescent="0.25">
      <c r="A5" s="35"/>
      <c r="B5" s="36"/>
      <c r="C5" s="36"/>
      <c r="D5" s="36"/>
      <c r="E5" s="37"/>
      <c r="F5" s="38"/>
      <c r="G5" s="39" t="str">
        <f t="shared" ref="G5:G36" si="0">IF(ISBLANK(F5),"",F5*Annual_average_Leak_Rate_per_Facility*Efficiency)</f>
        <v/>
      </c>
      <c r="H5" s="40"/>
      <c r="I5" s="41"/>
      <c r="J5" s="42"/>
    </row>
    <row r="6" spans="1:10" ht="45" customHeight="1" x14ac:dyDescent="0.25">
      <c r="A6" s="35"/>
      <c r="B6" s="36"/>
      <c r="C6" s="36"/>
      <c r="D6" s="36"/>
      <c r="E6" s="37"/>
      <c r="F6" s="43"/>
      <c r="G6" s="39" t="str">
        <f t="shared" si="0"/>
        <v/>
      </c>
      <c r="H6" s="40"/>
      <c r="I6" s="44"/>
      <c r="J6" s="45"/>
    </row>
    <row r="7" spans="1:10" ht="45" customHeight="1" x14ac:dyDescent="0.25">
      <c r="A7" s="35"/>
      <c r="B7" s="36"/>
      <c r="C7" s="36"/>
      <c r="D7" s="36"/>
      <c r="E7" s="37"/>
      <c r="F7" s="43"/>
      <c r="G7" s="39" t="str">
        <f t="shared" si="0"/>
        <v/>
      </c>
      <c r="H7" s="40"/>
      <c r="I7" s="44"/>
      <c r="J7" s="45"/>
    </row>
    <row r="8" spans="1:10" ht="45" customHeight="1" x14ac:dyDescent="0.25">
      <c r="A8" s="35"/>
      <c r="B8" s="36"/>
      <c r="C8" s="36"/>
      <c r="D8" s="36"/>
      <c r="E8" s="37"/>
      <c r="F8" s="43"/>
      <c r="G8" s="39" t="str">
        <f t="shared" si="0"/>
        <v/>
      </c>
      <c r="H8" s="40"/>
      <c r="I8" s="44"/>
      <c r="J8" s="45"/>
    </row>
    <row r="9" spans="1:10" ht="45" customHeight="1" x14ac:dyDescent="0.25">
      <c r="A9" s="35"/>
      <c r="B9" s="36"/>
      <c r="C9" s="36"/>
      <c r="D9" s="36"/>
      <c r="E9" s="37"/>
      <c r="F9" s="43"/>
      <c r="G9" s="39" t="str">
        <f t="shared" si="0"/>
        <v/>
      </c>
      <c r="H9" s="40"/>
      <c r="I9" s="44"/>
      <c r="J9" s="45"/>
    </row>
    <row r="10" spans="1:10" ht="45" customHeight="1" x14ac:dyDescent="0.25">
      <c r="A10" s="35"/>
      <c r="B10" s="36"/>
      <c r="C10" s="36"/>
      <c r="D10" s="36"/>
      <c r="E10" s="37"/>
      <c r="F10" s="43"/>
      <c r="G10" s="39" t="str">
        <f t="shared" si="0"/>
        <v/>
      </c>
      <c r="H10" s="40"/>
      <c r="I10" s="44"/>
      <c r="J10" s="45"/>
    </row>
    <row r="11" spans="1:10" ht="45" customHeight="1" x14ac:dyDescent="0.25">
      <c r="A11" s="46"/>
      <c r="B11" s="47"/>
      <c r="C11" s="48"/>
      <c r="D11" s="49"/>
      <c r="E11" s="50"/>
      <c r="F11" s="43"/>
      <c r="G11" s="39" t="str">
        <f t="shared" si="0"/>
        <v/>
      </c>
      <c r="H11" s="51"/>
      <c r="I11" s="44"/>
      <c r="J11" s="45"/>
    </row>
    <row r="12" spans="1:10" ht="45" customHeight="1" x14ac:dyDescent="0.25">
      <c r="A12" s="46"/>
      <c r="B12" s="47"/>
      <c r="C12" s="48"/>
      <c r="D12" s="49"/>
      <c r="E12" s="50"/>
      <c r="F12" s="43"/>
      <c r="G12" s="39" t="str">
        <f t="shared" si="0"/>
        <v/>
      </c>
      <c r="H12" s="51"/>
      <c r="I12" s="44"/>
      <c r="J12" s="45"/>
    </row>
    <row r="13" spans="1:10" ht="45" customHeight="1" x14ac:dyDescent="0.25">
      <c r="A13" s="46"/>
      <c r="B13" s="47"/>
      <c r="C13" s="48"/>
      <c r="D13" s="49"/>
      <c r="E13" s="50"/>
      <c r="F13" s="43"/>
      <c r="G13" s="39" t="str">
        <f t="shared" si="0"/>
        <v/>
      </c>
      <c r="H13" s="51"/>
      <c r="I13" s="44"/>
      <c r="J13" s="45"/>
    </row>
    <row r="14" spans="1:10" ht="45" customHeight="1" x14ac:dyDescent="0.25">
      <c r="A14" s="46"/>
      <c r="B14" s="47"/>
      <c r="C14" s="48"/>
      <c r="D14" s="49"/>
      <c r="E14" s="50"/>
      <c r="F14" s="43"/>
      <c r="G14" s="39" t="str">
        <f t="shared" si="0"/>
        <v/>
      </c>
      <c r="H14" s="51"/>
      <c r="I14" s="44"/>
      <c r="J14" s="45"/>
    </row>
    <row r="15" spans="1:10" ht="45" customHeight="1" x14ac:dyDescent="0.25">
      <c r="A15" s="46"/>
      <c r="B15" s="47"/>
      <c r="C15" s="48"/>
      <c r="D15" s="49"/>
      <c r="E15" s="50"/>
      <c r="F15" s="43"/>
      <c r="G15" s="39" t="str">
        <f t="shared" si="0"/>
        <v/>
      </c>
      <c r="H15" s="51"/>
      <c r="I15" s="44"/>
      <c r="J15" s="45"/>
    </row>
    <row r="16" spans="1:10" ht="45" customHeight="1" x14ac:dyDescent="0.25">
      <c r="A16" s="46"/>
      <c r="B16" s="47"/>
      <c r="C16" s="48"/>
      <c r="D16" s="49"/>
      <c r="E16" s="50"/>
      <c r="F16" s="43"/>
      <c r="G16" s="39" t="str">
        <f t="shared" si="0"/>
        <v/>
      </c>
      <c r="H16" s="51"/>
      <c r="I16" s="44"/>
      <c r="J16" s="45"/>
    </row>
    <row r="17" spans="1:10" ht="45" customHeight="1" x14ac:dyDescent="0.25">
      <c r="A17" s="46"/>
      <c r="B17" s="47"/>
      <c r="C17" s="48"/>
      <c r="D17" s="49"/>
      <c r="E17" s="50"/>
      <c r="F17" s="43"/>
      <c r="G17" s="39" t="str">
        <f t="shared" si="0"/>
        <v/>
      </c>
      <c r="H17" s="51"/>
      <c r="I17" s="44"/>
      <c r="J17" s="45"/>
    </row>
    <row r="18" spans="1:10" ht="45" customHeight="1" x14ac:dyDescent="0.25">
      <c r="A18" s="46"/>
      <c r="B18" s="47"/>
      <c r="C18" s="48"/>
      <c r="D18" s="49"/>
      <c r="E18" s="50"/>
      <c r="F18" s="43"/>
      <c r="G18" s="39" t="str">
        <f t="shared" si="0"/>
        <v/>
      </c>
      <c r="H18" s="51"/>
      <c r="I18" s="44"/>
      <c r="J18" s="45"/>
    </row>
    <row r="19" spans="1:10" ht="45" customHeight="1" x14ac:dyDescent="0.25">
      <c r="A19" s="46"/>
      <c r="B19" s="47"/>
      <c r="C19" s="48"/>
      <c r="D19" s="49"/>
      <c r="E19" s="50"/>
      <c r="F19" s="43"/>
      <c r="G19" s="39" t="str">
        <f t="shared" si="0"/>
        <v/>
      </c>
      <c r="H19" s="51"/>
      <c r="I19" s="44"/>
      <c r="J19" s="45"/>
    </row>
    <row r="20" spans="1:10" ht="45" customHeight="1" x14ac:dyDescent="0.25">
      <c r="A20" s="46"/>
      <c r="B20" s="47"/>
      <c r="C20" s="48"/>
      <c r="D20" s="49"/>
      <c r="E20" s="50"/>
      <c r="F20" s="43"/>
      <c r="G20" s="39" t="str">
        <f t="shared" si="0"/>
        <v/>
      </c>
      <c r="H20" s="51"/>
      <c r="I20" s="44"/>
      <c r="J20" s="45"/>
    </row>
    <row r="21" spans="1:10" ht="45" customHeight="1" x14ac:dyDescent="0.25">
      <c r="A21" s="46"/>
      <c r="B21" s="47"/>
      <c r="C21" s="48"/>
      <c r="D21" s="49"/>
      <c r="E21" s="50"/>
      <c r="F21" s="43"/>
      <c r="G21" s="39" t="str">
        <f t="shared" si="0"/>
        <v/>
      </c>
      <c r="H21" s="51"/>
      <c r="I21" s="44"/>
      <c r="J21" s="45"/>
    </row>
    <row r="22" spans="1:10" ht="45" customHeight="1" x14ac:dyDescent="0.25">
      <c r="A22" s="46"/>
      <c r="B22" s="47"/>
      <c r="C22" s="48"/>
      <c r="D22" s="49"/>
      <c r="E22" s="50"/>
      <c r="F22" s="43"/>
      <c r="G22" s="39" t="str">
        <f t="shared" si="0"/>
        <v/>
      </c>
      <c r="H22" s="51"/>
      <c r="I22" s="44"/>
      <c r="J22" s="45"/>
    </row>
    <row r="23" spans="1:10" ht="45" customHeight="1" x14ac:dyDescent="0.25">
      <c r="A23" s="46"/>
      <c r="B23" s="47"/>
      <c r="C23" s="48"/>
      <c r="D23" s="49"/>
      <c r="E23" s="50"/>
      <c r="F23" s="43"/>
      <c r="G23" s="39" t="str">
        <f t="shared" si="0"/>
        <v/>
      </c>
      <c r="H23" s="51"/>
      <c r="I23" s="44"/>
      <c r="J23" s="45"/>
    </row>
    <row r="24" spans="1:10" ht="45" customHeight="1" x14ac:dyDescent="0.25">
      <c r="A24" s="46"/>
      <c r="B24" s="47"/>
      <c r="C24" s="48"/>
      <c r="D24" s="49"/>
      <c r="E24" s="50"/>
      <c r="F24" s="43"/>
      <c r="G24" s="39" t="str">
        <f t="shared" si="0"/>
        <v/>
      </c>
      <c r="H24" s="51"/>
      <c r="I24" s="44"/>
      <c r="J24" s="45"/>
    </row>
    <row r="25" spans="1:10" ht="45" customHeight="1" x14ac:dyDescent="0.25">
      <c r="A25" s="46"/>
      <c r="B25" s="47"/>
      <c r="C25" s="48"/>
      <c r="D25" s="49"/>
      <c r="E25" s="50"/>
      <c r="F25" s="43"/>
      <c r="G25" s="39" t="str">
        <f t="shared" si="0"/>
        <v/>
      </c>
      <c r="H25" s="51"/>
      <c r="I25" s="44"/>
      <c r="J25" s="45"/>
    </row>
    <row r="26" spans="1:10" ht="45" customHeight="1" x14ac:dyDescent="0.25">
      <c r="A26" s="46"/>
      <c r="B26" s="47"/>
      <c r="C26" s="48"/>
      <c r="D26" s="49"/>
      <c r="E26" s="50"/>
      <c r="F26" s="43"/>
      <c r="G26" s="39" t="str">
        <f t="shared" si="0"/>
        <v/>
      </c>
      <c r="H26" s="51"/>
      <c r="I26" s="44"/>
      <c r="J26" s="45"/>
    </row>
    <row r="27" spans="1:10" ht="45" customHeight="1" x14ac:dyDescent="0.25">
      <c r="A27" s="46"/>
      <c r="B27" s="47"/>
      <c r="C27" s="48"/>
      <c r="D27" s="49"/>
      <c r="E27" s="50"/>
      <c r="F27" s="43"/>
      <c r="G27" s="39" t="str">
        <f t="shared" si="0"/>
        <v/>
      </c>
      <c r="H27" s="51"/>
      <c r="I27" s="44"/>
      <c r="J27" s="45"/>
    </row>
    <row r="28" spans="1:10" ht="45" customHeight="1" x14ac:dyDescent="0.25">
      <c r="A28" s="46"/>
      <c r="B28" s="47"/>
      <c r="C28" s="48"/>
      <c r="D28" s="49"/>
      <c r="E28" s="50"/>
      <c r="F28" s="43"/>
      <c r="G28" s="39" t="str">
        <f t="shared" si="0"/>
        <v/>
      </c>
      <c r="H28" s="51"/>
      <c r="I28" s="44"/>
      <c r="J28" s="45"/>
    </row>
    <row r="29" spans="1:10" ht="45" customHeight="1" x14ac:dyDescent="0.25">
      <c r="A29" s="46"/>
      <c r="B29" s="47"/>
      <c r="C29" s="48"/>
      <c r="D29" s="49"/>
      <c r="E29" s="50"/>
      <c r="F29" s="43"/>
      <c r="G29" s="39" t="str">
        <f t="shared" si="0"/>
        <v/>
      </c>
      <c r="H29" s="51"/>
      <c r="I29" s="44"/>
      <c r="J29" s="45"/>
    </row>
    <row r="30" spans="1:10" ht="45" customHeight="1" x14ac:dyDescent="0.25">
      <c r="A30" s="46"/>
      <c r="B30" s="47"/>
      <c r="C30" s="48"/>
      <c r="D30" s="49"/>
      <c r="E30" s="50"/>
      <c r="F30" s="43"/>
      <c r="G30" s="39" t="str">
        <f t="shared" si="0"/>
        <v/>
      </c>
      <c r="H30" s="51"/>
      <c r="I30" s="44"/>
      <c r="J30" s="45"/>
    </row>
    <row r="31" spans="1:10" ht="45" customHeight="1" x14ac:dyDescent="0.25">
      <c r="A31" s="46"/>
      <c r="B31" s="47"/>
      <c r="C31" s="48"/>
      <c r="D31" s="49"/>
      <c r="E31" s="50"/>
      <c r="F31" s="43"/>
      <c r="G31" s="39" t="str">
        <f t="shared" si="0"/>
        <v/>
      </c>
      <c r="H31" s="51"/>
      <c r="I31" s="44"/>
      <c r="J31" s="45"/>
    </row>
    <row r="32" spans="1:10" ht="45" customHeight="1" x14ac:dyDescent="0.25">
      <c r="A32" s="46"/>
      <c r="B32" s="47"/>
      <c r="C32" s="48"/>
      <c r="D32" s="49"/>
      <c r="E32" s="50"/>
      <c r="F32" s="43"/>
      <c r="G32" s="39" t="str">
        <f t="shared" si="0"/>
        <v/>
      </c>
      <c r="H32" s="51"/>
      <c r="I32" s="44"/>
      <c r="J32" s="45"/>
    </row>
    <row r="33" spans="1:10" ht="45" customHeight="1" x14ac:dyDescent="0.25">
      <c r="A33" s="46"/>
      <c r="B33" s="47"/>
      <c r="C33" s="48"/>
      <c r="D33" s="49"/>
      <c r="E33" s="50"/>
      <c r="F33" s="43"/>
      <c r="G33" s="39" t="str">
        <f t="shared" si="0"/>
        <v/>
      </c>
      <c r="H33" s="51"/>
      <c r="I33" s="44"/>
      <c r="J33" s="45"/>
    </row>
    <row r="34" spans="1:10" ht="45" customHeight="1" x14ac:dyDescent="0.25">
      <c r="A34" s="46"/>
      <c r="B34" s="47"/>
      <c r="C34" s="48"/>
      <c r="D34" s="49"/>
      <c r="E34" s="50"/>
      <c r="F34" s="43"/>
      <c r="G34" s="39" t="str">
        <f t="shared" si="0"/>
        <v/>
      </c>
      <c r="H34" s="51"/>
      <c r="I34" s="44"/>
      <c r="J34" s="45"/>
    </row>
    <row r="35" spans="1:10" ht="45" customHeight="1" x14ac:dyDescent="0.25">
      <c r="A35" s="46"/>
      <c r="B35" s="47"/>
      <c r="C35" s="48"/>
      <c r="D35" s="49"/>
      <c r="E35" s="50"/>
      <c r="F35" s="43"/>
      <c r="G35" s="39" t="str">
        <f t="shared" si="0"/>
        <v/>
      </c>
      <c r="H35" s="51"/>
      <c r="I35" s="44"/>
      <c r="J35" s="45"/>
    </row>
    <row r="36" spans="1:10" ht="45" customHeight="1" x14ac:dyDescent="0.25">
      <c r="A36" s="46"/>
      <c r="B36" s="47"/>
      <c r="C36" s="48"/>
      <c r="D36" s="49"/>
      <c r="E36" s="50"/>
      <c r="F36" s="43"/>
      <c r="G36" s="39" t="str">
        <f t="shared" si="0"/>
        <v/>
      </c>
      <c r="H36" s="51"/>
      <c r="I36" s="44"/>
      <c r="J36" s="45"/>
    </row>
    <row r="37" spans="1:10" ht="45" customHeight="1" x14ac:dyDescent="0.25">
      <c r="A37" s="46"/>
      <c r="B37" s="47"/>
      <c r="C37" s="48"/>
      <c r="D37" s="49"/>
      <c r="E37" s="50"/>
      <c r="F37" s="43"/>
      <c r="G37" s="39" t="str">
        <f t="shared" ref="G37:G68" si="1">IF(ISBLANK(F37),"",F37*Annual_average_Leak_Rate_per_Facility*Efficiency)</f>
        <v/>
      </c>
      <c r="H37" s="51"/>
      <c r="I37" s="44"/>
      <c r="J37" s="45"/>
    </row>
    <row r="38" spans="1:10" ht="45" customHeight="1" x14ac:dyDescent="0.25">
      <c r="A38" s="46"/>
      <c r="B38" s="47"/>
      <c r="C38" s="48"/>
      <c r="D38" s="49"/>
      <c r="E38" s="50"/>
      <c r="F38" s="43"/>
      <c r="G38" s="39" t="str">
        <f t="shared" si="1"/>
        <v/>
      </c>
      <c r="H38" s="51"/>
      <c r="I38" s="44"/>
      <c r="J38" s="45"/>
    </row>
    <row r="39" spans="1:10" ht="45" customHeight="1" x14ac:dyDescent="0.25">
      <c r="A39" s="46"/>
      <c r="B39" s="47"/>
      <c r="C39" s="48"/>
      <c r="D39" s="49"/>
      <c r="E39" s="50"/>
      <c r="F39" s="43"/>
      <c r="G39" s="39" t="str">
        <f t="shared" si="1"/>
        <v/>
      </c>
      <c r="H39" s="51"/>
      <c r="I39" s="44"/>
      <c r="J39" s="45"/>
    </row>
    <row r="40" spans="1:10" ht="45" customHeight="1" x14ac:dyDescent="0.25">
      <c r="A40" s="46"/>
      <c r="B40" s="47"/>
      <c r="C40" s="48"/>
      <c r="D40" s="49"/>
      <c r="E40" s="50"/>
      <c r="F40" s="43"/>
      <c r="G40" s="39" t="str">
        <f t="shared" si="1"/>
        <v/>
      </c>
      <c r="H40" s="51"/>
      <c r="I40" s="44"/>
      <c r="J40" s="45"/>
    </row>
    <row r="41" spans="1:10" ht="45" customHeight="1" x14ac:dyDescent="0.25">
      <c r="A41" s="46"/>
      <c r="B41" s="47"/>
      <c r="C41" s="48"/>
      <c r="D41" s="49"/>
      <c r="E41" s="50"/>
      <c r="F41" s="43"/>
      <c r="G41" s="39" t="str">
        <f t="shared" si="1"/>
        <v/>
      </c>
      <c r="H41" s="51"/>
      <c r="I41" s="44"/>
      <c r="J41" s="45"/>
    </row>
    <row r="42" spans="1:10" ht="45" customHeight="1" x14ac:dyDescent="0.25">
      <c r="A42" s="46"/>
      <c r="B42" s="47"/>
      <c r="C42" s="48"/>
      <c r="D42" s="49"/>
      <c r="E42" s="50"/>
      <c r="F42" s="43"/>
      <c r="G42" s="39" t="str">
        <f t="shared" si="1"/>
        <v/>
      </c>
      <c r="H42" s="51"/>
      <c r="I42" s="44"/>
      <c r="J42" s="45"/>
    </row>
    <row r="43" spans="1:10" ht="45" customHeight="1" x14ac:dyDescent="0.25">
      <c r="A43" s="46"/>
      <c r="B43" s="47"/>
      <c r="C43" s="48"/>
      <c r="D43" s="49"/>
      <c r="E43" s="50"/>
      <c r="F43" s="43"/>
      <c r="G43" s="39" t="str">
        <f t="shared" si="1"/>
        <v/>
      </c>
      <c r="H43" s="51"/>
      <c r="I43" s="44"/>
      <c r="J43" s="45"/>
    </row>
    <row r="44" spans="1:10" ht="45" customHeight="1" x14ac:dyDescent="0.25">
      <c r="A44" s="46"/>
      <c r="B44" s="47"/>
      <c r="C44" s="48"/>
      <c r="D44" s="49"/>
      <c r="E44" s="50"/>
      <c r="F44" s="43"/>
      <c r="G44" s="39" t="str">
        <f t="shared" si="1"/>
        <v/>
      </c>
      <c r="H44" s="51"/>
      <c r="I44" s="44"/>
      <c r="J44" s="45"/>
    </row>
    <row r="45" spans="1:10" ht="45" customHeight="1" x14ac:dyDescent="0.25">
      <c r="A45" s="46"/>
      <c r="B45" s="47"/>
      <c r="C45" s="48"/>
      <c r="D45" s="49"/>
      <c r="E45" s="50"/>
      <c r="F45" s="43"/>
      <c r="G45" s="39" t="str">
        <f t="shared" si="1"/>
        <v/>
      </c>
      <c r="H45" s="51"/>
      <c r="I45" s="44"/>
      <c r="J45" s="45"/>
    </row>
    <row r="46" spans="1:10" ht="45" customHeight="1" x14ac:dyDescent="0.25">
      <c r="A46" s="46"/>
      <c r="B46" s="47"/>
      <c r="C46" s="48"/>
      <c r="D46" s="49"/>
      <c r="E46" s="50"/>
      <c r="F46" s="43"/>
      <c r="G46" s="39" t="str">
        <f t="shared" si="1"/>
        <v/>
      </c>
      <c r="H46" s="51"/>
      <c r="I46" s="44"/>
      <c r="J46" s="45"/>
    </row>
    <row r="47" spans="1:10" ht="45" customHeight="1" x14ac:dyDescent="0.25">
      <c r="A47" s="46"/>
      <c r="B47" s="47"/>
      <c r="C47" s="48"/>
      <c r="D47" s="49"/>
      <c r="E47" s="50"/>
      <c r="F47" s="43"/>
      <c r="G47" s="39" t="str">
        <f t="shared" si="1"/>
        <v/>
      </c>
      <c r="H47" s="51"/>
      <c r="I47" s="44"/>
      <c r="J47" s="45"/>
    </row>
    <row r="48" spans="1:10" ht="45" customHeight="1" x14ac:dyDescent="0.25">
      <c r="A48" s="46"/>
      <c r="B48" s="47"/>
      <c r="C48" s="48"/>
      <c r="D48" s="49"/>
      <c r="E48" s="50"/>
      <c r="F48" s="43"/>
      <c r="G48" s="39" t="str">
        <f t="shared" si="1"/>
        <v/>
      </c>
      <c r="H48" s="51"/>
      <c r="I48" s="44"/>
      <c r="J48" s="45"/>
    </row>
    <row r="49" spans="1:10" ht="45" customHeight="1" x14ac:dyDescent="0.25">
      <c r="A49" s="46"/>
      <c r="B49" s="47"/>
      <c r="C49" s="48"/>
      <c r="D49" s="49"/>
      <c r="E49" s="50"/>
      <c r="F49" s="43"/>
      <c r="G49" s="39" t="str">
        <f t="shared" si="1"/>
        <v/>
      </c>
      <c r="H49" s="51"/>
      <c r="I49" s="44"/>
      <c r="J49" s="45"/>
    </row>
    <row r="50" spans="1:10" ht="45" customHeight="1" x14ac:dyDescent="0.25">
      <c r="A50" s="46"/>
      <c r="B50" s="47"/>
      <c r="C50" s="48"/>
      <c r="D50" s="49"/>
      <c r="E50" s="50"/>
      <c r="F50" s="43"/>
      <c r="G50" s="39" t="str">
        <f t="shared" si="1"/>
        <v/>
      </c>
      <c r="H50" s="51"/>
      <c r="I50" s="44"/>
      <c r="J50" s="45"/>
    </row>
    <row r="51" spans="1:10" ht="45" customHeight="1" x14ac:dyDescent="0.25">
      <c r="A51" s="46"/>
      <c r="B51" s="47"/>
      <c r="C51" s="48"/>
      <c r="D51" s="49"/>
      <c r="E51" s="50"/>
      <c r="F51" s="43"/>
      <c r="G51" s="39" t="str">
        <f t="shared" si="1"/>
        <v/>
      </c>
      <c r="H51" s="51"/>
      <c r="I51" s="44"/>
      <c r="J51" s="45"/>
    </row>
    <row r="52" spans="1:10" ht="45" customHeight="1" x14ac:dyDescent="0.25">
      <c r="A52" s="46"/>
      <c r="B52" s="47"/>
      <c r="C52" s="48"/>
      <c r="D52" s="49"/>
      <c r="E52" s="50"/>
      <c r="F52" s="43"/>
      <c r="G52" s="39" t="str">
        <f t="shared" si="1"/>
        <v/>
      </c>
      <c r="H52" s="51"/>
      <c r="I52" s="44"/>
      <c r="J52" s="45"/>
    </row>
    <row r="53" spans="1:10" ht="45" customHeight="1" x14ac:dyDescent="0.25">
      <c r="A53" s="46"/>
      <c r="B53" s="47"/>
      <c r="C53" s="48"/>
      <c r="D53" s="49"/>
      <c r="E53" s="50"/>
      <c r="F53" s="43"/>
      <c r="G53" s="39" t="str">
        <f t="shared" si="1"/>
        <v/>
      </c>
      <c r="H53" s="51"/>
      <c r="I53" s="44"/>
      <c r="J53" s="45"/>
    </row>
    <row r="54" spans="1:10" ht="45" customHeight="1" x14ac:dyDescent="0.25">
      <c r="A54" s="46"/>
      <c r="B54" s="47"/>
      <c r="C54" s="48"/>
      <c r="D54" s="49"/>
      <c r="E54" s="50"/>
      <c r="F54" s="43"/>
      <c r="G54" s="39" t="str">
        <f t="shared" si="1"/>
        <v/>
      </c>
      <c r="H54" s="51"/>
      <c r="I54" s="44"/>
      <c r="J54" s="45"/>
    </row>
    <row r="55" spans="1:10" ht="45" customHeight="1" x14ac:dyDescent="0.25">
      <c r="A55" s="46"/>
      <c r="B55" s="47"/>
      <c r="C55" s="48"/>
      <c r="D55" s="49"/>
      <c r="E55" s="50"/>
      <c r="F55" s="43"/>
      <c r="G55" s="39" t="str">
        <f t="shared" si="1"/>
        <v/>
      </c>
      <c r="H55" s="51"/>
      <c r="I55" s="44"/>
      <c r="J55" s="45"/>
    </row>
    <row r="56" spans="1:10" ht="45" customHeight="1" x14ac:dyDescent="0.25">
      <c r="A56" s="46"/>
      <c r="B56" s="47"/>
      <c r="C56" s="48"/>
      <c r="D56" s="49"/>
      <c r="E56" s="50"/>
      <c r="F56" s="43"/>
      <c r="G56" s="39" t="str">
        <f t="shared" si="1"/>
        <v/>
      </c>
      <c r="H56" s="51"/>
      <c r="I56" s="44"/>
      <c r="J56" s="45"/>
    </row>
    <row r="57" spans="1:10" ht="45" customHeight="1" x14ac:dyDescent="0.25">
      <c r="A57" s="46"/>
      <c r="B57" s="47"/>
      <c r="C57" s="48"/>
      <c r="D57" s="49"/>
      <c r="E57" s="50"/>
      <c r="F57" s="43"/>
      <c r="G57" s="39" t="str">
        <f t="shared" si="1"/>
        <v/>
      </c>
      <c r="H57" s="51"/>
      <c r="I57" s="44"/>
      <c r="J57" s="45"/>
    </row>
    <row r="58" spans="1:10" ht="45" customHeight="1" x14ac:dyDescent="0.25">
      <c r="A58" s="46"/>
      <c r="B58" s="47"/>
      <c r="C58" s="48"/>
      <c r="D58" s="49"/>
      <c r="E58" s="50"/>
      <c r="F58" s="43"/>
      <c r="G58" s="39" t="str">
        <f t="shared" si="1"/>
        <v/>
      </c>
      <c r="H58" s="51"/>
      <c r="I58" s="44"/>
      <c r="J58" s="45"/>
    </row>
    <row r="59" spans="1:10" ht="45" customHeight="1" x14ac:dyDescent="0.25">
      <c r="A59" s="46"/>
      <c r="B59" s="47"/>
      <c r="C59" s="48"/>
      <c r="D59" s="49"/>
      <c r="E59" s="50"/>
      <c r="F59" s="43"/>
      <c r="G59" s="39" t="str">
        <f t="shared" si="1"/>
        <v/>
      </c>
      <c r="H59" s="51"/>
      <c r="I59" s="44"/>
      <c r="J59" s="45"/>
    </row>
    <row r="60" spans="1:10" ht="45" customHeight="1" x14ac:dyDescent="0.25">
      <c r="A60" s="46"/>
      <c r="B60" s="47"/>
      <c r="C60" s="48"/>
      <c r="D60" s="49"/>
      <c r="E60" s="50"/>
      <c r="F60" s="43"/>
      <c r="G60" s="39" t="str">
        <f t="shared" si="1"/>
        <v/>
      </c>
      <c r="H60" s="51"/>
      <c r="I60" s="44"/>
      <c r="J60" s="45"/>
    </row>
    <row r="61" spans="1:10" ht="45" customHeight="1" x14ac:dyDescent="0.25">
      <c r="A61" s="46"/>
      <c r="B61" s="47"/>
      <c r="C61" s="48"/>
      <c r="D61" s="49"/>
      <c r="E61" s="50"/>
      <c r="F61" s="43"/>
      <c r="G61" s="39" t="str">
        <f t="shared" si="1"/>
        <v/>
      </c>
      <c r="H61" s="51"/>
      <c r="I61" s="44"/>
      <c r="J61" s="45"/>
    </row>
    <row r="62" spans="1:10" ht="45" customHeight="1" x14ac:dyDescent="0.25">
      <c r="A62" s="46"/>
      <c r="B62" s="47"/>
      <c r="C62" s="48"/>
      <c r="D62" s="49"/>
      <c r="E62" s="50"/>
      <c r="F62" s="43"/>
      <c r="G62" s="39" t="str">
        <f t="shared" si="1"/>
        <v/>
      </c>
      <c r="H62" s="51"/>
      <c r="I62" s="44"/>
      <c r="J62" s="45"/>
    </row>
    <row r="63" spans="1:10" ht="45" customHeight="1" x14ac:dyDescent="0.25">
      <c r="A63" s="46"/>
      <c r="B63" s="47"/>
      <c r="C63" s="48"/>
      <c r="D63" s="49"/>
      <c r="E63" s="50"/>
      <c r="F63" s="43"/>
      <c r="G63" s="39" t="str">
        <f t="shared" si="1"/>
        <v/>
      </c>
      <c r="H63" s="51"/>
      <c r="I63" s="44"/>
      <c r="J63" s="45"/>
    </row>
    <row r="64" spans="1:10" ht="45" customHeight="1" x14ac:dyDescent="0.25">
      <c r="A64" s="46"/>
      <c r="B64" s="47"/>
      <c r="C64" s="48"/>
      <c r="D64" s="49"/>
      <c r="E64" s="50"/>
      <c r="F64" s="43"/>
      <c r="G64" s="39" t="str">
        <f t="shared" si="1"/>
        <v/>
      </c>
      <c r="H64" s="51"/>
      <c r="I64" s="44"/>
      <c r="J64" s="45"/>
    </row>
    <row r="65" spans="1:10" ht="45" customHeight="1" x14ac:dyDescent="0.25">
      <c r="A65" s="46"/>
      <c r="B65" s="47"/>
      <c r="C65" s="48"/>
      <c r="D65" s="49"/>
      <c r="E65" s="50"/>
      <c r="F65" s="43"/>
      <c r="G65" s="39" t="str">
        <f t="shared" si="1"/>
        <v/>
      </c>
      <c r="H65" s="51"/>
      <c r="I65" s="44"/>
      <c r="J65" s="45"/>
    </row>
    <row r="66" spans="1:10" ht="45" customHeight="1" x14ac:dyDescent="0.25">
      <c r="A66" s="46"/>
      <c r="B66" s="47"/>
      <c r="C66" s="48"/>
      <c r="D66" s="49"/>
      <c r="E66" s="50"/>
      <c r="F66" s="43"/>
      <c r="G66" s="39" t="str">
        <f t="shared" si="1"/>
        <v/>
      </c>
      <c r="H66" s="51"/>
      <c r="I66" s="44"/>
      <c r="J66" s="45"/>
    </row>
    <row r="67" spans="1:10" ht="45" customHeight="1" x14ac:dyDescent="0.25">
      <c r="A67" s="46"/>
      <c r="B67" s="47"/>
      <c r="C67" s="48"/>
      <c r="D67" s="49"/>
      <c r="E67" s="50"/>
      <c r="F67" s="43"/>
      <c r="G67" s="39" t="str">
        <f t="shared" si="1"/>
        <v/>
      </c>
      <c r="H67" s="51"/>
      <c r="I67" s="44"/>
      <c r="J67" s="45"/>
    </row>
    <row r="68" spans="1:10" ht="45" customHeight="1" x14ac:dyDescent="0.25">
      <c r="A68" s="46"/>
      <c r="B68" s="47"/>
      <c r="C68" s="48"/>
      <c r="D68" s="49"/>
      <c r="E68" s="50"/>
      <c r="F68" s="43"/>
      <c r="G68" s="39" t="str">
        <f t="shared" si="1"/>
        <v/>
      </c>
      <c r="H68" s="51"/>
      <c r="I68" s="44"/>
      <c r="J68" s="45"/>
    </row>
    <row r="69" spans="1:10" ht="45" customHeight="1" x14ac:dyDescent="0.25">
      <c r="A69" s="46"/>
      <c r="B69" s="47"/>
      <c r="C69" s="48"/>
      <c r="D69" s="49"/>
      <c r="E69" s="50"/>
      <c r="F69" s="43"/>
      <c r="G69" s="39" t="str">
        <f t="shared" ref="G69:G100" si="2">IF(ISBLANK(F69),"",F69*Annual_average_Leak_Rate_per_Facility*Efficiency)</f>
        <v/>
      </c>
      <c r="H69" s="51"/>
      <c r="I69" s="44"/>
      <c r="J69" s="45"/>
    </row>
    <row r="70" spans="1:10" ht="45" customHeight="1" x14ac:dyDescent="0.25">
      <c r="A70" s="46"/>
      <c r="B70" s="47"/>
      <c r="C70" s="48"/>
      <c r="D70" s="49"/>
      <c r="E70" s="50"/>
      <c r="F70" s="43"/>
      <c r="G70" s="39" t="str">
        <f t="shared" si="2"/>
        <v/>
      </c>
      <c r="H70" s="51"/>
      <c r="I70" s="44"/>
      <c r="J70" s="45"/>
    </row>
    <row r="71" spans="1:10" ht="45" customHeight="1" x14ac:dyDescent="0.25">
      <c r="A71" s="46"/>
      <c r="B71" s="47"/>
      <c r="C71" s="48"/>
      <c r="D71" s="49"/>
      <c r="E71" s="50"/>
      <c r="F71" s="43"/>
      <c r="G71" s="39" t="str">
        <f t="shared" si="2"/>
        <v/>
      </c>
      <c r="H71" s="51"/>
      <c r="I71" s="44"/>
      <c r="J71" s="45"/>
    </row>
    <row r="72" spans="1:10" ht="45" customHeight="1" x14ac:dyDescent="0.25">
      <c r="A72" s="46"/>
      <c r="B72" s="47"/>
      <c r="C72" s="48"/>
      <c r="D72" s="49"/>
      <c r="E72" s="50"/>
      <c r="F72" s="43"/>
      <c r="G72" s="39" t="str">
        <f t="shared" si="2"/>
        <v/>
      </c>
      <c r="H72" s="51"/>
      <c r="I72" s="44"/>
      <c r="J72" s="45"/>
    </row>
    <row r="73" spans="1:10" ht="45" customHeight="1" x14ac:dyDescent="0.25">
      <c r="A73" s="46"/>
      <c r="B73" s="47"/>
      <c r="C73" s="48"/>
      <c r="D73" s="49"/>
      <c r="E73" s="50"/>
      <c r="F73" s="43"/>
      <c r="G73" s="39" t="str">
        <f t="shared" si="2"/>
        <v/>
      </c>
      <c r="H73" s="51"/>
      <c r="I73" s="44"/>
      <c r="J73" s="45"/>
    </row>
    <row r="74" spans="1:10" ht="45" customHeight="1" x14ac:dyDescent="0.25">
      <c r="A74" s="46"/>
      <c r="B74" s="47"/>
      <c r="C74" s="48"/>
      <c r="D74" s="49"/>
      <c r="E74" s="50"/>
      <c r="F74" s="43"/>
      <c r="G74" s="39" t="str">
        <f t="shared" si="2"/>
        <v/>
      </c>
      <c r="H74" s="51"/>
      <c r="I74" s="44"/>
      <c r="J74" s="45"/>
    </row>
    <row r="75" spans="1:10" ht="45" customHeight="1" x14ac:dyDescent="0.25">
      <c r="A75" s="46"/>
      <c r="B75" s="47"/>
      <c r="C75" s="48"/>
      <c r="D75" s="49"/>
      <c r="E75" s="50"/>
      <c r="F75" s="43"/>
      <c r="G75" s="39" t="str">
        <f t="shared" si="2"/>
        <v/>
      </c>
      <c r="H75" s="51"/>
      <c r="I75" s="44"/>
      <c r="J75" s="45"/>
    </row>
    <row r="76" spans="1:10" ht="45" customHeight="1" x14ac:dyDescent="0.25">
      <c r="A76" s="46"/>
      <c r="B76" s="47"/>
      <c r="C76" s="48"/>
      <c r="D76" s="49"/>
      <c r="E76" s="50"/>
      <c r="F76" s="43"/>
      <c r="G76" s="39" t="str">
        <f t="shared" si="2"/>
        <v/>
      </c>
      <c r="H76" s="51"/>
      <c r="I76" s="44"/>
      <c r="J76" s="45"/>
    </row>
    <row r="77" spans="1:10" ht="45" customHeight="1" x14ac:dyDescent="0.25">
      <c r="A77" s="46"/>
      <c r="B77" s="47"/>
      <c r="C77" s="48"/>
      <c r="D77" s="49"/>
      <c r="E77" s="50"/>
      <c r="F77" s="43"/>
      <c r="G77" s="39" t="str">
        <f t="shared" si="2"/>
        <v/>
      </c>
      <c r="H77" s="51"/>
      <c r="I77" s="44"/>
      <c r="J77" s="45"/>
    </row>
    <row r="78" spans="1:10" ht="45" customHeight="1" x14ac:dyDescent="0.25">
      <c r="A78" s="46"/>
      <c r="B78" s="47"/>
      <c r="C78" s="48"/>
      <c r="D78" s="49"/>
      <c r="E78" s="50"/>
      <c r="F78" s="43"/>
      <c r="G78" s="39" t="str">
        <f t="shared" si="2"/>
        <v/>
      </c>
      <c r="H78" s="51"/>
      <c r="I78" s="44"/>
      <c r="J78" s="45"/>
    </row>
    <row r="79" spans="1:10" ht="45" customHeight="1" x14ac:dyDescent="0.25">
      <c r="A79" s="46"/>
      <c r="B79" s="47"/>
      <c r="C79" s="48"/>
      <c r="D79" s="49"/>
      <c r="E79" s="50"/>
      <c r="F79" s="43"/>
      <c r="G79" s="39" t="str">
        <f t="shared" si="2"/>
        <v/>
      </c>
      <c r="H79" s="51"/>
      <c r="I79" s="44"/>
      <c r="J79" s="45"/>
    </row>
    <row r="80" spans="1:10" ht="45" customHeight="1" x14ac:dyDescent="0.25">
      <c r="A80" s="46"/>
      <c r="B80" s="47"/>
      <c r="C80" s="48"/>
      <c r="D80" s="49"/>
      <c r="E80" s="50"/>
      <c r="F80" s="43"/>
      <c r="G80" s="39" t="str">
        <f t="shared" si="2"/>
        <v/>
      </c>
      <c r="H80" s="51"/>
      <c r="I80" s="44"/>
      <c r="J80" s="45"/>
    </row>
    <row r="81" spans="1:10" ht="45" customHeight="1" x14ac:dyDescent="0.25">
      <c r="A81" s="46"/>
      <c r="B81" s="47"/>
      <c r="C81" s="48"/>
      <c r="D81" s="49"/>
      <c r="E81" s="50"/>
      <c r="F81" s="43"/>
      <c r="G81" s="39" t="str">
        <f t="shared" si="2"/>
        <v/>
      </c>
      <c r="H81" s="51"/>
      <c r="I81" s="44"/>
      <c r="J81" s="45"/>
    </row>
    <row r="82" spans="1:10" ht="45" customHeight="1" x14ac:dyDescent="0.25">
      <c r="A82" s="46"/>
      <c r="B82" s="47"/>
      <c r="C82" s="48"/>
      <c r="D82" s="49"/>
      <c r="E82" s="50"/>
      <c r="F82" s="43"/>
      <c r="G82" s="39" t="str">
        <f t="shared" si="2"/>
        <v/>
      </c>
      <c r="H82" s="51"/>
      <c r="I82" s="44"/>
      <c r="J82" s="45"/>
    </row>
    <row r="83" spans="1:10" ht="45" customHeight="1" x14ac:dyDescent="0.25">
      <c r="A83" s="46"/>
      <c r="B83" s="47"/>
      <c r="C83" s="48"/>
      <c r="D83" s="49"/>
      <c r="E83" s="50"/>
      <c r="F83" s="43"/>
      <c r="G83" s="39" t="str">
        <f t="shared" si="2"/>
        <v/>
      </c>
      <c r="H83" s="51"/>
      <c r="I83" s="44"/>
      <c r="J83" s="45"/>
    </row>
    <row r="84" spans="1:10" ht="45" customHeight="1" x14ac:dyDescent="0.25">
      <c r="A84" s="46"/>
      <c r="B84" s="47"/>
      <c r="C84" s="48"/>
      <c r="D84" s="49"/>
      <c r="E84" s="50"/>
      <c r="F84" s="43"/>
      <c r="G84" s="39" t="str">
        <f t="shared" si="2"/>
        <v/>
      </c>
      <c r="H84" s="51"/>
      <c r="I84" s="44"/>
      <c r="J84" s="45"/>
    </row>
    <row r="85" spans="1:10" ht="45" customHeight="1" x14ac:dyDescent="0.25">
      <c r="A85" s="46"/>
      <c r="B85" s="47"/>
      <c r="C85" s="48"/>
      <c r="D85" s="49"/>
      <c r="E85" s="50"/>
      <c r="F85" s="43"/>
      <c r="G85" s="39" t="str">
        <f t="shared" si="2"/>
        <v/>
      </c>
      <c r="H85" s="51"/>
      <c r="I85" s="44"/>
      <c r="J85" s="45"/>
    </row>
    <row r="86" spans="1:10" ht="45" customHeight="1" x14ac:dyDescent="0.25">
      <c r="A86" s="46"/>
      <c r="B86" s="47"/>
      <c r="C86" s="48"/>
      <c r="D86" s="49"/>
      <c r="E86" s="50"/>
      <c r="F86" s="43"/>
      <c r="G86" s="39" t="str">
        <f t="shared" si="2"/>
        <v/>
      </c>
      <c r="H86" s="51"/>
      <c r="I86" s="44"/>
      <c r="J86" s="45"/>
    </row>
    <row r="87" spans="1:10" ht="45" customHeight="1" x14ac:dyDescent="0.25">
      <c r="A87" s="46"/>
      <c r="B87" s="47"/>
      <c r="C87" s="48"/>
      <c r="D87" s="49"/>
      <c r="E87" s="50"/>
      <c r="F87" s="43"/>
      <c r="G87" s="39" t="str">
        <f t="shared" si="2"/>
        <v/>
      </c>
      <c r="H87" s="51"/>
      <c r="I87" s="44"/>
      <c r="J87" s="45"/>
    </row>
    <row r="88" spans="1:10" ht="45" customHeight="1" x14ac:dyDescent="0.25">
      <c r="A88" s="46"/>
      <c r="B88" s="47"/>
      <c r="C88" s="48"/>
      <c r="D88" s="49"/>
      <c r="E88" s="50"/>
      <c r="F88" s="43"/>
      <c r="G88" s="39" t="str">
        <f t="shared" si="2"/>
        <v/>
      </c>
      <c r="H88" s="51"/>
      <c r="I88" s="44"/>
      <c r="J88" s="45"/>
    </row>
    <row r="89" spans="1:10" ht="45" customHeight="1" x14ac:dyDescent="0.25">
      <c r="A89" s="46"/>
      <c r="B89" s="47"/>
      <c r="C89" s="48"/>
      <c r="D89" s="49"/>
      <c r="E89" s="50"/>
      <c r="F89" s="43"/>
      <c r="G89" s="39" t="str">
        <f t="shared" si="2"/>
        <v/>
      </c>
      <c r="H89" s="51"/>
      <c r="I89" s="44"/>
      <c r="J89" s="45"/>
    </row>
    <row r="90" spans="1:10" ht="45" customHeight="1" x14ac:dyDescent="0.25">
      <c r="A90" s="46"/>
      <c r="B90" s="47"/>
      <c r="C90" s="48"/>
      <c r="D90" s="49"/>
      <c r="E90" s="50"/>
      <c r="F90" s="43"/>
      <c r="G90" s="39" t="str">
        <f t="shared" si="2"/>
        <v/>
      </c>
      <c r="H90" s="51"/>
      <c r="I90" s="44"/>
      <c r="J90" s="45"/>
    </row>
    <row r="91" spans="1:10" ht="45" customHeight="1" x14ac:dyDescent="0.25">
      <c r="A91" s="46"/>
      <c r="B91" s="47"/>
      <c r="C91" s="48"/>
      <c r="D91" s="49"/>
      <c r="E91" s="50"/>
      <c r="F91" s="43"/>
      <c r="G91" s="39" t="str">
        <f t="shared" si="2"/>
        <v/>
      </c>
      <c r="H91" s="51"/>
      <c r="I91" s="44"/>
      <c r="J91" s="45"/>
    </row>
    <row r="92" spans="1:10" ht="45" customHeight="1" x14ac:dyDescent="0.25">
      <c r="A92" s="46"/>
      <c r="B92" s="47"/>
      <c r="C92" s="48"/>
      <c r="D92" s="49"/>
      <c r="E92" s="50"/>
      <c r="F92" s="43"/>
      <c r="G92" s="39" t="str">
        <f t="shared" si="2"/>
        <v/>
      </c>
      <c r="H92" s="51"/>
      <c r="I92" s="44"/>
      <c r="J92" s="45"/>
    </row>
    <row r="93" spans="1:10" ht="45" customHeight="1" x14ac:dyDescent="0.25">
      <c r="A93" s="46"/>
      <c r="B93" s="47"/>
      <c r="C93" s="48"/>
      <c r="D93" s="49"/>
      <c r="E93" s="50"/>
      <c r="F93" s="43"/>
      <c r="G93" s="39" t="str">
        <f t="shared" si="2"/>
        <v/>
      </c>
      <c r="H93" s="51"/>
      <c r="I93" s="44"/>
      <c r="J93" s="45"/>
    </row>
    <row r="94" spans="1:10" ht="45" customHeight="1" x14ac:dyDescent="0.25">
      <c r="A94" s="46"/>
      <c r="B94" s="47"/>
      <c r="C94" s="48"/>
      <c r="D94" s="49"/>
      <c r="E94" s="50"/>
      <c r="F94" s="43"/>
      <c r="G94" s="39" t="str">
        <f t="shared" si="2"/>
        <v/>
      </c>
      <c r="H94" s="51"/>
      <c r="I94" s="44"/>
      <c r="J94" s="45"/>
    </row>
    <row r="95" spans="1:10" ht="45" customHeight="1" x14ac:dyDescent="0.25">
      <c r="A95" s="46"/>
      <c r="B95" s="47"/>
      <c r="C95" s="48"/>
      <c r="D95" s="49"/>
      <c r="E95" s="50"/>
      <c r="F95" s="43"/>
      <c r="G95" s="39" t="str">
        <f t="shared" si="2"/>
        <v/>
      </c>
      <c r="H95" s="51"/>
      <c r="I95" s="44"/>
      <c r="J95" s="45"/>
    </row>
    <row r="96" spans="1:10" ht="45" customHeight="1" x14ac:dyDescent="0.25">
      <c r="A96" s="46"/>
      <c r="B96" s="47"/>
      <c r="C96" s="48"/>
      <c r="D96" s="49"/>
      <c r="E96" s="50"/>
      <c r="F96" s="43"/>
      <c r="G96" s="39" t="str">
        <f t="shared" si="2"/>
        <v/>
      </c>
      <c r="H96" s="51"/>
      <c r="I96" s="44"/>
      <c r="J96" s="45"/>
    </row>
    <row r="97" spans="1:10" ht="45" customHeight="1" x14ac:dyDescent="0.25">
      <c r="A97" s="46"/>
      <c r="B97" s="47"/>
      <c r="C97" s="48"/>
      <c r="D97" s="49"/>
      <c r="E97" s="50"/>
      <c r="F97" s="43"/>
      <c r="G97" s="39" t="str">
        <f t="shared" si="2"/>
        <v/>
      </c>
      <c r="H97" s="51"/>
      <c r="I97" s="44"/>
      <c r="J97" s="45"/>
    </row>
    <row r="98" spans="1:10" ht="45" customHeight="1" x14ac:dyDescent="0.25">
      <c r="A98" s="46"/>
      <c r="B98" s="47"/>
      <c r="C98" s="48"/>
      <c r="D98" s="49"/>
      <c r="E98" s="50"/>
      <c r="F98" s="43"/>
      <c r="G98" s="39" t="str">
        <f t="shared" si="2"/>
        <v/>
      </c>
      <c r="H98" s="51"/>
      <c r="I98" s="44"/>
      <c r="J98" s="45"/>
    </row>
    <row r="99" spans="1:10" ht="45" customHeight="1" x14ac:dyDescent="0.25">
      <c r="A99" s="46"/>
      <c r="B99" s="47"/>
      <c r="C99" s="48"/>
      <c r="D99" s="49"/>
      <c r="E99" s="50"/>
      <c r="F99" s="43"/>
      <c r="G99" s="39" t="str">
        <f t="shared" si="2"/>
        <v/>
      </c>
      <c r="H99" s="51"/>
      <c r="I99" s="44"/>
      <c r="J99" s="45"/>
    </row>
    <row r="100" spans="1:10" ht="45" customHeight="1" x14ac:dyDescent="0.25">
      <c r="A100" s="46"/>
      <c r="B100" s="47"/>
      <c r="C100" s="48"/>
      <c r="D100" s="49"/>
      <c r="E100" s="50"/>
      <c r="F100" s="43"/>
      <c r="G100" s="39" t="str">
        <f t="shared" si="2"/>
        <v/>
      </c>
      <c r="H100" s="51"/>
      <c r="I100" s="44"/>
      <c r="J100" s="45"/>
    </row>
    <row r="101" spans="1:10" ht="45" customHeight="1" x14ac:dyDescent="0.25">
      <c r="A101" s="46"/>
      <c r="B101" s="47"/>
      <c r="C101" s="48"/>
      <c r="D101" s="49"/>
      <c r="E101" s="50"/>
      <c r="F101" s="43"/>
      <c r="G101" s="39" t="str">
        <f t="shared" ref="G101:G104" si="3">IF(ISBLANK(F101),"",F101*Annual_average_Leak_Rate_per_Facility*Efficiency)</f>
        <v/>
      </c>
      <c r="H101" s="51"/>
      <c r="I101" s="44"/>
      <c r="J101" s="45"/>
    </row>
    <row r="102" spans="1:10" ht="45" customHeight="1" x14ac:dyDescent="0.25">
      <c r="A102" s="46"/>
      <c r="B102" s="47"/>
      <c r="C102" s="48"/>
      <c r="D102" s="49"/>
      <c r="E102" s="50"/>
      <c r="F102" s="43"/>
      <c r="G102" s="39" t="str">
        <f t="shared" si="3"/>
        <v/>
      </c>
      <c r="H102" s="51"/>
      <c r="I102" s="44"/>
      <c r="J102" s="45"/>
    </row>
    <row r="103" spans="1:10" ht="45" customHeight="1" x14ac:dyDescent="0.25">
      <c r="A103" s="46"/>
      <c r="B103" s="47"/>
      <c r="C103" s="48"/>
      <c r="D103" s="49"/>
      <c r="E103" s="50"/>
      <c r="F103" s="43"/>
      <c r="G103" s="39" t="str">
        <f t="shared" si="3"/>
        <v/>
      </c>
      <c r="H103" s="51"/>
      <c r="I103" s="44"/>
      <c r="J103" s="45"/>
    </row>
    <row r="104" spans="1:10" ht="45" customHeight="1" thickBot="1" x14ac:dyDescent="0.3">
      <c r="A104" s="52"/>
      <c r="B104" s="53"/>
      <c r="C104" s="54"/>
      <c r="D104" s="55"/>
      <c r="E104" s="56"/>
      <c r="F104" s="57"/>
      <c r="G104" s="39" t="str">
        <f t="shared" si="3"/>
        <v/>
      </c>
      <c r="H104" s="58"/>
      <c r="I104" s="59"/>
      <c r="J104" s="60"/>
    </row>
  </sheetData>
  <sheetProtection algorithmName="SHA-512" hashValue="CApdRcpH6EjdWU3noH3gbjA4hgepiSU9bS9KmdP2sANxcyZn7fjTK64sR4R7PUzMIhhzTaBByOnDiatPjkakAg==" saltValue="vjTpZP1pB5dL1MSI0P48tA==" spinCount="100000" sheet="1" objects="1" scenarios="1" selectLockedCells="1"/>
  <mergeCells count="8">
    <mergeCell ref="J3:J4"/>
    <mergeCell ref="F3:G3"/>
    <mergeCell ref="A3:A4"/>
    <mergeCell ref="B3:B4"/>
    <mergeCell ref="C3:C4"/>
    <mergeCell ref="D3:D4"/>
    <mergeCell ref="E3:E4"/>
    <mergeCell ref="H3:I3"/>
  </mergeCells>
  <conditionalFormatting sqref="H5:I104">
    <cfRule type="expression" dxfId="80" priority="4">
      <formula>$E5="Other"</formula>
    </cfRule>
  </conditionalFormatting>
  <conditionalFormatting sqref="G5:G104">
    <cfRule type="expression" dxfId="79" priority="3">
      <formula>$E5="Default"</formula>
    </cfRule>
  </conditionalFormatting>
  <conditionalFormatting sqref="F5:F104">
    <cfRule type="expression" dxfId="78" priority="1">
      <formula>$E5="Default"</formula>
    </cfRule>
  </conditionalFormatting>
  <dataValidations count="1">
    <dataValidation type="list" allowBlank="1" showInputMessage="1" showErrorMessage="1" sqref="E5:E104" xr:uid="{83567B0C-9A8A-4477-8904-97ECFDBD949F}">
      <formula1>"Default, Other"</formula1>
    </dataValidation>
  </dataValidations>
  <hyperlinks>
    <hyperlink ref="H1" location="'Partner Info and ToC'!A11" display="Return to Table of Contents" xr:uid="{00000000-0004-0000-0300-000000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OFFSET(picklists!$A$2,0,0,COUNTA(picklists!$A:$A)-1)</xm:f>
          </x14:formula1>
          <xm:sqref>A5:A104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04"/>
  <sheetViews>
    <sheetView showGridLines="0" showZeros="0" zoomScaleNormal="100" workbookViewId="0">
      <pane xSplit="1" ySplit="4" topLeftCell="B5" activePane="bottomRight" state="frozen"/>
      <selection pane="topRight" activeCell="C1" sqref="C1"/>
      <selection pane="bottomLeft" activeCell="A2" sqref="A2"/>
      <selection pane="bottomRight" activeCell="B5" sqref="B5"/>
    </sheetView>
  </sheetViews>
  <sheetFormatPr defaultColWidth="0" defaultRowHeight="14.3" zeroHeight="1" x14ac:dyDescent="0.25"/>
  <cols>
    <col min="1" max="1" width="7.75" style="64" customWidth="1"/>
    <col min="2" max="2" width="17.875" style="62" customWidth="1"/>
    <col min="3" max="7" width="17.875" style="27" customWidth="1"/>
    <col min="8" max="8" width="15.375" style="63" customWidth="1"/>
    <col min="9" max="9" width="62.875" style="31" customWidth="1"/>
    <col min="10" max="10" width="12.875" style="31" hidden="1" customWidth="1"/>
    <col min="11" max="16384" width="9.125" style="31" hidden="1"/>
  </cols>
  <sheetData>
    <row r="1" spans="1:9" s="27" customFormat="1" ht="18.7" x14ac:dyDescent="0.25">
      <c r="A1" s="25" t="s">
        <v>28</v>
      </c>
      <c r="B1" s="26"/>
      <c r="C1" s="26"/>
      <c r="D1" s="26"/>
      <c r="E1" s="26"/>
      <c r="F1" s="99" t="s">
        <v>15</v>
      </c>
      <c r="G1" s="26"/>
      <c r="H1" s="26"/>
      <c r="I1" s="26"/>
    </row>
    <row r="2" spans="1:9" ht="15.8" thickBot="1" x14ac:dyDescent="0.3">
      <c r="A2" s="28" t="s">
        <v>10</v>
      </c>
      <c r="B2" s="26"/>
      <c r="C2" s="26"/>
      <c r="D2" s="26"/>
      <c r="E2" s="26"/>
      <c r="F2" s="26"/>
      <c r="G2" s="26"/>
      <c r="H2" s="26"/>
      <c r="I2" s="30"/>
    </row>
    <row r="3" spans="1:9" ht="14.95" customHeight="1" thickBot="1" x14ac:dyDescent="0.3">
      <c r="A3" s="128" t="s">
        <v>16</v>
      </c>
      <c r="B3" s="130" t="s">
        <v>29</v>
      </c>
      <c r="C3" s="131"/>
      <c r="D3" s="132"/>
      <c r="E3" s="130" t="s">
        <v>30</v>
      </c>
      <c r="F3" s="131"/>
      <c r="G3" s="131"/>
      <c r="H3" s="128" t="s">
        <v>31</v>
      </c>
      <c r="I3" s="128" t="s">
        <v>23</v>
      </c>
    </row>
    <row r="4" spans="1:9" s="34" customFormat="1" ht="79.5" customHeight="1" thickBot="1" x14ac:dyDescent="0.3">
      <c r="A4" s="129"/>
      <c r="B4" s="32" t="s">
        <v>32</v>
      </c>
      <c r="C4" s="65" t="s">
        <v>33</v>
      </c>
      <c r="D4" s="33" t="s">
        <v>34</v>
      </c>
      <c r="E4" s="32" t="s">
        <v>35</v>
      </c>
      <c r="F4" s="65" t="s">
        <v>36</v>
      </c>
      <c r="G4" s="33" t="s">
        <v>37</v>
      </c>
      <c r="H4" s="129"/>
      <c r="I4" s="129"/>
    </row>
    <row r="5" spans="1:9" ht="45" customHeight="1" x14ac:dyDescent="0.25">
      <c r="A5" s="35"/>
      <c r="B5" s="66"/>
      <c r="C5" s="67"/>
      <c r="D5" s="37"/>
      <c r="E5" s="66"/>
      <c r="F5" s="67"/>
      <c r="G5" s="37"/>
      <c r="H5" s="68">
        <f t="shared" ref="H5:H36" si="0">(B5*MAINS_CI_Plastic)+(C5*MAINS_CI_PS)+(D5*MAINS_CI_Plastic)+(E5*MAINS_UPS_Plastic)+(F5*MAINS_UPS_PS)+(G5*MAINS_UPS_Plastic)</f>
        <v>0</v>
      </c>
      <c r="I5" s="69"/>
    </row>
    <row r="6" spans="1:9" ht="45" customHeight="1" x14ac:dyDescent="0.25">
      <c r="A6" s="35"/>
      <c r="B6" s="70"/>
      <c r="C6" s="48"/>
      <c r="D6" s="50"/>
      <c r="E6" s="70"/>
      <c r="F6" s="48"/>
      <c r="G6" s="50"/>
      <c r="H6" s="68">
        <f t="shared" si="0"/>
        <v>0</v>
      </c>
      <c r="I6" s="71"/>
    </row>
    <row r="7" spans="1:9" ht="45" customHeight="1" x14ac:dyDescent="0.25">
      <c r="A7" s="35"/>
      <c r="B7" s="70"/>
      <c r="C7" s="48"/>
      <c r="D7" s="50"/>
      <c r="E7" s="70"/>
      <c r="F7" s="48"/>
      <c r="G7" s="50"/>
      <c r="H7" s="68">
        <f t="shared" si="0"/>
        <v>0</v>
      </c>
      <c r="I7" s="71"/>
    </row>
    <row r="8" spans="1:9" ht="45" customHeight="1" x14ac:dyDescent="0.25">
      <c r="A8" s="35"/>
      <c r="B8" s="70"/>
      <c r="C8" s="48"/>
      <c r="D8" s="50"/>
      <c r="E8" s="70"/>
      <c r="F8" s="48"/>
      <c r="G8" s="50"/>
      <c r="H8" s="68">
        <f t="shared" si="0"/>
        <v>0</v>
      </c>
      <c r="I8" s="71"/>
    </row>
    <row r="9" spans="1:9" ht="45" customHeight="1" x14ac:dyDescent="0.25">
      <c r="A9" s="35"/>
      <c r="B9" s="70"/>
      <c r="C9" s="48"/>
      <c r="D9" s="50"/>
      <c r="E9" s="70"/>
      <c r="F9" s="48"/>
      <c r="G9" s="50"/>
      <c r="H9" s="68">
        <f t="shared" si="0"/>
        <v>0</v>
      </c>
      <c r="I9" s="71"/>
    </row>
    <row r="10" spans="1:9" ht="45" customHeight="1" x14ac:dyDescent="0.25">
      <c r="A10" s="35"/>
      <c r="B10" s="70"/>
      <c r="C10" s="48"/>
      <c r="D10" s="50"/>
      <c r="E10" s="70"/>
      <c r="F10" s="48"/>
      <c r="G10" s="50"/>
      <c r="H10" s="68">
        <f t="shared" si="0"/>
        <v>0</v>
      </c>
      <c r="I10" s="71"/>
    </row>
    <row r="11" spans="1:9" ht="45" customHeight="1" x14ac:dyDescent="0.25">
      <c r="A11" s="46"/>
      <c r="B11" s="70"/>
      <c r="C11" s="48"/>
      <c r="D11" s="50"/>
      <c r="E11" s="70"/>
      <c r="F11" s="48"/>
      <c r="G11" s="50"/>
      <c r="H11" s="68">
        <f t="shared" si="0"/>
        <v>0</v>
      </c>
      <c r="I11" s="71"/>
    </row>
    <row r="12" spans="1:9" ht="45" customHeight="1" x14ac:dyDescent="0.25">
      <c r="A12" s="46"/>
      <c r="B12" s="70"/>
      <c r="C12" s="48"/>
      <c r="D12" s="50"/>
      <c r="E12" s="70"/>
      <c r="F12" s="48"/>
      <c r="G12" s="50"/>
      <c r="H12" s="68">
        <f t="shared" si="0"/>
        <v>0</v>
      </c>
      <c r="I12" s="71"/>
    </row>
    <row r="13" spans="1:9" ht="45" customHeight="1" x14ac:dyDescent="0.25">
      <c r="A13" s="46"/>
      <c r="B13" s="70"/>
      <c r="C13" s="48"/>
      <c r="D13" s="50"/>
      <c r="E13" s="70"/>
      <c r="F13" s="48"/>
      <c r="G13" s="50"/>
      <c r="H13" s="68">
        <f t="shared" si="0"/>
        <v>0</v>
      </c>
      <c r="I13" s="71"/>
    </row>
    <row r="14" spans="1:9" ht="45" customHeight="1" x14ac:dyDescent="0.25">
      <c r="A14" s="46"/>
      <c r="B14" s="70"/>
      <c r="C14" s="48"/>
      <c r="D14" s="50"/>
      <c r="E14" s="70"/>
      <c r="F14" s="48"/>
      <c r="G14" s="50"/>
      <c r="H14" s="68">
        <f t="shared" si="0"/>
        <v>0</v>
      </c>
      <c r="I14" s="71"/>
    </row>
    <row r="15" spans="1:9" ht="45" customHeight="1" x14ac:dyDescent="0.25">
      <c r="A15" s="46"/>
      <c r="B15" s="70"/>
      <c r="C15" s="48"/>
      <c r="D15" s="50"/>
      <c r="E15" s="70"/>
      <c r="F15" s="48"/>
      <c r="G15" s="50"/>
      <c r="H15" s="68">
        <f t="shared" si="0"/>
        <v>0</v>
      </c>
      <c r="I15" s="71"/>
    </row>
    <row r="16" spans="1:9" ht="45" customHeight="1" x14ac:dyDescent="0.25">
      <c r="A16" s="46"/>
      <c r="B16" s="70"/>
      <c r="C16" s="48"/>
      <c r="D16" s="50"/>
      <c r="E16" s="70"/>
      <c r="F16" s="48"/>
      <c r="G16" s="50"/>
      <c r="H16" s="68">
        <f t="shared" si="0"/>
        <v>0</v>
      </c>
      <c r="I16" s="71"/>
    </row>
    <row r="17" spans="1:9" ht="45" customHeight="1" x14ac:dyDescent="0.25">
      <c r="A17" s="46"/>
      <c r="B17" s="70"/>
      <c r="C17" s="48"/>
      <c r="D17" s="50"/>
      <c r="E17" s="70"/>
      <c r="F17" s="48"/>
      <c r="G17" s="50"/>
      <c r="H17" s="68">
        <f t="shared" si="0"/>
        <v>0</v>
      </c>
      <c r="I17" s="71"/>
    </row>
    <row r="18" spans="1:9" ht="45" customHeight="1" x14ac:dyDescent="0.25">
      <c r="A18" s="46"/>
      <c r="B18" s="70"/>
      <c r="C18" s="48"/>
      <c r="D18" s="50"/>
      <c r="E18" s="70"/>
      <c r="F18" s="48"/>
      <c r="G18" s="50"/>
      <c r="H18" s="68">
        <f t="shared" si="0"/>
        <v>0</v>
      </c>
      <c r="I18" s="71"/>
    </row>
    <row r="19" spans="1:9" ht="45" customHeight="1" x14ac:dyDescent="0.25">
      <c r="A19" s="46"/>
      <c r="B19" s="70"/>
      <c r="C19" s="48"/>
      <c r="D19" s="50"/>
      <c r="E19" s="70"/>
      <c r="F19" s="48"/>
      <c r="G19" s="50"/>
      <c r="H19" s="68">
        <f t="shared" si="0"/>
        <v>0</v>
      </c>
      <c r="I19" s="71"/>
    </row>
    <row r="20" spans="1:9" ht="45" customHeight="1" x14ac:dyDescent="0.25">
      <c r="A20" s="46"/>
      <c r="B20" s="70"/>
      <c r="C20" s="48"/>
      <c r="D20" s="50"/>
      <c r="E20" s="70"/>
      <c r="F20" s="48"/>
      <c r="G20" s="50"/>
      <c r="H20" s="68">
        <f t="shared" si="0"/>
        <v>0</v>
      </c>
      <c r="I20" s="71"/>
    </row>
    <row r="21" spans="1:9" ht="45" customHeight="1" x14ac:dyDescent="0.25">
      <c r="A21" s="46"/>
      <c r="B21" s="70"/>
      <c r="C21" s="48"/>
      <c r="D21" s="50"/>
      <c r="E21" s="70"/>
      <c r="F21" s="48"/>
      <c r="G21" s="50"/>
      <c r="H21" s="68">
        <f t="shared" si="0"/>
        <v>0</v>
      </c>
      <c r="I21" s="71"/>
    </row>
    <row r="22" spans="1:9" ht="45" customHeight="1" x14ac:dyDescent="0.25">
      <c r="A22" s="46"/>
      <c r="B22" s="70"/>
      <c r="C22" s="48"/>
      <c r="D22" s="50"/>
      <c r="E22" s="70"/>
      <c r="F22" s="48"/>
      <c r="G22" s="50"/>
      <c r="H22" s="68">
        <f t="shared" si="0"/>
        <v>0</v>
      </c>
      <c r="I22" s="71"/>
    </row>
    <row r="23" spans="1:9" ht="45" customHeight="1" x14ac:dyDescent="0.25">
      <c r="A23" s="46"/>
      <c r="B23" s="70"/>
      <c r="C23" s="48"/>
      <c r="D23" s="50"/>
      <c r="E23" s="70"/>
      <c r="F23" s="48"/>
      <c r="G23" s="50"/>
      <c r="H23" s="68">
        <f t="shared" si="0"/>
        <v>0</v>
      </c>
      <c r="I23" s="71"/>
    </row>
    <row r="24" spans="1:9" ht="45" customHeight="1" x14ac:dyDescent="0.25">
      <c r="A24" s="46"/>
      <c r="B24" s="70"/>
      <c r="C24" s="48"/>
      <c r="D24" s="50"/>
      <c r="E24" s="70"/>
      <c r="F24" s="48"/>
      <c r="G24" s="50"/>
      <c r="H24" s="68">
        <f t="shared" si="0"/>
        <v>0</v>
      </c>
      <c r="I24" s="71"/>
    </row>
    <row r="25" spans="1:9" ht="45" customHeight="1" x14ac:dyDescent="0.25">
      <c r="A25" s="46"/>
      <c r="B25" s="70"/>
      <c r="C25" s="48"/>
      <c r="D25" s="50"/>
      <c r="E25" s="70"/>
      <c r="F25" s="48"/>
      <c r="G25" s="50"/>
      <c r="H25" s="68">
        <f t="shared" si="0"/>
        <v>0</v>
      </c>
      <c r="I25" s="71"/>
    </row>
    <row r="26" spans="1:9" ht="45" customHeight="1" x14ac:dyDescent="0.25">
      <c r="A26" s="46"/>
      <c r="B26" s="70"/>
      <c r="C26" s="48"/>
      <c r="D26" s="50"/>
      <c r="E26" s="70"/>
      <c r="F26" s="48"/>
      <c r="G26" s="50"/>
      <c r="H26" s="68">
        <f t="shared" si="0"/>
        <v>0</v>
      </c>
      <c r="I26" s="71"/>
    </row>
    <row r="27" spans="1:9" ht="45" customHeight="1" x14ac:dyDescent="0.25">
      <c r="A27" s="46"/>
      <c r="B27" s="70"/>
      <c r="C27" s="48"/>
      <c r="D27" s="50"/>
      <c r="E27" s="70"/>
      <c r="F27" s="48"/>
      <c r="G27" s="50"/>
      <c r="H27" s="68">
        <f t="shared" si="0"/>
        <v>0</v>
      </c>
      <c r="I27" s="71"/>
    </row>
    <row r="28" spans="1:9" ht="45" customHeight="1" x14ac:dyDescent="0.25">
      <c r="A28" s="46"/>
      <c r="B28" s="70"/>
      <c r="C28" s="48"/>
      <c r="D28" s="50"/>
      <c r="E28" s="70"/>
      <c r="F28" s="48"/>
      <c r="G28" s="50"/>
      <c r="H28" s="68">
        <f t="shared" si="0"/>
        <v>0</v>
      </c>
      <c r="I28" s="71"/>
    </row>
    <row r="29" spans="1:9" ht="45" customHeight="1" x14ac:dyDescent="0.25">
      <c r="A29" s="46"/>
      <c r="B29" s="70"/>
      <c r="C29" s="48"/>
      <c r="D29" s="50"/>
      <c r="E29" s="70"/>
      <c r="F29" s="48"/>
      <c r="G29" s="50"/>
      <c r="H29" s="68">
        <f t="shared" si="0"/>
        <v>0</v>
      </c>
      <c r="I29" s="71"/>
    </row>
    <row r="30" spans="1:9" ht="45" customHeight="1" x14ac:dyDescent="0.25">
      <c r="A30" s="46"/>
      <c r="B30" s="70"/>
      <c r="C30" s="48"/>
      <c r="D30" s="50"/>
      <c r="E30" s="70"/>
      <c r="F30" s="48"/>
      <c r="G30" s="50"/>
      <c r="H30" s="68">
        <f t="shared" si="0"/>
        <v>0</v>
      </c>
      <c r="I30" s="71"/>
    </row>
    <row r="31" spans="1:9" ht="45" customHeight="1" x14ac:dyDescent="0.25">
      <c r="A31" s="46"/>
      <c r="B31" s="70"/>
      <c r="C31" s="48"/>
      <c r="D31" s="50"/>
      <c r="E31" s="70"/>
      <c r="F31" s="48"/>
      <c r="G31" s="50"/>
      <c r="H31" s="68">
        <f t="shared" si="0"/>
        <v>0</v>
      </c>
      <c r="I31" s="71"/>
    </row>
    <row r="32" spans="1:9" ht="45" customHeight="1" x14ac:dyDescent="0.25">
      <c r="A32" s="46"/>
      <c r="B32" s="70"/>
      <c r="C32" s="48"/>
      <c r="D32" s="50"/>
      <c r="E32" s="70"/>
      <c r="F32" s="48"/>
      <c r="G32" s="50"/>
      <c r="H32" s="68">
        <f t="shared" si="0"/>
        <v>0</v>
      </c>
      <c r="I32" s="71"/>
    </row>
    <row r="33" spans="1:9" ht="45" customHeight="1" x14ac:dyDescent="0.25">
      <c r="A33" s="46"/>
      <c r="B33" s="70"/>
      <c r="C33" s="48"/>
      <c r="D33" s="50"/>
      <c r="E33" s="70"/>
      <c r="F33" s="48"/>
      <c r="G33" s="50"/>
      <c r="H33" s="68">
        <f t="shared" si="0"/>
        <v>0</v>
      </c>
      <c r="I33" s="71"/>
    </row>
    <row r="34" spans="1:9" ht="45" customHeight="1" x14ac:dyDescent="0.25">
      <c r="A34" s="46"/>
      <c r="B34" s="70"/>
      <c r="C34" s="48"/>
      <c r="D34" s="50"/>
      <c r="E34" s="70"/>
      <c r="F34" s="48"/>
      <c r="G34" s="50"/>
      <c r="H34" s="68">
        <f t="shared" si="0"/>
        <v>0</v>
      </c>
      <c r="I34" s="71"/>
    </row>
    <row r="35" spans="1:9" ht="45" customHeight="1" x14ac:dyDescent="0.25">
      <c r="A35" s="46"/>
      <c r="B35" s="70"/>
      <c r="C35" s="48"/>
      <c r="D35" s="50"/>
      <c r="E35" s="70"/>
      <c r="F35" s="48"/>
      <c r="G35" s="50"/>
      <c r="H35" s="68">
        <f t="shared" si="0"/>
        <v>0</v>
      </c>
      <c r="I35" s="71"/>
    </row>
    <row r="36" spans="1:9" ht="45" customHeight="1" x14ac:dyDescent="0.25">
      <c r="A36" s="46"/>
      <c r="B36" s="70"/>
      <c r="C36" s="48"/>
      <c r="D36" s="50"/>
      <c r="E36" s="70"/>
      <c r="F36" s="48"/>
      <c r="G36" s="50"/>
      <c r="H36" s="68">
        <f t="shared" si="0"/>
        <v>0</v>
      </c>
      <c r="I36" s="71"/>
    </row>
    <row r="37" spans="1:9" ht="45" customHeight="1" x14ac:dyDescent="0.25">
      <c r="A37" s="46"/>
      <c r="B37" s="70"/>
      <c r="C37" s="48"/>
      <c r="D37" s="50"/>
      <c r="E37" s="70"/>
      <c r="F37" s="48"/>
      <c r="G37" s="50"/>
      <c r="H37" s="68">
        <f t="shared" ref="H37:H68" si="1">(B37*MAINS_CI_Plastic)+(C37*MAINS_CI_PS)+(D37*MAINS_CI_Plastic)+(E37*MAINS_UPS_Plastic)+(F37*MAINS_UPS_PS)+(G37*MAINS_UPS_Plastic)</f>
        <v>0</v>
      </c>
      <c r="I37" s="71"/>
    </row>
    <row r="38" spans="1:9" ht="45" customHeight="1" x14ac:dyDescent="0.25">
      <c r="A38" s="46"/>
      <c r="B38" s="70"/>
      <c r="C38" s="48"/>
      <c r="D38" s="50"/>
      <c r="E38" s="70"/>
      <c r="F38" s="48"/>
      <c r="G38" s="50"/>
      <c r="H38" s="68">
        <f t="shared" si="1"/>
        <v>0</v>
      </c>
      <c r="I38" s="71"/>
    </row>
    <row r="39" spans="1:9" ht="45" customHeight="1" x14ac:dyDescent="0.25">
      <c r="A39" s="46"/>
      <c r="B39" s="70"/>
      <c r="C39" s="48"/>
      <c r="D39" s="50"/>
      <c r="E39" s="70"/>
      <c r="F39" s="48"/>
      <c r="G39" s="50"/>
      <c r="H39" s="68">
        <f t="shared" si="1"/>
        <v>0</v>
      </c>
      <c r="I39" s="71"/>
    </row>
    <row r="40" spans="1:9" ht="45" customHeight="1" x14ac:dyDescent="0.25">
      <c r="A40" s="46"/>
      <c r="B40" s="70"/>
      <c r="C40" s="48"/>
      <c r="D40" s="50"/>
      <c r="E40" s="70"/>
      <c r="F40" s="48"/>
      <c r="G40" s="50"/>
      <c r="H40" s="68">
        <f t="shared" si="1"/>
        <v>0</v>
      </c>
      <c r="I40" s="71"/>
    </row>
    <row r="41" spans="1:9" ht="45" customHeight="1" x14ac:dyDescent="0.25">
      <c r="A41" s="46"/>
      <c r="B41" s="70"/>
      <c r="C41" s="48"/>
      <c r="D41" s="50"/>
      <c r="E41" s="70"/>
      <c r="F41" s="48"/>
      <c r="G41" s="50"/>
      <c r="H41" s="68">
        <f t="shared" si="1"/>
        <v>0</v>
      </c>
      <c r="I41" s="71"/>
    </row>
    <row r="42" spans="1:9" ht="45" customHeight="1" x14ac:dyDescent="0.25">
      <c r="A42" s="46"/>
      <c r="B42" s="70"/>
      <c r="C42" s="48"/>
      <c r="D42" s="50"/>
      <c r="E42" s="70"/>
      <c r="F42" s="48"/>
      <c r="G42" s="50"/>
      <c r="H42" s="68">
        <f t="shared" si="1"/>
        <v>0</v>
      </c>
      <c r="I42" s="71"/>
    </row>
    <row r="43" spans="1:9" ht="45" customHeight="1" x14ac:dyDescent="0.25">
      <c r="A43" s="46"/>
      <c r="B43" s="70"/>
      <c r="C43" s="48"/>
      <c r="D43" s="50"/>
      <c r="E43" s="70"/>
      <c r="F43" s="48"/>
      <c r="G43" s="50"/>
      <c r="H43" s="68">
        <f t="shared" si="1"/>
        <v>0</v>
      </c>
      <c r="I43" s="71"/>
    </row>
    <row r="44" spans="1:9" ht="45" customHeight="1" x14ac:dyDescent="0.25">
      <c r="A44" s="46"/>
      <c r="B44" s="70"/>
      <c r="C44" s="48"/>
      <c r="D44" s="50"/>
      <c r="E44" s="70"/>
      <c r="F44" s="48"/>
      <c r="G44" s="50"/>
      <c r="H44" s="68">
        <f t="shared" si="1"/>
        <v>0</v>
      </c>
      <c r="I44" s="71"/>
    </row>
    <row r="45" spans="1:9" ht="45" customHeight="1" x14ac:dyDescent="0.25">
      <c r="A45" s="46"/>
      <c r="B45" s="70"/>
      <c r="C45" s="48"/>
      <c r="D45" s="50"/>
      <c r="E45" s="70"/>
      <c r="F45" s="48"/>
      <c r="G45" s="50"/>
      <c r="H45" s="68">
        <f t="shared" si="1"/>
        <v>0</v>
      </c>
      <c r="I45" s="71"/>
    </row>
    <row r="46" spans="1:9" ht="45" customHeight="1" x14ac:dyDescent="0.25">
      <c r="A46" s="46"/>
      <c r="B46" s="70"/>
      <c r="C46" s="48"/>
      <c r="D46" s="50"/>
      <c r="E46" s="70"/>
      <c r="F46" s="48"/>
      <c r="G46" s="50"/>
      <c r="H46" s="68">
        <f t="shared" si="1"/>
        <v>0</v>
      </c>
      <c r="I46" s="71"/>
    </row>
    <row r="47" spans="1:9" ht="45" customHeight="1" x14ac:dyDescent="0.25">
      <c r="A47" s="46"/>
      <c r="B47" s="70"/>
      <c r="C47" s="48"/>
      <c r="D47" s="50"/>
      <c r="E47" s="70"/>
      <c r="F47" s="48"/>
      <c r="G47" s="50"/>
      <c r="H47" s="68">
        <f t="shared" si="1"/>
        <v>0</v>
      </c>
      <c r="I47" s="71"/>
    </row>
    <row r="48" spans="1:9" ht="45" customHeight="1" x14ac:dyDescent="0.25">
      <c r="A48" s="46"/>
      <c r="B48" s="70"/>
      <c r="C48" s="48"/>
      <c r="D48" s="50"/>
      <c r="E48" s="70"/>
      <c r="F48" s="48"/>
      <c r="G48" s="50"/>
      <c r="H48" s="68">
        <f t="shared" si="1"/>
        <v>0</v>
      </c>
      <c r="I48" s="71"/>
    </row>
    <row r="49" spans="1:9" ht="45" customHeight="1" x14ac:dyDescent="0.25">
      <c r="A49" s="46"/>
      <c r="B49" s="70"/>
      <c r="C49" s="48"/>
      <c r="D49" s="50"/>
      <c r="E49" s="70"/>
      <c r="F49" s="48"/>
      <c r="G49" s="50"/>
      <c r="H49" s="68">
        <f t="shared" si="1"/>
        <v>0</v>
      </c>
      <c r="I49" s="71"/>
    </row>
    <row r="50" spans="1:9" ht="45" customHeight="1" x14ac:dyDescent="0.25">
      <c r="A50" s="46"/>
      <c r="B50" s="70"/>
      <c r="C50" s="48"/>
      <c r="D50" s="50"/>
      <c r="E50" s="70"/>
      <c r="F50" s="48"/>
      <c r="G50" s="50"/>
      <c r="H50" s="68">
        <f t="shared" si="1"/>
        <v>0</v>
      </c>
      <c r="I50" s="71"/>
    </row>
    <row r="51" spans="1:9" ht="45" customHeight="1" x14ac:dyDescent="0.25">
      <c r="A51" s="46"/>
      <c r="B51" s="70"/>
      <c r="C51" s="48"/>
      <c r="D51" s="50"/>
      <c r="E51" s="70"/>
      <c r="F51" s="48"/>
      <c r="G51" s="50"/>
      <c r="H51" s="68">
        <f t="shared" si="1"/>
        <v>0</v>
      </c>
      <c r="I51" s="71"/>
    </row>
    <row r="52" spans="1:9" ht="45" customHeight="1" x14ac:dyDescent="0.25">
      <c r="A52" s="46"/>
      <c r="B52" s="70"/>
      <c r="C52" s="48"/>
      <c r="D52" s="50"/>
      <c r="E52" s="70"/>
      <c r="F52" s="48"/>
      <c r="G52" s="50"/>
      <c r="H52" s="68">
        <f t="shared" si="1"/>
        <v>0</v>
      </c>
      <c r="I52" s="71"/>
    </row>
    <row r="53" spans="1:9" ht="45" customHeight="1" x14ac:dyDescent="0.25">
      <c r="A53" s="46"/>
      <c r="B53" s="70"/>
      <c r="C53" s="48"/>
      <c r="D53" s="50"/>
      <c r="E53" s="70"/>
      <c r="F53" s="48"/>
      <c r="G53" s="50"/>
      <c r="H53" s="68">
        <f t="shared" si="1"/>
        <v>0</v>
      </c>
      <c r="I53" s="71"/>
    </row>
    <row r="54" spans="1:9" ht="45" customHeight="1" x14ac:dyDescent="0.25">
      <c r="A54" s="46"/>
      <c r="B54" s="70"/>
      <c r="C54" s="48"/>
      <c r="D54" s="50"/>
      <c r="E54" s="70"/>
      <c r="F54" s="48"/>
      <c r="G54" s="50"/>
      <c r="H54" s="68">
        <f t="shared" si="1"/>
        <v>0</v>
      </c>
      <c r="I54" s="71"/>
    </row>
    <row r="55" spans="1:9" ht="45" customHeight="1" x14ac:dyDescent="0.25">
      <c r="A55" s="46"/>
      <c r="B55" s="70"/>
      <c r="C55" s="48"/>
      <c r="D55" s="50"/>
      <c r="E55" s="70"/>
      <c r="F55" s="48"/>
      <c r="G55" s="50"/>
      <c r="H55" s="68">
        <f t="shared" si="1"/>
        <v>0</v>
      </c>
      <c r="I55" s="71"/>
    </row>
    <row r="56" spans="1:9" ht="45" customHeight="1" x14ac:dyDescent="0.25">
      <c r="A56" s="46"/>
      <c r="B56" s="70"/>
      <c r="C56" s="48"/>
      <c r="D56" s="50"/>
      <c r="E56" s="70"/>
      <c r="F56" s="48"/>
      <c r="G56" s="50"/>
      <c r="H56" s="68">
        <f t="shared" si="1"/>
        <v>0</v>
      </c>
      <c r="I56" s="71"/>
    </row>
    <row r="57" spans="1:9" ht="45" customHeight="1" x14ac:dyDescent="0.25">
      <c r="A57" s="46"/>
      <c r="B57" s="70"/>
      <c r="C57" s="48"/>
      <c r="D57" s="50"/>
      <c r="E57" s="70"/>
      <c r="F57" s="48"/>
      <c r="G57" s="50"/>
      <c r="H57" s="68">
        <f t="shared" si="1"/>
        <v>0</v>
      </c>
      <c r="I57" s="71"/>
    </row>
    <row r="58" spans="1:9" ht="45" customHeight="1" x14ac:dyDescent="0.25">
      <c r="A58" s="46"/>
      <c r="B58" s="70"/>
      <c r="C58" s="48"/>
      <c r="D58" s="50"/>
      <c r="E58" s="70"/>
      <c r="F58" s="48"/>
      <c r="G58" s="50"/>
      <c r="H58" s="68">
        <f t="shared" si="1"/>
        <v>0</v>
      </c>
      <c r="I58" s="71"/>
    </row>
    <row r="59" spans="1:9" ht="45" customHeight="1" x14ac:dyDescent="0.25">
      <c r="A59" s="46"/>
      <c r="B59" s="70"/>
      <c r="C59" s="48"/>
      <c r="D59" s="50"/>
      <c r="E59" s="70"/>
      <c r="F59" s="48"/>
      <c r="G59" s="50"/>
      <c r="H59" s="68">
        <f t="shared" si="1"/>
        <v>0</v>
      </c>
      <c r="I59" s="71"/>
    </row>
    <row r="60" spans="1:9" ht="45" customHeight="1" x14ac:dyDescent="0.25">
      <c r="A60" s="46"/>
      <c r="B60" s="70"/>
      <c r="C60" s="48"/>
      <c r="D60" s="50"/>
      <c r="E60" s="70"/>
      <c r="F60" s="48"/>
      <c r="G60" s="50"/>
      <c r="H60" s="68">
        <f t="shared" si="1"/>
        <v>0</v>
      </c>
      <c r="I60" s="71"/>
    </row>
    <row r="61" spans="1:9" ht="45" customHeight="1" x14ac:dyDescent="0.25">
      <c r="A61" s="46"/>
      <c r="B61" s="70"/>
      <c r="C61" s="48"/>
      <c r="D61" s="50"/>
      <c r="E61" s="70"/>
      <c r="F61" s="48"/>
      <c r="G61" s="50"/>
      <c r="H61" s="68">
        <f t="shared" si="1"/>
        <v>0</v>
      </c>
      <c r="I61" s="71"/>
    </row>
    <row r="62" spans="1:9" ht="45" customHeight="1" x14ac:dyDescent="0.25">
      <c r="A62" s="46"/>
      <c r="B62" s="70"/>
      <c r="C62" s="48"/>
      <c r="D62" s="50"/>
      <c r="E62" s="70"/>
      <c r="F62" s="48"/>
      <c r="G62" s="50"/>
      <c r="H62" s="68">
        <f t="shared" si="1"/>
        <v>0</v>
      </c>
      <c r="I62" s="71"/>
    </row>
    <row r="63" spans="1:9" ht="45" customHeight="1" x14ac:dyDescent="0.25">
      <c r="A63" s="46"/>
      <c r="B63" s="70"/>
      <c r="C63" s="48"/>
      <c r="D63" s="50"/>
      <c r="E63" s="70"/>
      <c r="F63" s="48"/>
      <c r="G63" s="50"/>
      <c r="H63" s="68">
        <f t="shared" si="1"/>
        <v>0</v>
      </c>
      <c r="I63" s="71"/>
    </row>
    <row r="64" spans="1:9" ht="45" customHeight="1" x14ac:dyDescent="0.25">
      <c r="A64" s="46"/>
      <c r="B64" s="70"/>
      <c r="C64" s="48"/>
      <c r="D64" s="50"/>
      <c r="E64" s="70"/>
      <c r="F64" s="48"/>
      <c r="G64" s="50"/>
      <c r="H64" s="68">
        <f t="shared" si="1"/>
        <v>0</v>
      </c>
      <c r="I64" s="71"/>
    </row>
    <row r="65" spans="1:9" ht="45" customHeight="1" x14ac:dyDescent="0.25">
      <c r="A65" s="46"/>
      <c r="B65" s="70"/>
      <c r="C65" s="48"/>
      <c r="D65" s="50"/>
      <c r="E65" s="70"/>
      <c r="F65" s="48"/>
      <c r="G65" s="50"/>
      <c r="H65" s="68">
        <f t="shared" si="1"/>
        <v>0</v>
      </c>
      <c r="I65" s="71"/>
    </row>
    <row r="66" spans="1:9" ht="45" customHeight="1" x14ac:dyDescent="0.25">
      <c r="A66" s="46"/>
      <c r="B66" s="70"/>
      <c r="C66" s="48"/>
      <c r="D66" s="50"/>
      <c r="E66" s="70"/>
      <c r="F66" s="48"/>
      <c r="G66" s="50"/>
      <c r="H66" s="68">
        <f t="shared" si="1"/>
        <v>0</v>
      </c>
      <c r="I66" s="71"/>
    </row>
    <row r="67" spans="1:9" ht="45" customHeight="1" x14ac:dyDescent="0.25">
      <c r="A67" s="46"/>
      <c r="B67" s="70"/>
      <c r="C67" s="48"/>
      <c r="D67" s="50"/>
      <c r="E67" s="70"/>
      <c r="F67" s="48"/>
      <c r="G67" s="50"/>
      <c r="H67" s="68">
        <f t="shared" si="1"/>
        <v>0</v>
      </c>
      <c r="I67" s="71"/>
    </row>
    <row r="68" spans="1:9" ht="45" customHeight="1" x14ac:dyDescent="0.25">
      <c r="A68" s="46"/>
      <c r="B68" s="70"/>
      <c r="C68" s="48"/>
      <c r="D68" s="50"/>
      <c r="E68" s="70"/>
      <c r="F68" s="48"/>
      <c r="G68" s="50"/>
      <c r="H68" s="68">
        <f t="shared" si="1"/>
        <v>0</v>
      </c>
      <c r="I68" s="71"/>
    </row>
    <row r="69" spans="1:9" ht="45" customHeight="1" x14ac:dyDescent="0.25">
      <c r="A69" s="46"/>
      <c r="B69" s="70"/>
      <c r="C69" s="48"/>
      <c r="D69" s="50"/>
      <c r="E69" s="70"/>
      <c r="F69" s="48"/>
      <c r="G69" s="50"/>
      <c r="H69" s="68">
        <f t="shared" ref="H69:H100" si="2">(B69*MAINS_CI_Plastic)+(C69*MAINS_CI_PS)+(D69*MAINS_CI_Plastic)+(E69*MAINS_UPS_Plastic)+(F69*MAINS_UPS_PS)+(G69*MAINS_UPS_Plastic)</f>
        <v>0</v>
      </c>
      <c r="I69" s="71"/>
    </row>
    <row r="70" spans="1:9" ht="45" customHeight="1" x14ac:dyDescent="0.25">
      <c r="A70" s="46"/>
      <c r="B70" s="70"/>
      <c r="C70" s="48"/>
      <c r="D70" s="50"/>
      <c r="E70" s="70"/>
      <c r="F70" s="48"/>
      <c r="G70" s="50"/>
      <c r="H70" s="68">
        <f t="shared" si="2"/>
        <v>0</v>
      </c>
      <c r="I70" s="71"/>
    </row>
    <row r="71" spans="1:9" ht="45" customHeight="1" x14ac:dyDescent="0.25">
      <c r="A71" s="46"/>
      <c r="B71" s="70"/>
      <c r="C71" s="48"/>
      <c r="D71" s="50"/>
      <c r="E71" s="70"/>
      <c r="F71" s="48"/>
      <c r="G71" s="50"/>
      <c r="H71" s="68">
        <f t="shared" si="2"/>
        <v>0</v>
      </c>
      <c r="I71" s="71"/>
    </row>
    <row r="72" spans="1:9" ht="45" customHeight="1" x14ac:dyDescent="0.25">
      <c r="A72" s="46"/>
      <c r="B72" s="70"/>
      <c r="C72" s="48"/>
      <c r="D72" s="50"/>
      <c r="E72" s="70"/>
      <c r="F72" s="48"/>
      <c r="G72" s="50"/>
      <c r="H72" s="68">
        <f t="shared" si="2"/>
        <v>0</v>
      </c>
      <c r="I72" s="71"/>
    </row>
    <row r="73" spans="1:9" ht="45" customHeight="1" x14ac:dyDescent="0.25">
      <c r="A73" s="46"/>
      <c r="B73" s="70"/>
      <c r="C73" s="48"/>
      <c r="D73" s="50"/>
      <c r="E73" s="70"/>
      <c r="F73" s="48"/>
      <c r="G73" s="50"/>
      <c r="H73" s="68">
        <f t="shared" si="2"/>
        <v>0</v>
      </c>
      <c r="I73" s="71"/>
    </row>
    <row r="74" spans="1:9" ht="45" customHeight="1" x14ac:dyDescent="0.25">
      <c r="A74" s="46"/>
      <c r="B74" s="70"/>
      <c r="C74" s="48"/>
      <c r="D74" s="50"/>
      <c r="E74" s="70"/>
      <c r="F74" s="48"/>
      <c r="G74" s="50"/>
      <c r="H74" s="68">
        <f t="shared" si="2"/>
        <v>0</v>
      </c>
      <c r="I74" s="71"/>
    </row>
    <row r="75" spans="1:9" ht="45" customHeight="1" x14ac:dyDescent="0.25">
      <c r="A75" s="46"/>
      <c r="B75" s="70"/>
      <c r="C75" s="48"/>
      <c r="D75" s="50"/>
      <c r="E75" s="70"/>
      <c r="F75" s="48"/>
      <c r="G75" s="50"/>
      <c r="H75" s="68">
        <f t="shared" si="2"/>
        <v>0</v>
      </c>
      <c r="I75" s="71"/>
    </row>
    <row r="76" spans="1:9" ht="45" customHeight="1" x14ac:dyDescent="0.25">
      <c r="A76" s="46"/>
      <c r="B76" s="70"/>
      <c r="C76" s="48"/>
      <c r="D76" s="50"/>
      <c r="E76" s="70"/>
      <c r="F76" s="48"/>
      <c r="G76" s="50"/>
      <c r="H76" s="68">
        <f t="shared" si="2"/>
        <v>0</v>
      </c>
      <c r="I76" s="71"/>
    </row>
    <row r="77" spans="1:9" ht="45" customHeight="1" x14ac:dyDescent="0.25">
      <c r="A77" s="46"/>
      <c r="B77" s="70"/>
      <c r="C77" s="48"/>
      <c r="D77" s="50"/>
      <c r="E77" s="70"/>
      <c r="F77" s="48"/>
      <c r="G77" s="50"/>
      <c r="H77" s="68">
        <f t="shared" si="2"/>
        <v>0</v>
      </c>
      <c r="I77" s="71"/>
    </row>
    <row r="78" spans="1:9" ht="45" customHeight="1" x14ac:dyDescent="0.25">
      <c r="A78" s="46"/>
      <c r="B78" s="70"/>
      <c r="C78" s="48"/>
      <c r="D78" s="50"/>
      <c r="E78" s="70"/>
      <c r="F78" s="48"/>
      <c r="G78" s="50"/>
      <c r="H78" s="68">
        <f t="shared" si="2"/>
        <v>0</v>
      </c>
      <c r="I78" s="71"/>
    </row>
    <row r="79" spans="1:9" ht="45" customHeight="1" x14ac:dyDescent="0.25">
      <c r="A79" s="46"/>
      <c r="B79" s="70"/>
      <c r="C79" s="48"/>
      <c r="D79" s="50"/>
      <c r="E79" s="70"/>
      <c r="F79" s="48"/>
      <c r="G79" s="50"/>
      <c r="H79" s="68">
        <f t="shared" si="2"/>
        <v>0</v>
      </c>
      <c r="I79" s="71"/>
    </row>
    <row r="80" spans="1:9" ht="45" customHeight="1" x14ac:dyDescent="0.25">
      <c r="A80" s="46"/>
      <c r="B80" s="70"/>
      <c r="C80" s="48"/>
      <c r="D80" s="50"/>
      <c r="E80" s="70"/>
      <c r="F80" s="48"/>
      <c r="G80" s="50"/>
      <c r="H80" s="68">
        <f t="shared" si="2"/>
        <v>0</v>
      </c>
      <c r="I80" s="71"/>
    </row>
    <row r="81" spans="1:9" ht="45" customHeight="1" x14ac:dyDescent="0.25">
      <c r="A81" s="46"/>
      <c r="B81" s="70"/>
      <c r="C81" s="48"/>
      <c r="D81" s="50"/>
      <c r="E81" s="70"/>
      <c r="F81" s="48"/>
      <c r="G81" s="50"/>
      <c r="H81" s="68">
        <f t="shared" si="2"/>
        <v>0</v>
      </c>
      <c r="I81" s="71"/>
    </row>
    <row r="82" spans="1:9" ht="45" customHeight="1" x14ac:dyDescent="0.25">
      <c r="A82" s="46"/>
      <c r="B82" s="70"/>
      <c r="C82" s="48"/>
      <c r="D82" s="50"/>
      <c r="E82" s="70"/>
      <c r="F82" s="48"/>
      <c r="G82" s="50"/>
      <c r="H82" s="68">
        <f t="shared" si="2"/>
        <v>0</v>
      </c>
      <c r="I82" s="71"/>
    </row>
    <row r="83" spans="1:9" ht="45" customHeight="1" x14ac:dyDescent="0.25">
      <c r="A83" s="46"/>
      <c r="B83" s="70"/>
      <c r="C83" s="48"/>
      <c r="D83" s="50"/>
      <c r="E83" s="70"/>
      <c r="F83" s="48"/>
      <c r="G83" s="50"/>
      <c r="H83" s="68">
        <f t="shared" si="2"/>
        <v>0</v>
      </c>
      <c r="I83" s="71"/>
    </row>
    <row r="84" spans="1:9" ht="45" customHeight="1" x14ac:dyDescent="0.25">
      <c r="A84" s="46"/>
      <c r="B84" s="70"/>
      <c r="C84" s="48"/>
      <c r="D84" s="50"/>
      <c r="E84" s="70"/>
      <c r="F84" s="48"/>
      <c r="G84" s="50"/>
      <c r="H84" s="68">
        <f t="shared" si="2"/>
        <v>0</v>
      </c>
      <c r="I84" s="71"/>
    </row>
    <row r="85" spans="1:9" ht="45" customHeight="1" x14ac:dyDescent="0.25">
      <c r="A85" s="46"/>
      <c r="B85" s="70"/>
      <c r="C85" s="48"/>
      <c r="D85" s="50"/>
      <c r="E85" s="70"/>
      <c r="F85" s="48"/>
      <c r="G85" s="50"/>
      <c r="H85" s="68">
        <f t="shared" si="2"/>
        <v>0</v>
      </c>
      <c r="I85" s="71"/>
    </row>
    <row r="86" spans="1:9" ht="45" customHeight="1" x14ac:dyDescent="0.25">
      <c r="A86" s="46"/>
      <c r="B86" s="70"/>
      <c r="C86" s="48"/>
      <c r="D86" s="50"/>
      <c r="E86" s="70"/>
      <c r="F86" s="48"/>
      <c r="G86" s="50"/>
      <c r="H86" s="68">
        <f t="shared" si="2"/>
        <v>0</v>
      </c>
      <c r="I86" s="71"/>
    </row>
    <row r="87" spans="1:9" ht="45" customHeight="1" x14ac:dyDescent="0.25">
      <c r="A87" s="46"/>
      <c r="B87" s="70"/>
      <c r="C87" s="48"/>
      <c r="D87" s="50"/>
      <c r="E87" s="70"/>
      <c r="F87" s="48"/>
      <c r="G87" s="50"/>
      <c r="H87" s="68">
        <f t="shared" si="2"/>
        <v>0</v>
      </c>
      <c r="I87" s="71"/>
    </row>
    <row r="88" spans="1:9" ht="45" customHeight="1" x14ac:dyDescent="0.25">
      <c r="A88" s="46"/>
      <c r="B88" s="70"/>
      <c r="C88" s="48"/>
      <c r="D88" s="50"/>
      <c r="E88" s="70"/>
      <c r="F88" s="48"/>
      <c r="G88" s="50"/>
      <c r="H88" s="68">
        <f t="shared" si="2"/>
        <v>0</v>
      </c>
      <c r="I88" s="71"/>
    </row>
    <row r="89" spans="1:9" ht="45" customHeight="1" x14ac:dyDescent="0.25">
      <c r="A89" s="46"/>
      <c r="B89" s="70"/>
      <c r="C89" s="48"/>
      <c r="D89" s="50"/>
      <c r="E89" s="70"/>
      <c r="F89" s="48"/>
      <c r="G89" s="50"/>
      <c r="H89" s="68">
        <f t="shared" si="2"/>
        <v>0</v>
      </c>
      <c r="I89" s="71"/>
    </row>
    <row r="90" spans="1:9" ht="45" customHeight="1" x14ac:dyDescent="0.25">
      <c r="A90" s="46"/>
      <c r="B90" s="70"/>
      <c r="C90" s="48"/>
      <c r="D90" s="50"/>
      <c r="E90" s="70"/>
      <c r="F90" s="48"/>
      <c r="G90" s="50"/>
      <c r="H90" s="68">
        <f t="shared" si="2"/>
        <v>0</v>
      </c>
      <c r="I90" s="71"/>
    </row>
    <row r="91" spans="1:9" ht="45" customHeight="1" x14ac:dyDescent="0.25">
      <c r="A91" s="46"/>
      <c r="B91" s="70"/>
      <c r="C91" s="48"/>
      <c r="D91" s="50"/>
      <c r="E91" s="70"/>
      <c r="F91" s="48"/>
      <c r="G91" s="50"/>
      <c r="H91" s="68">
        <f t="shared" si="2"/>
        <v>0</v>
      </c>
      <c r="I91" s="71"/>
    </row>
    <row r="92" spans="1:9" ht="45" customHeight="1" x14ac:dyDescent="0.25">
      <c r="A92" s="46"/>
      <c r="B92" s="70"/>
      <c r="C92" s="48"/>
      <c r="D92" s="50"/>
      <c r="E92" s="70"/>
      <c r="F92" s="48"/>
      <c r="G92" s="50"/>
      <c r="H92" s="68">
        <f t="shared" si="2"/>
        <v>0</v>
      </c>
      <c r="I92" s="71"/>
    </row>
    <row r="93" spans="1:9" ht="45" customHeight="1" x14ac:dyDescent="0.25">
      <c r="A93" s="46"/>
      <c r="B93" s="70"/>
      <c r="C93" s="48"/>
      <c r="D93" s="50"/>
      <c r="E93" s="70"/>
      <c r="F93" s="48"/>
      <c r="G93" s="50"/>
      <c r="H93" s="68">
        <f t="shared" si="2"/>
        <v>0</v>
      </c>
      <c r="I93" s="71"/>
    </row>
    <row r="94" spans="1:9" ht="45" customHeight="1" x14ac:dyDescent="0.25">
      <c r="A94" s="46"/>
      <c r="B94" s="70"/>
      <c r="C94" s="48"/>
      <c r="D94" s="50"/>
      <c r="E94" s="70"/>
      <c r="F94" s="48"/>
      <c r="G94" s="50"/>
      <c r="H94" s="68">
        <f t="shared" si="2"/>
        <v>0</v>
      </c>
      <c r="I94" s="71"/>
    </row>
    <row r="95" spans="1:9" ht="45" customHeight="1" x14ac:dyDescent="0.25">
      <c r="A95" s="46"/>
      <c r="B95" s="70"/>
      <c r="C95" s="48"/>
      <c r="D95" s="50"/>
      <c r="E95" s="70"/>
      <c r="F95" s="48"/>
      <c r="G95" s="50"/>
      <c r="H95" s="68">
        <f t="shared" si="2"/>
        <v>0</v>
      </c>
      <c r="I95" s="71"/>
    </row>
    <row r="96" spans="1:9" ht="45" customHeight="1" x14ac:dyDescent="0.25">
      <c r="A96" s="46"/>
      <c r="B96" s="70"/>
      <c r="C96" s="48"/>
      <c r="D96" s="50"/>
      <c r="E96" s="70"/>
      <c r="F96" s="48"/>
      <c r="G96" s="50"/>
      <c r="H96" s="68">
        <f t="shared" si="2"/>
        <v>0</v>
      </c>
      <c r="I96" s="71"/>
    </row>
    <row r="97" spans="1:9" ht="45" customHeight="1" x14ac:dyDescent="0.25">
      <c r="A97" s="46"/>
      <c r="B97" s="70"/>
      <c r="C97" s="48"/>
      <c r="D97" s="50"/>
      <c r="E97" s="70"/>
      <c r="F97" s="48"/>
      <c r="G97" s="50"/>
      <c r="H97" s="68">
        <f t="shared" si="2"/>
        <v>0</v>
      </c>
      <c r="I97" s="71"/>
    </row>
    <row r="98" spans="1:9" ht="45" customHeight="1" x14ac:dyDescent="0.25">
      <c r="A98" s="46"/>
      <c r="B98" s="70"/>
      <c r="C98" s="48"/>
      <c r="D98" s="50"/>
      <c r="E98" s="70"/>
      <c r="F98" s="48"/>
      <c r="G98" s="50"/>
      <c r="H98" s="68">
        <f t="shared" si="2"/>
        <v>0</v>
      </c>
      <c r="I98" s="71"/>
    </row>
    <row r="99" spans="1:9" ht="45" customHeight="1" x14ac:dyDescent="0.25">
      <c r="A99" s="46"/>
      <c r="B99" s="70"/>
      <c r="C99" s="48"/>
      <c r="D99" s="50"/>
      <c r="E99" s="70"/>
      <c r="F99" s="48"/>
      <c r="G99" s="50"/>
      <c r="H99" s="68">
        <f t="shared" si="2"/>
        <v>0</v>
      </c>
      <c r="I99" s="71"/>
    </row>
    <row r="100" spans="1:9" ht="45" customHeight="1" x14ac:dyDescent="0.25">
      <c r="A100" s="46"/>
      <c r="B100" s="70"/>
      <c r="C100" s="48"/>
      <c r="D100" s="50"/>
      <c r="E100" s="70"/>
      <c r="F100" s="48"/>
      <c r="G100" s="50"/>
      <c r="H100" s="68">
        <f t="shared" si="2"/>
        <v>0</v>
      </c>
      <c r="I100" s="71"/>
    </row>
    <row r="101" spans="1:9" ht="45" customHeight="1" x14ac:dyDescent="0.25">
      <c r="A101" s="46"/>
      <c r="B101" s="70"/>
      <c r="C101" s="48"/>
      <c r="D101" s="50"/>
      <c r="E101" s="70"/>
      <c r="F101" s="48"/>
      <c r="G101" s="50"/>
      <c r="H101" s="68">
        <f t="shared" ref="H101:H104" si="3">(B101*MAINS_CI_Plastic)+(C101*MAINS_CI_PS)+(D101*MAINS_CI_Plastic)+(E101*MAINS_UPS_Plastic)+(F101*MAINS_UPS_PS)+(G101*MAINS_UPS_Plastic)</f>
        <v>0</v>
      </c>
      <c r="I101" s="71"/>
    </row>
    <row r="102" spans="1:9" ht="45" customHeight="1" x14ac:dyDescent="0.25">
      <c r="A102" s="46"/>
      <c r="B102" s="70"/>
      <c r="C102" s="48"/>
      <c r="D102" s="50"/>
      <c r="E102" s="70"/>
      <c r="F102" s="48"/>
      <c r="G102" s="50"/>
      <c r="H102" s="68">
        <f t="shared" si="3"/>
        <v>0</v>
      </c>
      <c r="I102" s="71"/>
    </row>
    <row r="103" spans="1:9" ht="45" customHeight="1" x14ac:dyDescent="0.25">
      <c r="A103" s="46"/>
      <c r="B103" s="70"/>
      <c r="C103" s="48"/>
      <c r="D103" s="50"/>
      <c r="E103" s="70"/>
      <c r="F103" s="48"/>
      <c r="G103" s="50"/>
      <c r="H103" s="68">
        <f t="shared" si="3"/>
        <v>0</v>
      </c>
      <c r="I103" s="71"/>
    </row>
    <row r="104" spans="1:9" ht="45" customHeight="1" thickBot="1" x14ac:dyDescent="0.3">
      <c r="A104" s="52"/>
      <c r="B104" s="72"/>
      <c r="C104" s="54"/>
      <c r="D104" s="56"/>
      <c r="E104" s="72"/>
      <c r="F104" s="54"/>
      <c r="G104" s="56"/>
      <c r="H104" s="73">
        <f t="shared" si="3"/>
        <v>0</v>
      </c>
      <c r="I104" s="74"/>
    </row>
  </sheetData>
  <sheetProtection algorithmName="SHA-512" hashValue="ues+K39yEl6EyitcUIUqjNqW3Pevi6ZS1KUWI2p4DZRws8ZuXPoKIBw+CtztKH1Y7qlDME1E7IpY6mvPTT4Q9Q==" saltValue="7QDLR5feLppKT3rvpFWnVQ==" spinCount="100000" sheet="1" objects="1" scenarios="1" selectLockedCells="1"/>
  <mergeCells count="5">
    <mergeCell ref="A3:A4"/>
    <mergeCell ref="H3:H4"/>
    <mergeCell ref="I3:I4"/>
    <mergeCell ref="B3:D3"/>
    <mergeCell ref="E3:G3"/>
  </mergeCells>
  <hyperlinks>
    <hyperlink ref="F1" location="'Partner Info and ToC'!A12" display="Return to Table of Contents" xr:uid="{00000000-0004-0000-0100-000000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OFFSET(picklists!$A$2,0,0,COUNTA(picklists!$A:$A)-1)</xm:f>
          </x14:formula1>
          <xm:sqref>A5:A104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5D11-97C8-48B8-A571-467D0878D22D}">
  <sheetPr codeName="Sheet5"/>
  <dimension ref="A1:L106"/>
  <sheetViews>
    <sheetView showGridLines="0" showZeros="0" zoomScale="90" zoomScaleNormal="90" workbookViewId="0">
      <pane xSplit="1" ySplit="4" topLeftCell="B5" activePane="bottomRight" state="frozen"/>
      <selection pane="topRight" activeCell="C1" sqref="C1"/>
      <selection pane="bottomLeft" activeCell="A2" sqref="A2"/>
      <selection pane="bottomRight" activeCell="H16" sqref="H16"/>
    </sheetView>
  </sheetViews>
  <sheetFormatPr defaultColWidth="0" defaultRowHeight="14.3" zeroHeight="1" x14ac:dyDescent="0.25"/>
  <cols>
    <col min="1" max="1" width="7.75" style="64" customWidth="1"/>
    <col min="2" max="4" width="12.375" style="27" customWidth="1"/>
    <col min="5" max="5" width="13.25" style="27" customWidth="1"/>
    <col min="6" max="6" width="12.375" style="27" customWidth="1"/>
    <col min="7" max="7" width="13" style="27" customWidth="1"/>
    <col min="8" max="8" width="12.375" style="27" customWidth="1"/>
    <col min="9" max="9" width="13.25" style="27" customWidth="1"/>
    <col min="10" max="10" width="21" style="63" customWidth="1"/>
    <col min="11" max="11" width="62.875" style="31" customWidth="1"/>
    <col min="12" max="12" width="12.875" style="31" hidden="1" customWidth="1"/>
    <col min="13" max="16384" width="9.125" style="31" hidden="1"/>
  </cols>
  <sheetData>
    <row r="1" spans="1:11" s="27" customFormat="1" ht="18.7" x14ac:dyDescent="0.25">
      <c r="A1" s="25" t="s">
        <v>38</v>
      </c>
      <c r="B1" s="26"/>
      <c r="C1" s="26"/>
      <c r="D1" s="26"/>
      <c r="E1" s="26"/>
      <c r="F1" s="26"/>
      <c r="G1" s="99" t="s">
        <v>15</v>
      </c>
      <c r="H1" s="26"/>
      <c r="I1" s="26"/>
      <c r="J1" s="26"/>
      <c r="K1" s="26"/>
    </row>
    <row r="2" spans="1:11" ht="15.8" thickBot="1" x14ac:dyDescent="0.3">
      <c r="A2" s="28" t="s">
        <v>12</v>
      </c>
      <c r="B2" s="26"/>
      <c r="C2" s="26"/>
      <c r="D2" s="26"/>
      <c r="E2" s="26"/>
      <c r="F2" s="26"/>
      <c r="G2" s="26"/>
      <c r="H2" s="26"/>
      <c r="I2" s="26"/>
      <c r="J2" s="26"/>
      <c r="K2" s="30"/>
    </row>
    <row r="3" spans="1:11" ht="14.95" customHeight="1" thickBot="1" x14ac:dyDescent="0.3">
      <c r="A3" s="128" t="s">
        <v>16</v>
      </c>
      <c r="B3" s="130" t="s">
        <v>39</v>
      </c>
      <c r="C3" s="131"/>
      <c r="D3" s="131"/>
      <c r="E3" s="132"/>
      <c r="F3" s="130" t="s">
        <v>40</v>
      </c>
      <c r="G3" s="131"/>
      <c r="H3" s="131"/>
      <c r="I3" s="132"/>
      <c r="J3" s="128" t="s">
        <v>31</v>
      </c>
      <c r="K3" s="128" t="s">
        <v>23</v>
      </c>
    </row>
    <row r="4" spans="1:11" s="34" customFormat="1" ht="79.5" customHeight="1" thickBot="1" x14ac:dyDescent="0.3">
      <c r="A4" s="129"/>
      <c r="B4" s="32" t="s">
        <v>32</v>
      </c>
      <c r="C4" s="65" t="s">
        <v>33</v>
      </c>
      <c r="D4" s="65" t="s">
        <v>41</v>
      </c>
      <c r="E4" s="33" t="s">
        <v>42</v>
      </c>
      <c r="F4" s="32" t="s">
        <v>35</v>
      </c>
      <c r="G4" s="65" t="s">
        <v>43</v>
      </c>
      <c r="H4" s="65" t="s">
        <v>44</v>
      </c>
      <c r="I4" s="33" t="s">
        <v>45</v>
      </c>
      <c r="J4" s="129"/>
      <c r="K4" s="129"/>
    </row>
    <row r="5" spans="1:11" ht="45" customHeight="1" x14ac:dyDescent="0.25">
      <c r="A5" s="35"/>
      <c r="B5" s="66"/>
      <c r="C5" s="67"/>
      <c r="D5" s="67"/>
      <c r="E5" s="37"/>
      <c r="F5" s="66"/>
      <c r="G5" s="67"/>
      <c r="H5" s="67"/>
      <c r="I5" s="37"/>
      <c r="J5" s="68">
        <f t="shared" ref="J5:J36" si="0">(B5*SERVICES_CI_Plastic)+(C5*SERVICES_CI_PS)+(D5*SERVICES_CI_CU)+(E5*SERVICES_CI_Plastic)+(F5*SERVICES_UPS_Plastic)+(G5*SERVICES_UPS_PS)+(H5*SERVICES_UPS_CU)+(I5*SERVICES_UPS_Plastic)</f>
        <v>0</v>
      </c>
      <c r="K5" s="69"/>
    </row>
    <row r="6" spans="1:11" ht="45" customHeight="1" x14ac:dyDescent="0.25">
      <c r="A6" s="35"/>
      <c r="B6" s="70"/>
      <c r="C6" s="48"/>
      <c r="D6" s="48"/>
      <c r="E6" s="50"/>
      <c r="F6" s="70"/>
      <c r="G6" s="48"/>
      <c r="H6" s="48"/>
      <c r="I6" s="50"/>
      <c r="J6" s="68">
        <f t="shared" si="0"/>
        <v>0</v>
      </c>
      <c r="K6" s="71"/>
    </row>
    <row r="7" spans="1:11" ht="45" customHeight="1" x14ac:dyDescent="0.25">
      <c r="A7" s="35"/>
      <c r="B7" s="70"/>
      <c r="C7" s="48"/>
      <c r="D7" s="48"/>
      <c r="E7" s="50"/>
      <c r="F7" s="70"/>
      <c r="G7" s="48"/>
      <c r="H7" s="48"/>
      <c r="I7" s="50"/>
      <c r="J7" s="68">
        <f t="shared" si="0"/>
        <v>0</v>
      </c>
      <c r="K7" s="71"/>
    </row>
    <row r="8" spans="1:11" ht="45" customHeight="1" x14ac:dyDescent="0.25">
      <c r="A8" s="35"/>
      <c r="B8" s="70"/>
      <c r="C8" s="48"/>
      <c r="D8" s="48"/>
      <c r="E8" s="50"/>
      <c r="F8" s="70"/>
      <c r="G8" s="48"/>
      <c r="H8" s="48"/>
      <c r="I8" s="50"/>
      <c r="J8" s="68">
        <f t="shared" si="0"/>
        <v>0</v>
      </c>
      <c r="K8" s="71"/>
    </row>
    <row r="9" spans="1:11" ht="45" customHeight="1" x14ac:dyDescent="0.25">
      <c r="A9" s="35"/>
      <c r="B9" s="70"/>
      <c r="C9" s="48"/>
      <c r="D9" s="48"/>
      <c r="E9" s="50"/>
      <c r="F9" s="70"/>
      <c r="G9" s="48"/>
      <c r="H9" s="48"/>
      <c r="I9" s="50"/>
      <c r="J9" s="68">
        <f t="shared" si="0"/>
        <v>0</v>
      </c>
      <c r="K9" s="71"/>
    </row>
    <row r="10" spans="1:11" ht="45" customHeight="1" x14ac:dyDescent="0.25">
      <c r="A10" s="35"/>
      <c r="B10" s="70"/>
      <c r="C10" s="48"/>
      <c r="D10" s="48"/>
      <c r="E10" s="50"/>
      <c r="F10" s="70"/>
      <c r="G10" s="48"/>
      <c r="H10" s="48"/>
      <c r="I10" s="50"/>
      <c r="J10" s="68">
        <f t="shared" si="0"/>
        <v>0</v>
      </c>
      <c r="K10" s="71"/>
    </row>
    <row r="11" spans="1:11" ht="45" customHeight="1" x14ac:dyDescent="0.25">
      <c r="A11" s="46"/>
      <c r="B11" s="70"/>
      <c r="C11" s="48"/>
      <c r="D11" s="48"/>
      <c r="E11" s="50"/>
      <c r="F11" s="70"/>
      <c r="G11" s="48"/>
      <c r="H11" s="48"/>
      <c r="I11" s="50"/>
      <c r="J11" s="68">
        <f t="shared" si="0"/>
        <v>0</v>
      </c>
      <c r="K11" s="71"/>
    </row>
    <row r="12" spans="1:11" ht="45" customHeight="1" x14ac:dyDescent="0.25">
      <c r="A12" s="46"/>
      <c r="B12" s="70"/>
      <c r="C12" s="48"/>
      <c r="D12" s="48"/>
      <c r="E12" s="50"/>
      <c r="F12" s="70"/>
      <c r="G12" s="48"/>
      <c r="H12" s="48"/>
      <c r="I12" s="50"/>
      <c r="J12" s="68">
        <f t="shared" si="0"/>
        <v>0</v>
      </c>
      <c r="K12" s="71"/>
    </row>
    <row r="13" spans="1:11" ht="45" customHeight="1" x14ac:dyDescent="0.25">
      <c r="A13" s="46"/>
      <c r="B13" s="70"/>
      <c r="C13" s="48"/>
      <c r="D13" s="48"/>
      <c r="E13" s="50"/>
      <c r="F13" s="70"/>
      <c r="G13" s="48"/>
      <c r="H13" s="48"/>
      <c r="I13" s="50"/>
      <c r="J13" s="68">
        <f t="shared" si="0"/>
        <v>0</v>
      </c>
      <c r="K13" s="71"/>
    </row>
    <row r="14" spans="1:11" ht="45" customHeight="1" x14ac:dyDescent="0.25">
      <c r="A14" s="46"/>
      <c r="B14" s="70"/>
      <c r="C14" s="48"/>
      <c r="D14" s="48"/>
      <c r="E14" s="50"/>
      <c r="F14" s="70"/>
      <c r="G14" s="48"/>
      <c r="H14" s="48"/>
      <c r="I14" s="50"/>
      <c r="J14" s="68">
        <f t="shared" si="0"/>
        <v>0</v>
      </c>
      <c r="K14" s="71"/>
    </row>
    <row r="15" spans="1:11" ht="45" customHeight="1" x14ac:dyDescent="0.25">
      <c r="A15" s="46"/>
      <c r="B15" s="70"/>
      <c r="C15" s="48"/>
      <c r="D15" s="48"/>
      <c r="E15" s="50"/>
      <c r="F15" s="70"/>
      <c r="G15" s="48"/>
      <c r="H15" s="48"/>
      <c r="I15" s="50"/>
      <c r="J15" s="68">
        <f t="shared" si="0"/>
        <v>0</v>
      </c>
      <c r="K15" s="71"/>
    </row>
    <row r="16" spans="1:11" ht="45" customHeight="1" x14ac:dyDescent="0.25">
      <c r="A16" s="46"/>
      <c r="B16" s="70"/>
      <c r="C16" s="48"/>
      <c r="D16" s="48"/>
      <c r="E16" s="50"/>
      <c r="F16" s="70"/>
      <c r="G16" s="48"/>
      <c r="H16" s="48"/>
      <c r="I16" s="50"/>
      <c r="J16" s="68">
        <f t="shared" si="0"/>
        <v>0</v>
      </c>
      <c r="K16" s="71"/>
    </row>
    <row r="17" spans="1:11" ht="45" customHeight="1" x14ac:dyDescent="0.25">
      <c r="A17" s="46"/>
      <c r="B17" s="70"/>
      <c r="C17" s="48"/>
      <c r="D17" s="48"/>
      <c r="E17" s="50"/>
      <c r="F17" s="70"/>
      <c r="G17" s="48"/>
      <c r="H17" s="48"/>
      <c r="I17" s="50"/>
      <c r="J17" s="68">
        <f t="shared" si="0"/>
        <v>0</v>
      </c>
      <c r="K17" s="71"/>
    </row>
    <row r="18" spans="1:11" ht="45" customHeight="1" x14ac:dyDescent="0.25">
      <c r="A18" s="46"/>
      <c r="B18" s="70"/>
      <c r="C18" s="48"/>
      <c r="D18" s="48"/>
      <c r="E18" s="50"/>
      <c r="F18" s="70"/>
      <c r="G18" s="48"/>
      <c r="H18" s="48"/>
      <c r="I18" s="50"/>
      <c r="J18" s="68">
        <f t="shared" si="0"/>
        <v>0</v>
      </c>
      <c r="K18" s="71"/>
    </row>
    <row r="19" spans="1:11" ht="45" customHeight="1" x14ac:dyDescent="0.25">
      <c r="A19" s="46"/>
      <c r="B19" s="70"/>
      <c r="C19" s="48"/>
      <c r="D19" s="48"/>
      <c r="E19" s="50"/>
      <c r="F19" s="70"/>
      <c r="G19" s="48"/>
      <c r="H19" s="48"/>
      <c r="I19" s="50"/>
      <c r="J19" s="68">
        <f t="shared" si="0"/>
        <v>0</v>
      </c>
      <c r="K19" s="71"/>
    </row>
    <row r="20" spans="1:11" ht="45" customHeight="1" x14ac:dyDescent="0.25">
      <c r="A20" s="46"/>
      <c r="B20" s="70"/>
      <c r="C20" s="48"/>
      <c r="D20" s="48"/>
      <c r="E20" s="50"/>
      <c r="F20" s="70"/>
      <c r="G20" s="48"/>
      <c r="H20" s="48"/>
      <c r="I20" s="50"/>
      <c r="J20" s="68">
        <f t="shared" si="0"/>
        <v>0</v>
      </c>
      <c r="K20" s="71"/>
    </row>
    <row r="21" spans="1:11" ht="45" customHeight="1" x14ac:dyDescent="0.25">
      <c r="A21" s="46"/>
      <c r="B21" s="70"/>
      <c r="C21" s="48"/>
      <c r="D21" s="48"/>
      <c r="E21" s="50"/>
      <c r="F21" s="70"/>
      <c r="G21" s="48"/>
      <c r="H21" s="48"/>
      <c r="I21" s="50"/>
      <c r="J21" s="68">
        <f t="shared" si="0"/>
        <v>0</v>
      </c>
      <c r="K21" s="71"/>
    </row>
    <row r="22" spans="1:11" ht="45" customHeight="1" x14ac:dyDescent="0.25">
      <c r="A22" s="46"/>
      <c r="B22" s="70"/>
      <c r="C22" s="48"/>
      <c r="D22" s="48"/>
      <c r="E22" s="50"/>
      <c r="F22" s="70"/>
      <c r="G22" s="48"/>
      <c r="H22" s="48"/>
      <c r="I22" s="50"/>
      <c r="J22" s="68">
        <f t="shared" si="0"/>
        <v>0</v>
      </c>
      <c r="K22" s="71"/>
    </row>
    <row r="23" spans="1:11" ht="45" customHeight="1" x14ac:dyDescent="0.25">
      <c r="A23" s="46"/>
      <c r="B23" s="70"/>
      <c r="C23" s="48"/>
      <c r="D23" s="48"/>
      <c r="E23" s="50"/>
      <c r="F23" s="70"/>
      <c r="G23" s="48"/>
      <c r="H23" s="48"/>
      <c r="I23" s="50"/>
      <c r="J23" s="68">
        <f t="shared" si="0"/>
        <v>0</v>
      </c>
      <c r="K23" s="71"/>
    </row>
    <row r="24" spans="1:11" ht="45" customHeight="1" x14ac:dyDescent="0.25">
      <c r="A24" s="46"/>
      <c r="B24" s="70"/>
      <c r="C24" s="48"/>
      <c r="D24" s="48"/>
      <c r="E24" s="50"/>
      <c r="F24" s="70"/>
      <c r="G24" s="48"/>
      <c r="H24" s="48"/>
      <c r="I24" s="50"/>
      <c r="J24" s="68">
        <f t="shared" si="0"/>
        <v>0</v>
      </c>
      <c r="K24" s="71"/>
    </row>
    <row r="25" spans="1:11" ht="45" customHeight="1" x14ac:dyDescent="0.25">
      <c r="A25" s="46"/>
      <c r="B25" s="70"/>
      <c r="C25" s="48"/>
      <c r="D25" s="48"/>
      <c r="E25" s="50"/>
      <c r="F25" s="70"/>
      <c r="G25" s="48"/>
      <c r="H25" s="48"/>
      <c r="I25" s="50"/>
      <c r="J25" s="68">
        <f t="shared" si="0"/>
        <v>0</v>
      </c>
      <c r="K25" s="71"/>
    </row>
    <row r="26" spans="1:11" ht="45" customHeight="1" x14ac:dyDescent="0.25">
      <c r="A26" s="46"/>
      <c r="B26" s="70"/>
      <c r="C26" s="48"/>
      <c r="D26" s="48"/>
      <c r="E26" s="50"/>
      <c r="F26" s="70"/>
      <c r="G26" s="48"/>
      <c r="H26" s="48"/>
      <c r="I26" s="50"/>
      <c r="J26" s="68">
        <f t="shared" si="0"/>
        <v>0</v>
      </c>
      <c r="K26" s="71"/>
    </row>
    <row r="27" spans="1:11" ht="45" customHeight="1" x14ac:dyDescent="0.25">
      <c r="A27" s="46"/>
      <c r="B27" s="70"/>
      <c r="C27" s="48"/>
      <c r="D27" s="48"/>
      <c r="E27" s="50"/>
      <c r="F27" s="70"/>
      <c r="G27" s="48"/>
      <c r="H27" s="48"/>
      <c r="I27" s="50"/>
      <c r="J27" s="68">
        <f t="shared" si="0"/>
        <v>0</v>
      </c>
      <c r="K27" s="71"/>
    </row>
    <row r="28" spans="1:11" ht="45" customHeight="1" x14ac:dyDescent="0.25">
      <c r="A28" s="46"/>
      <c r="B28" s="70"/>
      <c r="C28" s="48"/>
      <c r="D28" s="48"/>
      <c r="E28" s="50"/>
      <c r="F28" s="70"/>
      <c r="G28" s="48"/>
      <c r="H28" s="48"/>
      <c r="I28" s="50"/>
      <c r="J28" s="68">
        <f t="shared" si="0"/>
        <v>0</v>
      </c>
      <c r="K28" s="71"/>
    </row>
    <row r="29" spans="1:11" ht="45" customHeight="1" x14ac:dyDescent="0.25">
      <c r="A29" s="46"/>
      <c r="B29" s="70"/>
      <c r="C29" s="48"/>
      <c r="D29" s="48"/>
      <c r="E29" s="50"/>
      <c r="F29" s="70"/>
      <c r="G29" s="48"/>
      <c r="H29" s="48"/>
      <c r="I29" s="50"/>
      <c r="J29" s="68">
        <f t="shared" si="0"/>
        <v>0</v>
      </c>
      <c r="K29" s="71"/>
    </row>
    <row r="30" spans="1:11" ht="45" customHeight="1" x14ac:dyDescent="0.25">
      <c r="A30" s="46"/>
      <c r="B30" s="70"/>
      <c r="C30" s="48"/>
      <c r="D30" s="48"/>
      <c r="E30" s="50"/>
      <c r="F30" s="70"/>
      <c r="G30" s="48"/>
      <c r="H30" s="48"/>
      <c r="I30" s="50"/>
      <c r="J30" s="68">
        <f t="shared" si="0"/>
        <v>0</v>
      </c>
      <c r="K30" s="71"/>
    </row>
    <row r="31" spans="1:11" ht="45" customHeight="1" x14ac:dyDescent="0.25">
      <c r="A31" s="46"/>
      <c r="B31" s="70"/>
      <c r="C31" s="48"/>
      <c r="D31" s="48"/>
      <c r="E31" s="50"/>
      <c r="F31" s="70"/>
      <c r="G31" s="48"/>
      <c r="H31" s="48"/>
      <c r="I31" s="50"/>
      <c r="J31" s="68">
        <f t="shared" si="0"/>
        <v>0</v>
      </c>
      <c r="K31" s="71"/>
    </row>
    <row r="32" spans="1:11" ht="45" customHeight="1" x14ac:dyDescent="0.25">
      <c r="A32" s="46"/>
      <c r="B32" s="70"/>
      <c r="C32" s="48"/>
      <c r="D32" s="48"/>
      <c r="E32" s="50"/>
      <c r="F32" s="70"/>
      <c r="G32" s="48"/>
      <c r="H32" s="48"/>
      <c r="I32" s="50"/>
      <c r="J32" s="68">
        <f t="shared" si="0"/>
        <v>0</v>
      </c>
      <c r="K32" s="71"/>
    </row>
    <row r="33" spans="1:11" ht="45" customHeight="1" x14ac:dyDescent="0.25">
      <c r="A33" s="46"/>
      <c r="B33" s="70"/>
      <c r="C33" s="48"/>
      <c r="D33" s="48"/>
      <c r="E33" s="50"/>
      <c r="F33" s="70"/>
      <c r="G33" s="48"/>
      <c r="H33" s="48"/>
      <c r="I33" s="50"/>
      <c r="J33" s="68">
        <f t="shared" si="0"/>
        <v>0</v>
      </c>
      <c r="K33" s="71"/>
    </row>
    <row r="34" spans="1:11" ht="45" customHeight="1" x14ac:dyDescent="0.25">
      <c r="A34" s="46"/>
      <c r="B34" s="70"/>
      <c r="C34" s="48"/>
      <c r="D34" s="48"/>
      <c r="E34" s="50"/>
      <c r="F34" s="70"/>
      <c r="G34" s="48"/>
      <c r="H34" s="48"/>
      <c r="I34" s="50"/>
      <c r="J34" s="68">
        <f t="shared" si="0"/>
        <v>0</v>
      </c>
      <c r="K34" s="71"/>
    </row>
    <row r="35" spans="1:11" ht="45" customHeight="1" x14ac:dyDescent="0.25">
      <c r="A35" s="46"/>
      <c r="B35" s="70"/>
      <c r="C35" s="48"/>
      <c r="D35" s="48"/>
      <c r="E35" s="50"/>
      <c r="F35" s="70"/>
      <c r="G35" s="48"/>
      <c r="H35" s="48"/>
      <c r="I35" s="50"/>
      <c r="J35" s="68">
        <f t="shared" si="0"/>
        <v>0</v>
      </c>
      <c r="K35" s="71"/>
    </row>
    <row r="36" spans="1:11" ht="45" customHeight="1" x14ac:dyDescent="0.25">
      <c r="A36" s="46"/>
      <c r="B36" s="70"/>
      <c r="C36" s="48"/>
      <c r="D36" s="48"/>
      <c r="E36" s="50"/>
      <c r="F36" s="70"/>
      <c r="G36" s="48"/>
      <c r="H36" s="48"/>
      <c r="I36" s="50"/>
      <c r="J36" s="68">
        <f t="shared" si="0"/>
        <v>0</v>
      </c>
      <c r="K36" s="71"/>
    </row>
    <row r="37" spans="1:11" ht="45" customHeight="1" x14ac:dyDescent="0.25">
      <c r="A37" s="46"/>
      <c r="B37" s="70"/>
      <c r="C37" s="48"/>
      <c r="D37" s="48"/>
      <c r="E37" s="50"/>
      <c r="F37" s="70"/>
      <c r="G37" s="48"/>
      <c r="H37" s="48"/>
      <c r="I37" s="50"/>
      <c r="J37" s="68">
        <f t="shared" ref="J37:J68" si="1">(B37*SERVICES_CI_Plastic)+(C37*SERVICES_CI_PS)+(D37*SERVICES_CI_CU)+(E37*SERVICES_CI_Plastic)+(F37*SERVICES_UPS_Plastic)+(G37*SERVICES_UPS_PS)+(H37*SERVICES_UPS_CU)+(I37*SERVICES_UPS_Plastic)</f>
        <v>0</v>
      </c>
      <c r="K37" s="71"/>
    </row>
    <row r="38" spans="1:11" ht="45" customHeight="1" x14ac:dyDescent="0.25">
      <c r="A38" s="46"/>
      <c r="B38" s="70"/>
      <c r="C38" s="48"/>
      <c r="D38" s="48"/>
      <c r="E38" s="50"/>
      <c r="F38" s="70"/>
      <c r="G38" s="48"/>
      <c r="H38" s="48"/>
      <c r="I38" s="50"/>
      <c r="J38" s="68">
        <f t="shared" si="1"/>
        <v>0</v>
      </c>
      <c r="K38" s="71"/>
    </row>
    <row r="39" spans="1:11" ht="45" customHeight="1" x14ac:dyDescent="0.25">
      <c r="A39" s="46"/>
      <c r="B39" s="70"/>
      <c r="C39" s="48"/>
      <c r="D39" s="48"/>
      <c r="E39" s="50"/>
      <c r="F39" s="70"/>
      <c r="G39" s="48"/>
      <c r="H39" s="48"/>
      <c r="I39" s="50"/>
      <c r="J39" s="68">
        <f t="shared" si="1"/>
        <v>0</v>
      </c>
      <c r="K39" s="71"/>
    </row>
    <row r="40" spans="1:11" ht="45" customHeight="1" x14ac:dyDescent="0.25">
      <c r="A40" s="46"/>
      <c r="B40" s="70"/>
      <c r="C40" s="48"/>
      <c r="D40" s="48"/>
      <c r="E40" s="50"/>
      <c r="F40" s="70"/>
      <c r="G40" s="48"/>
      <c r="H40" s="48"/>
      <c r="I40" s="50"/>
      <c r="J40" s="68">
        <f t="shared" si="1"/>
        <v>0</v>
      </c>
      <c r="K40" s="71"/>
    </row>
    <row r="41" spans="1:11" ht="45" customHeight="1" x14ac:dyDescent="0.25">
      <c r="A41" s="46"/>
      <c r="B41" s="70"/>
      <c r="C41" s="48"/>
      <c r="D41" s="48"/>
      <c r="E41" s="50"/>
      <c r="F41" s="70"/>
      <c r="G41" s="48"/>
      <c r="H41" s="48"/>
      <c r="I41" s="50"/>
      <c r="J41" s="68">
        <f t="shared" si="1"/>
        <v>0</v>
      </c>
      <c r="K41" s="71"/>
    </row>
    <row r="42" spans="1:11" ht="45" customHeight="1" x14ac:dyDescent="0.25">
      <c r="A42" s="46"/>
      <c r="B42" s="70"/>
      <c r="C42" s="48"/>
      <c r="D42" s="48"/>
      <c r="E42" s="50"/>
      <c r="F42" s="70"/>
      <c r="G42" s="48"/>
      <c r="H42" s="48"/>
      <c r="I42" s="50"/>
      <c r="J42" s="68">
        <f t="shared" si="1"/>
        <v>0</v>
      </c>
      <c r="K42" s="71"/>
    </row>
    <row r="43" spans="1:11" ht="45" customHeight="1" x14ac:dyDescent="0.25">
      <c r="A43" s="46"/>
      <c r="B43" s="70"/>
      <c r="C43" s="48"/>
      <c r="D43" s="48"/>
      <c r="E43" s="50"/>
      <c r="F43" s="70"/>
      <c r="G43" s="48"/>
      <c r="H43" s="48"/>
      <c r="I43" s="50"/>
      <c r="J43" s="68">
        <f t="shared" si="1"/>
        <v>0</v>
      </c>
      <c r="K43" s="71"/>
    </row>
    <row r="44" spans="1:11" ht="45" customHeight="1" x14ac:dyDescent="0.25">
      <c r="A44" s="46"/>
      <c r="B44" s="70"/>
      <c r="C44" s="48"/>
      <c r="D44" s="48"/>
      <c r="E44" s="50"/>
      <c r="F44" s="70"/>
      <c r="G44" s="48"/>
      <c r="H44" s="48"/>
      <c r="I44" s="50"/>
      <c r="J44" s="68">
        <f t="shared" si="1"/>
        <v>0</v>
      </c>
      <c r="K44" s="71"/>
    </row>
    <row r="45" spans="1:11" ht="45" customHeight="1" x14ac:dyDescent="0.25">
      <c r="A45" s="46"/>
      <c r="B45" s="70"/>
      <c r="C45" s="48"/>
      <c r="D45" s="48"/>
      <c r="E45" s="50"/>
      <c r="F45" s="70"/>
      <c r="G45" s="48"/>
      <c r="H45" s="48"/>
      <c r="I45" s="50"/>
      <c r="J45" s="68">
        <f t="shared" si="1"/>
        <v>0</v>
      </c>
      <c r="K45" s="71"/>
    </row>
    <row r="46" spans="1:11" ht="45" customHeight="1" x14ac:dyDescent="0.25">
      <c r="A46" s="46"/>
      <c r="B46" s="70"/>
      <c r="C46" s="48"/>
      <c r="D46" s="48"/>
      <c r="E46" s="50"/>
      <c r="F46" s="70"/>
      <c r="G46" s="48"/>
      <c r="H46" s="48"/>
      <c r="I46" s="50"/>
      <c r="J46" s="68">
        <f t="shared" si="1"/>
        <v>0</v>
      </c>
      <c r="K46" s="71"/>
    </row>
    <row r="47" spans="1:11" ht="45" customHeight="1" x14ac:dyDescent="0.25">
      <c r="A47" s="46"/>
      <c r="B47" s="70"/>
      <c r="C47" s="48"/>
      <c r="D47" s="48"/>
      <c r="E47" s="50"/>
      <c r="F47" s="70"/>
      <c r="G47" s="48"/>
      <c r="H47" s="48"/>
      <c r="I47" s="50"/>
      <c r="J47" s="68">
        <f t="shared" si="1"/>
        <v>0</v>
      </c>
      <c r="K47" s="71"/>
    </row>
    <row r="48" spans="1:11" ht="45" customHeight="1" x14ac:dyDescent="0.25">
      <c r="A48" s="46"/>
      <c r="B48" s="70"/>
      <c r="C48" s="48"/>
      <c r="D48" s="48"/>
      <c r="E48" s="50"/>
      <c r="F48" s="70"/>
      <c r="G48" s="48"/>
      <c r="H48" s="48"/>
      <c r="I48" s="50"/>
      <c r="J48" s="68">
        <f t="shared" si="1"/>
        <v>0</v>
      </c>
      <c r="K48" s="71"/>
    </row>
    <row r="49" spans="1:11" ht="45" customHeight="1" x14ac:dyDescent="0.25">
      <c r="A49" s="46"/>
      <c r="B49" s="70"/>
      <c r="C49" s="48"/>
      <c r="D49" s="48"/>
      <c r="E49" s="50"/>
      <c r="F49" s="70"/>
      <c r="G49" s="48"/>
      <c r="H49" s="48"/>
      <c r="I49" s="50"/>
      <c r="J49" s="68">
        <f t="shared" si="1"/>
        <v>0</v>
      </c>
      <c r="K49" s="71"/>
    </row>
    <row r="50" spans="1:11" ht="45" customHeight="1" x14ac:dyDescent="0.25">
      <c r="A50" s="46"/>
      <c r="B50" s="70"/>
      <c r="C50" s="48"/>
      <c r="D50" s="48"/>
      <c r="E50" s="50"/>
      <c r="F50" s="70"/>
      <c r="G50" s="48"/>
      <c r="H50" s="48"/>
      <c r="I50" s="50"/>
      <c r="J50" s="68">
        <f t="shared" si="1"/>
        <v>0</v>
      </c>
      <c r="K50" s="71"/>
    </row>
    <row r="51" spans="1:11" ht="45" customHeight="1" x14ac:dyDescent="0.25">
      <c r="A51" s="46"/>
      <c r="B51" s="70"/>
      <c r="C51" s="48"/>
      <c r="D51" s="48"/>
      <c r="E51" s="50"/>
      <c r="F51" s="70"/>
      <c r="G51" s="48"/>
      <c r="H51" s="48"/>
      <c r="I51" s="50"/>
      <c r="J51" s="68">
        <f t="shared" si="1"/>
        <v>0</v>
      </c>
      <c r="K51" s="71"/>
    </row>
    <row r="52" spans="1:11" ht="45" customHeight="1" x14ac:dyDescent="0.25">
      <c r="A52" s="46"/>
      <c r="B52" s="70"/>
      <c r="C52" s="48"/>
      <c r="D52" s="48"/>
      <c r="E52" s="50"/>
      <c r="F52" s="70"/>
      <c r="G52" s="48"/>
      <c r="H52" s="48"/>
      <c r="I52" s="50"/>
      <c r="J52" s="68">
        <f t="shared" si="1"/>
        <v>0</v>
      </c>
      <c r="K52" s="71"/>
    </row>
    <row r="53" spans="1:11" ht="45" customHeight="1" x14ac:dyDescent="0.25">
      <c r="A53" s="46"/>
      <c r="B53" s="70"/>
      <c r="C53" s="48"/>
      <c r="D53" s="48"/>
      <c r="E53" s="50"/>
      <c r="F53" s="70"/>
      <c r="G53" s="48"/>
      <c r="H53" s="48"/>
      <c r="I53" s="50"/>
      <c r="J53" s="68">
        <f t="shared" si="1"/>
        <v>0</v>
      </c>
      <c r="K53" s="71"/>
    </row>
    <row r="54" spans="1:11" ht="45" customHeight="1" x14ac:dyDescent="0.25">
      <c r="A54" s="46"/>
      <c r="B54" s="70"/>
      <c r="C54" s="48"/>
      <c r="D54" s="48"/>
      <c r="E54" s="50"/>
      <c r="F54" s="70"/>
      <c r="G54" s="48"/>
      <c r="H54" s="48"/>
      <c r="I54" s="50"/>
      <c r="J54" s="68">
        <f t="shared" si="1"/>
        <v>0</v>
      </c>
      <c r="K54" s="71"/>
    </row>
    <row r="55" spans="1:11" ht="45" customHeight="1" x14ac:dyDescent="0.25">
      <c r="A55" s="46"/>
      <c r="B55" s="70"/>
      <c r="C55" s="48"/>
      <c r="D55" s="48"/>
      <c r="E55" s="50"/>
      <c r="F55" s="70"/>
      <c r="G55" s="48"/>
      <c r="H55" s="48"/>
      <c r="I55" s="50"/>
      <c r="J55" s="68">
        <f t="shared" si="1"/>
        <v>0</v>
      </c>
      <c r="K55" s="71"/>
    </row>
    <row r="56" spans="1:11" ht="45" customHeight="1" x14ac:dyDescent="0.25">
      <c r="A56" s="46"/>
      <c r="B56" s="70"/>
      <c r="C56" s="48"/>
      <c r="D56" s="48"/>
      <c r="E56" s="50"/>
      <c r="F56" s="70"/>
      <c r="G56" s="48"/>
      <c r="H56" s="48"/>
      <c r="I56" s="50"/>
      <c r="J56" s="68">
        <f t="shared" si="1"/>
        <v>0</v>
      </c>
      <c r="K56" s="71"/>
    </row>
    <row r="57" spans="1:11" ht="45" customHeight="1" x14ac:dyDescent="0.25">
      <c r="A57" s="46"/>
      <c r="B57" s="70"/>
      <c r="C57" s="48"/>
      <c r="D57" s="48"/>
      <c r="E57" s="50"/>
      <c r="F57" s="70"/>
      <c r="G57" s="48"/>
      <c r="H57" s="48"/>
      <c r="I57" s="50"/>
      <c r="J57" s="68">
        <f t="shared" si="1"/>
        <v>0</v>
      </c>
      <c r="K57" s="71"/>
    </row>
    <row r="58" spans="1:11" ht="45" customHeight="1" x14ac:dyDescent="0.25">
      <c r="A58" s="46"/>
      <c r="B58" s="70"/>
      <c r="C58" s="48"/>
      <c r="D58" s="48"/>
      <c r="E58" s="50"/>
      <c r="F58" s="70"/>
      <c r="G58" s="48"/>
      <c r="H58" s="48"/>
      <c r="I58" s="50"/>
      <c r="J58" s="68">
        <f t="shared" si="1"/>
        <v>0</v>
      </c>
      <c r="K58" s="71"/>
    </row>
    <row r="59" spans="1:11" ht="45" customHeight="1" x14ac:dyDescent="0.25">
      <c r="A59" s="46"/>
      <c r="B59" s="70"/>
      <c r="C59" s="48"/>
      <c r="D59" s="48"/>
      <c r="E59" s="50"/>
      <c r="F59" s="70"/>
      <c r="G59" s="48"/>
      <c r="H59" s="48"/>
      <c r="I59" s="50"/>
      <c r="J59" s="68">
        <f t="shared" si="1"/>
        <v>0</v>
      </c>
      <c r="K59" s="71"/>
    </row>
    <row r="60" spans="1:11" ht="45" customHeight="1" x14ac:dyDescent="0.25">
      <c r="A60" s="46"/>
      <c r="B60" s="70"/>
      <c r="C60" s="48"/>
      <c r="D60" s="48"/>
      <c r="E60" s="50"/>
      <c r="F60" s="70"/>
      <c r="G60" s="48"/>
      <c r="H60" s="48"/>
      <c r="I60" s="50"/>
      <c r="J60" s="68">
        <f t="shared" si="1"/>
        <v>0</v>
      </c>
      <c r="K60" s="71"/>
    </row>
    <row r="61" spans="1:11" ht="45" customHeight="1" x14ac:dyDescent="0.25">
      <c r="A61" s="46"/>
      <c r="B61" s="70"/>
      <c r="C61" s="48"/>
      <c r="D61" s="48"/>
      <c r="E61" s="50"/>
      <c r="F61" s="70"/>
      <c r="G61" s="48"/>
      <c r="H61" s="48"/>
      <c r="I61" s="50"/>
      <c r="J61" s="68">
        <f t="shared" si="1"/>
        <v>0</v>
      </c>
      <c r="K61" s="71"/>
    </row>
    <row r="62" spans="1:11" ht="45" customHeight="1" x14ac:dyDescent="0.25">
      <c r="A62" s="46"/>
      <c r="B62" s="70"/>
      <c r="C62" s="48"/>
      <c r="D62" s="48"/>
      <c r="E62" s="50"/>
      <c r="F62" s="70"/>
      <c r="G62" s="48"/>
      <c r="H62" s="48"/>
      <c r="I62" s="50"/>
      <c r="J62" s="68">
        <f t="shared" si="1"/>
        <v>0</v>
      </c>
      <c r="K62" s="71"/>
    </row>
    <row r="63" spans="1:11" ht="45" customHeight="1" x14ac:dyDescent="0.25">
      <c r="A63" s="46"/>
      <c r="B63" s="70"/>
      <c r="C63" s="48"/>
      <c r="D63" s="48"/>
      <c r="E63" s="50"/>
      <c r="F63" s="70"/>
      <c r="G63" s="48"/>
      <c r="H63" s="48"/>
      <c r="I63" s="50"/>
      <c r="J63" s="68">
        <f t="shared" si="1"/>
        <v>0</v>
      </c>
      <c r="K63" s="71"/>
    </row>
    <row r="64" spans="1:11" ht="45" customHeight="1" x14ac:dyDescent="0.25">
      <c r="A64" s="46"/>
      <c r="B64" s="70"/>
      <c r="C64" s="48"/>
      <c r="D64" s="48"/>
      <c r="E64" s="50"/>
      <c r="F64" s="70"/>
      <c r="G64" s="48"/>
      <c r="H64" s="48"/>
      <c r="I64" s="50"/>
      <c r="J64" s="68">
        <f t="shared" si="1"/>
        <v>0</v>
      </c>
      <c r="K64" s="71"/>
    </row>
    <row r="65" spans="1:11" ht="45" customHeight="1" x14ac:dyDescent="0.25">
      <c r="A65" s="46"/>
      <c r="B65" s="70"/>
      <c r="C65" s="48"/>
      <c r="D65" s="48"/>
      <c r="E65" s="50"/>
      <c r="F65" s="70"/>
      <c r="G65" s="48"/>
      <c r="H65" s="48"/>
      <c r="I65" s="50"/>
      <c r="J65" s="68">
        <f t="shared" si="1"/>
        <v>0</v>
      </c>
      <c r="K65" s="71"/>
    </row>
    <row r="66" spans="1:11" ht="45" customHeight="1" x14ac:dyDescent="0.25">
      <c r="A66" s="46"/>
      <c r="B66" s="70"/>
      <c r="C66" s="48"/>
      <c r="D66" s="48"/>
      <c r="E66" s="50"/>
      <c r="F66" s="70"/>
      <c r="G66" s="48"/>
      <c r="H66" s="48"/>
      <c r="I66" s="50"/>
      <c r="J66" s="68">
        <f t="shared" si="1"/>
        <v>0</v>
      </c>
      <c r="K66" s="71"/>
    </row>
    <row r="67" spans="1:11" ht="45" customHeight="1" x14ac:dyDescent="0.25">
      <c r="A67" s="46"/>
      <c r="B67" s="70"/>
      <c r="C67" s="48"/>
      <c r="D67" s="48"/>
      <c r="E67" s="50"/>
      <c r="F67" s="70"/>
      <c r="G67" s="48"/>
      <c r="H67" s="48"/>
      <c r="I67" s="50"/>
      <c r="J67" s="68">
        <f t="shared" si="1"/>
        <v>0</v>
      </c>
      <c r="K67" s="71"/>
    </row>
    <row r="68" spans="1:11" ht="45" customHeight="1" x14ac:dyDescent="0.25">
      <c r="A68" s="46"/>
      <c r="B68" s="70"/>
      <c r="C68" s="48"/>
      <c r="D68" s="48"/>
      <c r="E68" s="50"/>
      <c r="F68" s="70"/>
      <c r="G68" s="48"/>
      <c r="H68" s="48"/>
      <c r="I68" s="50"/>
      <c r="J68" s="68">
        <f t="shared" si="1"/>
        <v>0</v>
      </c>
      <c r="K68" s="71"/>
    </row>
    <row r="69" spans="1:11" ht="45" customHeight="1" x14ac:dyDescent="0.25">
      <c r="A69" s="46"/>
      <c r="B69" s="70"/>
      <c r="C69" s="48"/>
      <c r="D69" s="48"/>
      <c r="E69" s="50"/>
      <c r="F69" s="70"/>
      <c r="G69" s="48"/>
      <c r="H69" s="48"/>
      <c r="I69" s="50"/>
      <c r="J69" s="68">
        <f t="shared" ref="J69:J100" si="2">(B69*SERVICES_CI_Plastic)+(C69*SERVICES_CI_PS)+(D69*SERVICES_CI_CU)+(E69*SERVICES_CI_Plastic)+(F69*SERVICES_UPS_Plastic)+(G69*SERVICES_UPS_PS)+(H69*SERVICES_UPS_CU)+(I69*SERVICES_UPS_Plastic)</f>
        <v>0</v>
      </c>
      <c r="K69" s="71"/>
    </row>
    <row r="70" spans="1:11" ht="45" customHeight="1" x14ac:dyDescent="0.25">
      <c r="A70" s="46"/>
      <c r="B70" s="70"/>
      <c r="C70" s="48"/>
      <c r="D70" s="48"/>
      <c r="E70" s="50"/>
      <c r="F70" s="70"/>
      <c r="G70" s="48"/>
      <c r="H70" s="48"/>
      <c r="I70" s="50"/>
      <c r="J70" s="68">
        <f t="shared" si="2"/>
        <v>0</v>
      </c>
      <c r="K70" s="71"/>
    </row>
    <row r="71" spans="1:11" ht="45" customHeight="1" x14ac:dyDescent="0.25">
      <c r="A71" s="46"/>
      <c r="B71" s="70"/>
      <c r="C71" s="48"/>
      <c r="D71" s="48"/>
      <c r="E71" s="50"/>
      <c r="F71" s="70"/>
      <c r="G71" s="48"/>
      <c r="H71" s="48"/>
      <c r="I71" s="50"/>
      <c r="J71" s="68">
        <f t="shared" si="2"/>
        <v>0</v>
      </c>
      <c r="K71" s="71"/>
    </row>
    <row r="72" spans="1:11" ht="45" customHeight="1" x14ac:dyDescent="0.25">
      <c r="A72" s="46"/>
      <c r="B72" s="70"/>
      <c r="C72" s="48"/>
      <c r="D72" s="48"/>
      <c r="E72" s="50"/>
      <c r="F72" s="70"/>
      <c r="G72" s="48"/>
      <c r="H72" s="48"/>
      <c r="I72" s="50"/>
      <c r="J72" s="68">
        <f t="shared" si="2"/>
        <v>0</v>
      </c>
      <c r="K72" s="71"/>
    </row>
    <row r="73" spans="1:11" ht="45" customHeight="1" x14ac:dyDescent="0.25">
      <c r="A73" s="46"/>
      <c r="B73" s="70"/>
      <c r="C73" s="48"/>
      <c r="D73" s="48"/>
      <c r="E73" s="50"/>
      <c r="F73" s="70"/>
      <c r="G73" s="48"/>
      <c r="H73" s="48"/>
      <c r="I73" s="50"/>
      <c r="J73" s="68">
        <f t="shared" si="2"/>
        <v>0</v>
      </c>
      <c r="K73" s="71"/>
    </row>
    <row r="74" spans="1:11" ht="45" customHeight="1" x14ac:dyDescent="0.25">
      <c r="A74" s="46"/>
      <c r="B74" s="70"/>
      <c r="C74" s="48"/>
      <c r="D74" s="48"/>
      <c r="E74" s="50"/>
      <c r="F74" s="70"/>
      <c r="G74" s="48"/>
      <c r="H74" s="48"/>
      <c r="I74" s="50"/>
      <c r="J74" s="68">
        <f t="shared" si="2"/>
        <v>0</v>
      </c>
      <c r="K74" s="71"/>
    </row>
    <row r="75" spans="1:11" ht="45" customHeight="1" x14ac:dyDescent="0.25">
      <c r="A75" s="46"/>
      <c r="B75" s="70"/>
      <c r="C75" s="48"/>
      <c r="D75" s="48"/>
      <c r="E75" s="50"/>
      <c r="F75" s="70"/>
      <c r="G75" s="48"/>
      <c r="H75" s="48"/>
      <c r="I75" s="50"/>
      <c r="J75" s="68">
        <f t="shared" si="2"/>
        <v>0</v>
      </c>
      <c r="K75" s="71"/>
    </row>
    <row r="76" spans="1:11" ht="45" customHeight="1" x14ac:dyDescent="0.25">
      <c r="A76" s="46"/>
      <c r="B76" s="70"/>
      <c r="C76" s="48"/>
      <c r="D76" s="48"/>
      <c r="E76" s="50"/>
      <c r="F76" s="70"/>
      <c r="G76" s="48"/>
      <c r="H76" s="48"/>
      <c r="I76" s="50"/>
      <c r="J76" s="68">
        <f t="shared" si="2"/>
        <v>0</v>
      </c>
      <c r="K76" s="71"/>
    </row>
    <row r="77" spans="1:11" ht="45" customHeight="1" x14ac:dyDescent="0.25">
      <c r="A77" s="46"/>
      <c r="B77" s="70"/>
      <c r="C77" s="48"/>
      <c r="D77" s="48"/>
      <c r="E77" s="50"/>
      <c r="F77" s="70"/>
      <c r="G77" s="48"/>
      <c r="H77" s="48"/>
      <c r="I77" s="50"/>
      <c r="J77" s="68">
        <f t="shared" si="2"/>
        <v>0</v>
      </c>
      <c r="K77" s="71"/>
    </row>
    <row r="78" spans="1:11" ht="45" customHeight="1" x14ac:dyDescent="0.25">
      <c r="A78" s="46"/>
      <c r="B78" s="70"/>
      <c r="C78" s="48"/>
      <c r="D78" s="48"/>
      <c r="E78" s="50"/>
      <c r="F78" s="70"/>
      <c r="G78" s="48"/>
      <c r="H78" s="48"/>
      <c r="I78" s="50"/>
      <c r="J78" s="68">
        <f t="shared" si="2"/>
        <v>0</v>
      </c>
      <c r="K78" s="71"/>
    </row>
    <row r="79" spans="1:11" ht="45" customHeight="1" x14ac:dyDescent="0.25">
      <c r="A79" s="46"/>
      <c r="B79" s="70"/>
      <c r="C79" s="48"/>
      <c r="D79" s="48"/>
      <c r="E79" s="50"/>
      <c r="F79" s="70"/>
      <c r="G79" s="48"/>
      <c r="H79" s="48"/>
      <c r="I79" s="50"/>
      <c r="J79" s="68">
        <f t="shared" si="2"/>
        <v>0</v>
      </c>
      <c r="K79" s="71"/>
    </row>
    <row r="80" spans="1:11" ht="45" customHeight="1" x14ac:dyDescent="0.25">
      <c r="A80" s="46"/>
      <c r="B80" s="70"/>
      <c r="C80" s="48"/>
      <c r="D80" s="48"/>
      <c r="E80" s="50"/>
      <c r="F80" s="70"/>
      <c r="G80" s="48"/>
      <c r="H80" s="48"/>
      <c r="I80" s="50"/>
      <c r="J80" s="68">
        <f t="shared" si="2"/>
        <v>0</v>
      </c>
      <c r="K80" s="71"/>
    </row>
    <row r="81" spans="1:11" ht="45" customHeight="1" x14ac:dyDescent="0.25">
      <c r="A81" s="46"/>
      <c r="B81" s="70"/>
      <c r="C81" s="48"/>
      <c r="D81" s="48"/>
      <c r="E81" s="50"/>
      <c r="F81" s="70"/>
      <c r="G81" s="48"/>
      <c r="H81" s="48"/>
      <c r="I81" s="50"/>
      <c r="J81" s="68">
        <f t="shared" si="2"/>
        <v>0</v>
      </c>
      <c r="K81" s="71"/>
    </row>
    <row r="82" spans="1:11" ht="45" customHeight="1" x14ac:dyDescent="0.25">
      <c r="A82" s="46"/>
      <c r="B82" s="70"/>
      <c r="C82" s="48"/>
      <c r="D82" s="48"/>
      <c r="E82" s="50"/>
      <c r="F82" s="70"/>
      <c r="G82" s="48"/>
      <c r="H82" s="48"/>
      <c r="I82" s="50"/>
      <c r="J82" s="68">
        <f t="shared" si="2"/>
        <v>0</v>
      </c>
      <c r="K82" s="71"/>
    </row>
    <row r="83" spans="1:11" ht="45" customHeight="1" x14ac:dyDescent="0.25">
      <c r="A83" s="46"/>
      <c r="B83" s="70"/>
      <c r="C83" s="48"/>
      <c r="D83" s="48"/>
      <c r="E83" s="50"/>
      <c r="F83" s="70"/>
      <c r="G83" s="48"/>
      <c r="H83" s="48"/>
      <c r="I83" s="50"/>
      <c r="J83" s="68">
        <f t="shared" si="2"/>
        <v>0</v>
      </c>
      <c r="K83" s="71"/>
    </row>
    <row r="84" spans="1:11" ht="45" customHeight="1" x14ac:dyDescent="0.25">
      <c r="A84" s="46"/>
      <c r="B84" s="70"/>
      <c r="C84" s="48"/>
      <c r="D84" s="48"/>
      <c r="E84" s="50"/>
      <c r="F84" s="70"/>
      <c r="G84" s="48"/>
      <c r="H84" s="48"/>
      <c r="I84" s="50"/>
      <c r="J84" s="68">
        <f t="shared" si="2"/>
        <v>0</v>
      </c>
      <c r="K84" s="71"/>
    </row>
    <row r="85" spans="1:11" ht="45" customHeight="1" x14ac:dyDescent="0.25">
      <c r="A85" s="46"/>
      <c r="B85" s="70"/>
      <c r="C85" s="48"/>
      <c r="D85" s="48"/>
      <c r="E85" s="50"/>
      <c r="F85" s="70"/>
      <c r="G85" s="48"/>
      <c r="H85" s="48"/>
      <c r="I85" s="50"/>
      <c r="J85" s="68">
        <f t="shared" si="2"/>
        <v>0</v>
      </c>
      <c r="K85" s="71"/>
    </row>
    <row r="86" spans="1:11" ht="45" customHeight="1" x14ac:dyDescent="0.25">
      <c r="A86" s="46"/>
      <c r="B86" s="70"/>
      <c r="C86" s="48"/>
      <c r="D86" s="48"/>
      <c r="E86" s="50"/>
      <c r="F86" s="70"/>
      <c r="G86" s="48"/>
      <c r="H86" s="48"/>
      <c r="I86" s="50"/>
      <c r="J86" s="68">
        <f t="shared" si="2"/>
        <v>0</v>
      </c>
      <c r="K86" s="71"/>
    </row>
    <row r="87" spans="1:11" ht="45" customHeight="1" x14ac:dyDescent="0.25">
      <c r="A87" s="46"/>
      <c r="B87" s="70"/>
      <c r="C87" s="48"/>
      <c r="D87" s="48"/>
      <c r="E87" s="50"/>
      <c r="F87" s="70"/>
      <c r="G87" s="48"/>
      <c r="H87" s="48"/>
      <c r="I87" s="50"/>
      <c r="J87" s="68">
        <f t="shared" si="2"/>
        <v>0</v>
      </c>
      <c r="K87" s="71"/>
    </row>
    <row r="88" spans="1:11" ht="45" customHeight="1" x14ac:dyDescent="0.25">
      <c r="A88" s="46"/>
      <c r="B88" s="70"/>
      <c r="C88" s="48"/>
      <c r="D88" s="48"/>
      <c r="E88" s="50"/>
      <c r="F88" s="70"/>
      <c r="G88" s="48"/>
      <c r="H88" s="48"/>
      <c r="I88" s="50"/>
      <c r="J88" s="68">
        <f t="shared" si="2"/>
        <v>0</v>
      </c>
      <c r="K88" s="71"/>
    </row>
    <row r="89" spans="1:11" ht="45" customHeight="1" x14ac:dyDescent="0.25">
      <c r="A89" s="46"/>
      <c r="B89" s="70"/>
      <c r="C89" s="48"/>
      <c r="D89" s="48"/>
      <c r="E89" s="50"/>
      <c r="F89" s="70"/>
      <c r="G89" s="48"/>
      <c r="H89" s="48"/>
      <c r="I89" s="50"/>
      <c r="J89" s="68">
        <f t="shared" si="2"/>
        <v>0</v>
      </c>
      <c r="K89" s="71"/>
    </row>
    <row r="90" spans="1:11" ht="45" customHeight="1" x14ac:dyDescent="0.25">
      <c r="A90" s="46"/>
      <c r="B90" s="70"/>
      <c r="C90" s="48"/>
      <c r="D90" s="48"/>
      <c r="E90" s="50"/>
      <c r="F90" s="70"/>
      <c r="G90" s="48"/>
      <c r="H90" s="48"/>
      <c r="I90" s="50"/>
      <c r="J90" s="68">
        <f t="shared" si="2"/>
        <v>0</v>
      </c>
      <c r="K90" s="71"/>
    </row>
    <row r="91" spans="1:11" ht="45" customHeight="1" x14ac:dyDescent="0.25">
      <c r="A91" s="46"/>
      <c r="B91" s="70"/>
      <c r="C91" s="48"/>
      <c r="D91" s="48"/>
      <c r="E91" s="50"/>
      <c r="F91" s="70"/>
      <c r="G91" s="48"/>
      <c r="H91" s="48"/>
      <c r="I91" s="50"/>
      <c r="J91" s="68">
        <f t="shared" si="2"/>
        <v>0</v>
      </c>
      <c r="K91" s="71"/>
    </row>
    <row r="92" spans="1:11" ht="45" customHeight="1" x14ac:dyDescent="0.25">
      <c r="A92" s="46"/>
      <c r="B92" s="70"/>
      <c r="C92" s="48"/>
      <c r="D92" s="48"/>
      <c r="E92" s="50"/>
      <c r="F92" s="70"/>
      <c r="G92" s="48"/>
      <c r="H92" s="48"/>
      <c r="I92" s="50"/>
      <c r="J92" s="68">
        <f t="shared" si="2"/>
        <v>0</v>
      </c>
      <c r="K92" s="71"/>
    </row>
    <row r="93" spans="1:11" ht="45" customHeight="1" x14ac:dyDescent="0.25">
      <c r="A93" s="46"/>
      <c r="B93" s="70"/>
      <c r="C93" s="48"/>
      <c r="D93" s="48"/>
      <c r="E93" s="50"/>
      <c r="F93" s="70"/>
      <c r="G93" s="48"/>
      <c r="H93" s="48"/>
      <c r="I93" s="50"/>
      <c r="J93" s="68">
        <f t="shared" si="2"/>
        <v>0</v>
      </c>
      <c r="K93" s="71"/>
    </row>
    <row r="94" spans="1:11" ht="45" customHeight="1" x14ac:dyDescent="0.25">
      <c r="A94" s="46"/>
      <c r="B94" s="70"/>
      <c r="C94" s="48"/>
      <c r="D94" s="48"/>
      <c r="E94" s="50"/>
      <c r="F94" s="70"/>
      <c r="G94" s="48"/>
      <c r="H94" s="48"/>
      <c r="I94" s="50"/>
      <c r="J94" s="68">
        <f t="shared" si="2"/>
        <v>0</v>
      </c>
      <c r="K94" s="71"/>
    </row>
    <row r="95" spans="1:11" ht="45" customHeight="1" x14ac:dyDescent="0.25">
      <c r="A95" s="46"/>
      <c r="B95" s="70"/>
      <c r="C95" s="48"/>
      <c r="D95" s="48"/>
      <c r="E95" s="50"/>
      <c r="F95" s="70"/>
      <c r="G95" s="48"/>
      <c r="H95" s="48"/>
      <c r="I95" s="50"/>
      <c r="J95" s="68">
        <f t="shared" si="2"/>
        <v>0</v>
      </c>
      <c r="K95" s="71"/>
    </row>
    <row r="96" spans="1:11" ht="45" customHeight="1" x14ac:dyDescent="0.25">
      <c r="A96" s="46"/>
      <c r="B96" s="70"/>
      <c r="C96" s="48"/>
      <c r="D96" s="48"/>
      <c r="E96" s="50"/>
      <c r="F96" s="70"/>
      <c r="G96" s="48"/>
      <c r="H96" s="48"/>
      <c r="I96" s="50"/>
      <c r="J96" s="68">
        <f t="shared" si="2"/>
        <v>0</v>
      </c>
      <c r="K96" s="71"/>
    </row>
    <row r="97" spans="1:11" ht="45" customHeight="1" x14ac:dyDescent="0.25">
      <c r="A97" s="46"/>
      <c r="B97" s="70"/>
      <c r="C97" s="48"/>
      <c r="D97" s="48"/>
      <c r="E97" s="50"/>
      <c r="F97" s="70"/>
      <c r="G97" s="48"/>
      <c r="H97" s="48"/>
      <c r="I97" s="50"/>
      <c r="J97" s="68">
        <f t="shared" si="2"/>
        <v>0</v>
      </c>
      <c r="K97" s="71"/>
    </row>
    <row r="98" spans="1:11" ht="45" customHeight="1" x14ac:dyDescent="0.25">
      <c r="A98" s="46"/>
      <c r="B98" s="70"/>
      <c r="C98" s="48"/>
      <c r="D98" s="48"/>
      <c r="E98" s="50"/>
      <c r="F98" s="70"/>
      <c r="G98" s="48"/>
      <c r="H98" s="48"/>
      <c r="I98" s="50"/>
      <c r="J98" s="68">
        <f t="shared" si="2"/>
        <v>0</v>
      </c>
      <c r="K98" s="71"/>
    </row>
    <row r="99" spans="1:11" ht="45" customHeight="1" x14ac:dyDescent="0.25">
      <c r="A99" s="46"/>
      <c r="B99" s="70"/>
      <c r="C99" s="48"/>
      <c r="D99" s="48"/>
      <c r="E99" s="50"/>
      <c r="F99" s="70"/>
      <c r="G99" s="48"/>
      <c r="H99" s="48"/>
      <c r="I99" s="50"/>
      <c r="J99" s="68">
        <f t="shared" si="2"/>
        <v>0</v>
      </c>
      <c r="K99" s="71"/>
    </row>
    <row r="100" spans="1:11" ht="45" customHeight="1" x14ac:dyDescent="0.25">
      <c r="A100" s="46"/>
      <c r="B100" s="70"/>
      <c r="C100" s="48"/>
      <c r="D100" s="48"/>
      <c r="E100" s="50"/>
      <c r="F100" s="70"/>
      <c r="G100" s="48"/>
      <c r="H100" s="48"/>
      <c r="I100" s="50"/>
      <c r="J100" s="68">
        <f t="shared" si="2"/>
        <v>0</v>
      </c>
      <c r="K100" s="71"/>
    </row>
    <row r="101" spans="1:11" ht="45" customHeight="1" x14ac:dyDescent="0.25">
      <c r="A101" s="46"/>
      <c r="B101" s="70"/>
      <c r="C101" s="48"/>
      <c r="D101" s="48"/>
      <c r="E101" s="50"/>
      <c r="F101" s="70"/>
      <c r="G101" s="48"/>
      <c r="H101" s="48"/>
      <c r="I101" s="50"/>
      <c r="J101" s="68">
        <f t="shared" ref="J101:J104" si="3">(B101*SERVICES_CI_Plastic)+(C101*SERVICES_CI_PS)+(D101*SERVICES_CI_CU)+(E101*SERVICES_CI_Plastic)+(F101*SERVICES_UPS_Plastic)+(G101*SERVICES_UPS_PS)+(H101*SERVICES_UPS_CU)+(I101*SERVICES_UPS_Plastic)</f>
        <v>0</v>
      </c>
      <c r="K101" s="71"/>
    </row>
    <row r="102" spans="1:11" ht="45" customHeight="1" x14ac:dyDescent="0.25">
      <c r="A102" s="46"/>
      <c r="B102" s="70"/>
      <c r="C102" s="48"/>
      <c r="D102" s="48"/>
      <c r="E102" s="50"/>
      <c r="F102" s="70"/>
      <c r="G102" s="48"/>
      <c r="H102" s="48"/>
      <c r="I102" s="50"/>
      <c r="J102" s="68">
        <f t="shared" si="3"/>
        <v>0</v>
      </c>
      <c r="K102" s="71"/>
    </row>
    <row r="103" spans="1:11" ht="45" customHeight="1" x14ac:dyDescent="0.25">
      <c r="A103" s="46"/>
      <c r="B103" s="70"/>
      <c r="C103" s="48"/>
      <c r="D103" s="48"/>
      <c r="E103" s="50"/>
      <c r="F103" s="70"/>
      <c r="G103" s="48"/>
      <c r="H103" s="48"/>
      <c r="I103" s="50"/>
      <c r="J103" s="68">
        <f t="shared" si="3"/>
        <v>0</v>
      </c>
      <c r="K103" s="71"/>
    </row>
    <row r="104" spans="1:11" ht="45" customHeight="1" thickBot="1" x14ac:dyDescent="0.3">
      <c r="A104" s="52"/>
      <c r="B104" s="72"/>
      <c r="C104" s="54"/>
      <c r="D104" s="54"/>
      <c r="E104" s="56"/>
      <c r="F104" s="72"/>
      <c r="G104" s="54"/>
      <c r="H104" s="54"/>
      <c r="I104" s="56"/>
      <c r="J104" s="73">
        <f t="shared" si="3"/>
        <v>0</v>
      </c>
      <c r="K104" s="74"/>
    </row>
    <row r="105" spans="1:11" x14ac:dyDescent="0.25"/>
    <row r="106" spans="1:11" x14ac:dyDescent="0.25"/>
  </sheetData>
  <sheetProtection algorithmName="SHA-512" hashValue="rlhMqELmrtTMxKby/1dz7FS/67ZXIZvA1wfnZ5pszf4c38cWqvrH6Ypt/G21KpNZ8Xw2x03N6bHMQXitNwARAA==" saltValue="gNaeTNpII3VlCaV6Nql5Vg==" spinCount="100000" sheet="1" objects="1" scenarios="1" selectLockedCells="1"/>
  <mergeCells count="5">
    <mergeCell ref="K3:K4"/>
    <mergeCell ref="A3:A4"/>
    <mergeCell ref="B3:E3"/>
    <mergeCell ref="F3:I3"/>
    <mergeCell ref="J3:J4"/>
  </mergeCells>
  <hyperlinks>
    <hyperlink ref="G1" location="'Partner Info and ToC'!A9" display="Return to Table of Contents" xr:uid="{83DC251F-53D2-4E10-A806-3EDE286B155B}"/>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7FC1ACF-4962-4655-B56D-A7B12EBE14E0}">
          <x14:formula1>
            <xm:f>OFFSET(picklists!$A$2,0,0,COUNTA(picklists!$A:$A)-1)</xm:f>
          </x14:formula1>
          <xm:sqref>A5:A104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FCBE2-46E7-4B33-A752-9CD4970411AB}">
  <sheetPr codeName="Sheet7"/>
  <dimension ref="A1:P103"/>
  <sheetViews>
    <sheetView showGridLines="0" showZeros="0" zoomScaleNormal="100" workbookViewId="0">
      <pane xSplit="2" ySplit="3" topLeftCell="C4" activePane="bottomRight" state="frozen"/>
      <selection pane="topRight" activeCell="C1" sqref="C1"/>
      <selection pane="bottomLeft" activeCell="A2" sqref="A2"/>
      <selection pane="bottomRight" activeCell="C94" sqref="C94"/>
    </sheetView>
  </sheetViews>
  <sheetFormatPr defaultColWidth="0" defaultRowHeight="14.3" zeroHeight="1" x14ac:dyDescent="0.25"/>
  <cols>
    <col min="1" max="1" width="9.75" style="61" customWidth="1"/>
    <col min="2" max="2" width="52.875" style="31" bestFit="1" customWidth="1"/>
    <col min="3" max="3" width="9.375" style="31" bestFit="1" customWidth="1"/>
    <col min="4" max="4" width="10.375" style="85" customWidth="1"/>
    <col min="5" max="5" width="16.75" style="86" customWidth="1"/>
    <col min="6" max="6" width="9.625" style="85" customWidth="1"/>
    <col min="7" max="7" width="12.375" style="86" customWidth="1"/>
    <col min="8" max="8" width="24.625" style="87" customWidth="1"/>
    <col min="9" max="9" width="46" style="87" customWidth="1"/>
    <col min="10" max="10" width="62.875" style="87" customWidth="1"/>
    <col min="11" max="11" width="12.875" style="87" hidden="1" customWidth="1"/>
    <col min="12" max="16" width="0" style="87" hidden="1" customWidth="1"/>
    <col min="17" max="16384" width="9.125" style="87" hidden="1"/>
  </cols>
  <sheetData>
    <row r="1" spans="1:16" s="27" customFormat="1" ht="18.7" x14ac:dyDescent="0.25">
      <c r="A1" s="25" t="s">
        <v>13</v>
      </c>
      <c r="B1" s="26"/>
      <c r="C1" s="89"/>
      <c r="D1" s="26"/>
      <c r="E1" s="26"/>
      <c r="F1" s="99" t="s">
        <v>15</v>
      </c>
      <c r="G1" s="26"/>
      <c r="H1" s="26"/>
      <c r="I1" s="26"/>
      <c r="J1" s="26"/>
      <c r="K1" s="75"/>
      <c r="L1" s="75"/>
      <c r="M1" s="75"/>
      <c r="N1" s="75"/>
      <c r="O1" s="75"/>
      <c r="P1" s="75"/>
    </row>
    <row r="2" spans="1:16" s="31" customFormat="1" ht="15.8" thickBot="1" x14ac:dyDescent="0.3">
      <c r="A2" s="76"/>
      <c r="B2" s="26"/>
      <c r="C2" s="100"/>
      <c r="D2" s="26"/>
      <c r="E2" s="26"/>
      <c r="F2" s="26"/>
      <c r="G2" s="29"/>
      <c r="H2" s="77"/>
      <c r="I2" s="30"/>
      <c r="J2" s="30"/>
    </row>
    <row r="3" spans="1:16" s="34" customFormat="1" ht="78.8" customHeight="1" thickBot="1" x14ac:dyDescent="0.3">
      <c r="A3" s="78" t="s">
        <v>46</v>
      </c>
      <c r="B3" s="78" t="s">
        <v>47</v>
      </c>
      <c r="C3" s="103" t="s">
        <v>244</v>
      </c>
      <c r="D3" s="101" t="s">
        <v>48</v>
      </c>
      <c r="E3" s="65" t="s">
        <v>49</v>
      </c>
      <c r="F3" s="33" t="s">
        <v>50</v>
      </c>
      <c r="G3" s="78" t="s">
        <v>51</v>
      </c>
      <c r="H3" s="65" t="s">
        <v>52</v>
      </c>
      <c r="I3" s="65" t="s">
        <v>27</v>
      </c>
      <c r="J3" s="33" t="s">
        <v>53</v>
      </c>
    </row>
    <row r="4" spans="1:16" s="31" customFormat="1" ht="45" customHeight="1" x14ac:dyDescent="0.25">
      <c r="A4" s="35"/>
      <c r="B4" s="69"/>
      <c r="C4" s="104"/>
      <c r="D4" s="102" t="str">
        <f>IF(ISBLANK(B4),"",VLOOKUP(B4,distribution_activities!$A$2:$B$32,2,FALSE))</f>
        <v/>
      </c>
      <c r="E4" s="79"/>
      <c r="F4" s="80" t="str">
        <f t="shared" ref="F4:F35" si="0">IF(ISBLANK(A4),"",IF(E4="Yes",A4+D4-1,A4))</f>
        <v/>
      </c>
      <c r="G4" s="35"/>
      <c r="H4" s="67"/>
      <c r="I4" s="67"/>
      <c r="J4" s="37"/>
    </row>
    <row r="5" spans="1:16" s="31" customFormat="1" ht="45" customHeight="1" x14ac:dyDescent="0.25">
      <c r="A5" s="35"/>
      <c r="B5" s="69"/>
      <c r="C5" s="105"/>
      <c r="D5" s="102" t="str">
        <f>IF(ISBLANK(B5),"",VLOOKUP(B5,distribution_activities!$A$2:$B$32,2,FALSE))</f>
        <v/>
      </c>
      <c r="E5" s="79"/>
      <c r="F5" s="81" t="str">
        <f t="shared" si="0"/>
        <v/>
      </c>
      <c r="G5" s="46"/>
      <c r="H5" s="67"/>
      <c r="I5" s="48"/>
      <c r="J5" s="50"/>
    </row>
    <row r="6" spans="1:16" s="31" customFormat="1" ht="45" customHeight="1" x14ac:dyDescent="0.25">
      <c r="A6" s="35"/>
      <c r="B6" s="69"/>
      <c r="C6" s="105"/>
      <c r="D6" s="102" t="str">
        <f>IF(ISBLANK(B6),"",VLOOKUP(B6,distribution_activities!$A$2:$B$32,2,FALSE))</f>
        <v/>
      </c>
      <c r="E6" s="79"/>
      <c r="F6" s="81" t="str">
        <f t="shared" si="0"/>
        <v/>
      </c>
      <c r="G6" s="46"/>
      <c r="H6" s="67"/>
      <c r="I6" s="48"/>
      <c r="J6" s="50"/>
    </row>
    <row r="7" spans="1:16" s="31" customFormat="1" ht="45" customHeight="1" x14ac:dyDescent="0.25">
      <c r="A7" s="35"/>
      <c r="B7" s="69"/>
      <c r="C7" s="105"/>
      <c r="D7" s="102" t="str">
        <f>IF(ISBLANK(B7),"",VLOOKUP(B7,distribution_activities!$A$2:$B$32,2,FALSE))</f>
        <v/>
      </c>
      <c r="E7" s="79"/>
      <c r="F7" s="81" t="str">
        <f t="shared" si="0"/>
        <v/>
      </c>
      <c r="G7" s="46"/>
      <c r="H7" s="67"/>
      <c r="I7" s="48"/>
      <c r="J7" s="50"/>
    </row>
    <row r="8" spans="1:16" s="31" customFormat="1" ht="45" customHeight="1" x14ac:dyDescent="0.25">
      <c r="A8" s="35"/>
      <c r="B8" s="69"/>
      <c r="C8" s="105"/>
      <c r="D8" s="102" t="str">
        <f>IF(ISBLANK(B8),"",VLOOKUP(B8,distribution_activities!$A$2:$B$32,2,FALSE))</f>
        <v/>
      </c>
      <c r="E8" s="79"/>
      <c r="F8" s="81" t="str">
        <f t="shared" si="0"/>
        <v/>
      </c>
      <c r="G8" s="46"/>
      <c r="H8" s="67"/>
      <c r="I8" s="48"/>
      <c r="J8" s="50"/>
    </row>
    <row r="9" spans="1:16" s="31" customFormat="1" ht="45" customHeight="1" x14ac:dyDescent="0.25">
      <c r="A9" s="35"/>
      <c r="B9" s="69"/>
      <c r="C9" s="105"/>
      <c r="D9" s="102" t="str">
        <f>IF(ISBLANK(B9),"",VLOOKUP(B9,distribution_activities!$A$2:$B$32,2,FALSE))</f>
        <v/>
      </c>
      <c r="E9" s="79"/>
      <c r="F9" s="81" t="str">
        <f t="shared" si="0"/>
        <v/>
      </c>
      <c r="G9" s="46"/>
      <c r="H9" s="67"/>
      <c r="I9" s="48"/>
      <c r="J9" s="50"/>
    </row>
    <row r="10" spans="1:16" s="31" customFormat="1" ht="45" customHeight="1" x14ac:dyDescent="0.25">
      <c r="A10" s="35"/>
      <c r="B10" s="69"/>
      <c r="C10" s="105"/>
      <c r="D10" s="102" t="str">
        <f>IF(ISBLANK(B10),"",VLOOKUP(B10,distribution_activities!$A$2:$B$32,2,FALSE))</f>
        <v/>
      </c>
      <c r="E10" s="79"/>
      <c r="F10" s="81" t="str">
        <f t="shared" si="0"/>
        <v/>
      </c>
      <c r="G10" s="46"/>
      <c r="H10" s="67"/>
      <c r="I10" s="48"/>
      <c r="J10" s="50"/>
    </row>
    <row r="11" spans="1:16" s="31" customFormat="1" ht="45" customHeight="1" x14ac:dyDescent="0.25">
      <c r="A11" s="46"/>
      <c r="B11" s="71"/>
      <c r="C11" s="105"/>
      <c r="D11" s="102" t="str">
        <f>IF(ISBLANK(B11),"",VLOOKUP(B11,distribution_activities!$A$2:$B$32,2,FALSE))</f>
        <v/>
      </c>
      <c r="E11" s="82"/>
      <c r="F11" s="81" t="str">
        <f t="shared" si="0"/>
        <v/>
      </c>
      <c r="G11" s="46"/>
      <c r="H11" s="67"/>
      <c r="I11" s="48"/>
      <c r="J11" s="50"/>
    </row>
    <row r="12" spans="1:16" s="31" customFormat="1" ht="45" customHeight="1" x14ac:dyDescent="0.25">
      <c r="A12" s="46"/>
      <c r="B12" s="71"/>
      <c r="C12" s="105"/>
      <c r="D12" s="102" t="str">
        <f>IF(ISBLANK(B12),"",VLOOKUP(B12,distribution_activities!$A$2:$B$32,2,FALSE))</f>
        <v/>
      </c>
      <c r="E12" s="82"/>
      <c r="F12" s="81" t="str">
        <f t="shared" si="0"/>
        <v/>
      </c>
      <c r="G12" s="46"/>
      <c r="H12" s="48"/>
      <c r="I12" s="48"/>
      <c r="J12" s="50"/>
    </row>
    <row r="13" spans="1:16" s="31" customFormat="1" ht="45" customHeight="1" x14ac:dyDescent="0.25">
      <c r="A13" s="46"/>
      <c r="B13" s="71"/>
      <c r="C13" s="105"/>
      <c r="D13" s="102" t="str">
        <f>IF(ISBLANK(B13),"",VLOOKUP(B13,distribution_activities!$A$2:$B$32,2,FALSE))</f>
        <v/>
      </c>
      <c r="E13" s="82"/>
      <c r="F13" s="81" t="str">
        <f t="shared" si="0"/>
        <v/>
      </c>
      <c r="G13" s="46"/>
      <c r="H13" s="48"/>
      <c r="I13" s="48"/>
      <c r="J13" s="50"/>
    </row>
    <row r="14" spans="1:16" s="31" customFormat="1" ht="45" customHeight="1" x14ac:dyDescent="0.25">
      <c r="A14" s="46"/>
      <c r="B14" s="71"/>
      <c r="C14" s="105"/>
      <c r="D14" s="102" t="str">
        <f>IF(ISBLANK(B14),"",VLOOKUP(B14,distribution_activities!$A$2:$B$32,2,FALSE))</f>
        <v/>
      </c>
      <c r="E14" s="82"/>
      <c r="F14" s="81" t="str">
        <f t="shared" si="0"/>
        <v/>
      </c>
      <c r="G14" s="46"/>
      <c r="H14" s="48"/>
      <c r="I14" s="48"/>
      <c r="J14" s="50"/>
    </row>
    <row r="15" spans="1:16" s="31" customFormat="1" ht="45" customHeight="1" x14ac:dyDescent="0.25">
      <c r="A15" s="46"/>
      <c r="B15" s="71"/>
      <c r="C15" s="105"/>
      <c r="D15" s="102" t="str">
        <f>IF(ISBLANK(B15),"",VLOOKUP(B15,distribution_activities!$A$2:$B$32,2,FALSE))</f>
        <v/>
      </c>
      <c r="E15" s="82"/>
      <c r="F15" s="81" t="str">
        <f t="shared" si="0"/>
        <v/>
      </c>
      <c r="G15" s="46"/>
      <c r="H15" s="48"/>
      <c r="I15" s="48"/>
      <c r="J15" s="50"/>
    </row>
    <row r="16" spans="1:16" s="31" customFormat="1" ht="45" customHeight="1" x14ac:dyDescent="0.25">
      <c r="A16" s="46"/>
      <c r="B16" s="71"/>
      <c r="C16" s="105"/>
      <c r="D16" s="102" t="str">
        <f>IF(ISBLANK(B16),"",VLOOKUP(B16,distribution_activities!$A$2:$B$32,2,FALSE))</f>
        <v/>
      </c>
      <c r="E16" s="82"/>
      <c r="F16" s="81" t="str">
        <f t="shared" si="0"/>
        <v/>
      </c>
      <c r="G16" s="46"/>
      <c r="H16" s="48"/>
      <c r="I16" s="48"/>
      <c r="J16" s="50"/>
    </row>
    <row r="17" spans="1:10" s="31" customFormat="1" ht="45" customHeight="1" x14ac:dyDescent="0.25">
      <c r="A17" s="46"/>
      <c r="B17" s="71"/>
      <c r="C17" s="105"/>
      <c r="D17" s="102" t="str">
        <f>IF(ISBLANK(B17),"",VLOOKUP(B17,distribution_activities!$A$2:$B$32,2,FALSE))</f>
        <v/>
      </c>
      <c r="E17" s="82"/>
      <c r="F17" s="81" t="str">
        <f t="shared" si="0"/>
        <v/>
      </c>
      <c r="G17" s="46"/>
      <c r="H17" s="48"/>
      <c r="I17" s="48"/>
      <c r="J17" s="50"/>
    </row>
    <row r="18" spans="1:10" s="31" customFormat="1" ht="45" customHeight="1" x14ac:dyDescent="0.25">
      <c r="A18" s="46"/>
      <c r="B18" s="71"/>
      <c r="C18" s="105"/>
      <c r="D18" s="102" t="str">
        <f>IF(ISBLANK(B18),"",VLOOKUP(B18,distribution_activities!$A$2:$B$32,2,FALSE))</f>
        <v/>
      </c>
      <c r="E18" s="82"/>
      <c r="F18" s="81" t="str">
        <f t="shared" si="0"/>
        <v/>
      </c>
      <c r="G18" s="46"/>
      <c r="H18" s="48"/>
      <c r="I18" s="48"/>
      <c r="J18" s="50"/>
    </row>
    <row r="19" spans="1:10" s="31" customFormat="1" ht="45" customHeight="1" x14ac:dyDescent="0.25">
      <c r="A19" s="46"/>
      <c r="B19" s="71"/>
      <c r="C19" s="105"/>
      <c r="D19" s="102" t="str">
        <f>IF(ISBLANK(B19),"",VLOOKUP(B19,distribution_activities!$A$2:$B$32,2,FALSE))</f>
        <v/>
      </c>
      <c r="E19" s="82"/>
      <c r="F19" s="81" t="str">
        <f t="shared" si="0"/>
        <v/>
      </c>
      <c r="G19" s="46"/>
      <c r="H19" s="48"/>
      <c r="I19" s="48"/>
      <c r="J19" s="50"/>
    </row>
    <row r="20" spans="1:10" s="31" customFormat="1" ht="45" customHeight="1" x14ac:dyDescent="0.25">
      <c r="A20" s="46"/>
      <c r="B20" s="71"/>
      <c r="C20" s="105"/>
      <c r="D20" s="102" t="str">
        <f>IF(ISBLANK(B20),"",VLOOKUP(B20,distribution_activities!$A$2:$B$32,2,FALSE))</f>
        <v/>
      </c>
      <c r="E20" s="82"/>
      <c r="F20" s="81" t="str">
        <f t="shared" si="0"/>
        <v/>
      </c>
      <c r="G20" s="46"/>
      <c r="H20" s="48"/>
      <c r="I20" s="48"/>
      <c r="J20" s="50"/>
    </row>
    <row r="21" spans="1:10" s="31" customFormat="1" ht="45" customHeight="1" x14ac:dyDescent="0.25">
      <c r="A21" s="46"/>
      <c r="B21" s="71"/>
      <c r="C21" s="105"/>
      <c r="D21" s="102" t="str">
        <f>IF(ISBLANK(B21),"",VLOOKUP(B21,distribution_activities!$A$2:$B$32,2,FALSE))</f>
        <v/>
      </c>
      <c r="E21" s="82"/>
      <c r="F21" s="81" t="str">
        <f t="shared" si="0"/>
        <v/>
      </c>
      <c r="G21" s="46"/>
      <c r="H21" s="48"/>
      <c r="I21" s="48"/>
      <c r="J21" s="50"/>
    </row>
    <row r="22" spans="1:10" s="31" customFormat="1" ht="45" customHeight="1" x14ac:dyDescent="0.25">
      <c r="A22" s="46"/>
      <c r="B22" s="71"/>
      <c r="C22" s="105"/>
      <c r="D22" s="102" t="str">
        <f>IF(ISBLANK(B22),"",VLOOKUP(B22,distribution_activities!$A$2:$B$32,2,FALSE))</f>
        <v/>
      </c>
      <c r="E22" s="82"/>
      <c r="F22" s="81" t="str">
        <f t="shared" si="0"/>
        <v/>
      </c>
      <c r="G22" s="46"/>
      <c r="H22" s="48"/>
      <c r="I22" s="48"/>
      <c r="J22" s="50"/>
    </row>
    <row r="23" spans="1:10" s="31" customFormat="1" ht="45" customHeight="1" x14ac:dyDescent="0.25">
      <c r="A23" s="46"/>
      <c r="B23" s="71"/>
      <c r="C23" s="105"/>
      <c r="D23" s="102" t="str">
        <f>IF(ISBLANK(B23),"",VLOOKUP(B23,distribution_activities!$A$2:$B$32,2,FALSE))</f>
        <v/>
      </c>
      <c r="E23" s="82"/>
      <c r="F23" s="81" t="str">
        <f t="shared" si="0"/>
        <v/>
      </c>
      <c r="G23" s="46"/>
      <c r="H23" s="48"/>
      <c r="I23" s="48"/>
      <c r="J23" s="50"/>
    </row>
    <row r="24" spans="1:10" s="31" customFormat="1" ht="45" customHeight="1" x14ac:dyDescent="0.25">
      <c r="A24" s="46"/>
      <c r="B24" s="71"/>
      <c r="C24" s="105"/>
      <c r="D24" s="102" t="str">
        <f>IF(ISBLANK(B24),"",VLOOKUP(B24,distribution_activities!$A$2:$B$32,2,FALSE))</f>
        <v/>
      </c>
      <c r="E24" s="82"/>
      <c r="F24" s="81" t="str">
        <f t="shared" si="0"/>
        <v/>
      </c>
      <c r="G24" s="46"/>
      <c r="H24" s="48"/>
      <c r="I24" s="48"/>
      <c r="J24" s="50"/>
    </row>
    <row r="25" spans="1:10" s="31" customFormat="1" ht="45" customHeight="1" x14ac:dyDescent="0.25">
      <c r="A25" s="46"/>
      <c r="B25" s="71"/>
      <c r="C25" s="105"/>
      <c r="D25" s="102" t="str">
        <f>IF(ISBLANK(B25),"",VLOOKUP(B25,distribution_activities!$A$2:$B$32,2,FALSE))</f>
        <v/>
      </c>
      <c r="E25" s="82"/>
      <c r="F25" s="81" t="str">
        <f t="shared" si="0"/>
        <v/>
      </c>
      <c r="G25" s="46"/>
      <c r="H25" s="48"/>
      <c r="I25" s="48"/>
      <c r="J25" s="50"/>
    </row>
    <row r="26" spans="1:10" s="31" customFormat="1" ht="45" customHeight="1" x14ac:dyDescent="0.25">
      <c r="A26" s="46"/>
      <c r="B26" s="71"/>
      <c r="C26" s="105"/>
      <c r="D26" s="102" t="str">
        <f>IF(ISBLANK(B26),"",VLOOKUP(B26,distribution_activities!$A$2:$B$32,2,FALSE))</f>
        <v/>
      </c>
      <c r="E26" s="82"/>
      <c r="F26" s="81" t="str">
        <f t="shared" si="0"/>
        <v/>
      </c>
      <c r="G26" s="46"/>
      <c r="H26" s="48"/>
      <c r="I26" s="48"/>
      <c r="J26" s="50"/>
    </row>
    <row r="27" spans="1:10" s="31" customFormat="1" ht="45" customHeight="1" x14ac:dyDescent="0.25">
      <c r="A27" s="46"/>
      <c r="B27" s="71"/>
      <c r="C27" s="105"/>
      <c r="D27" s="102" t="str">
        <f>IF(ISBLANK(B27),"",VLOOKUP(B27,distribution_activities!$A$2:$B$32,2,FALSE))</f>
        <v/>
      </c>
      <c r="E27" s="82"/>
      <c r="F27" s="81" t="str">
        <f t="shared" si="0"/>
        <v/>
      </c>
      <c r="G27" s="46"/>
      <c r="H27" s="48"/>
      <c r="I27" s="48"/>
      <c r="J27" s="50"/>
    </row>
    <row r="28" spans="1:10" s="31" customFormat="1" ht="45" customHeight="1" x14ac:dyDescent="0.25">
      <c r="A28" s="46"/>
      <c r="B28" s="71"/>
      <c r="C28" s="105"/>
      <c r="D28" s="102" t="str">
        <f>IF(ISBLANK(B28),"",VLOOKUP(B28,distribution_activities!$A$2:$B$32,2,FALSE))</f>
        <v/>
      </c>
      <c r="E28" s="82"/>
      <c r="F28" s="81" t="str">
        <f t="shared" si="0"/>
        <v/>
      </c>
      <c r="G28" s="46"/>
      <c r="H28" s="48"/>
      <c r="I28" s="48"/>
      <c r="J28" s="50"/>
    </row>
    <row r="29" spans="1:10" s="31" customFormat="1" ht="45" customHeight="1" x14ac:dyDescent="0.25">
      <c r="A29" s="46"/>
      <c r="B29" s="71"/>
      <c r="C29" s="105"/>
      <c r="D29" s="102" t="str">
        <f>IF(ISBLANK(B29),"",VLOOKUP(B29,distribution_activities!$A$2:$B$32,2,FALSE))</f>
        <v/>
      </c>
      <c r="E29" s="82"/>
      <c r="F29" s="81" t="str">
        <f t="shared" si="0"/>
        <v/>
      </c>
      <c r="G29" s="46"/>
      <c r="H29" s="48"/>
      <c r="I29" s="48"/>
      <c r="J29" s="50"/>
    </row>
    <row r="30" spans="1:10" s="31" customFormat="1" ht="45" customHeight="1" x14ac:dyDescent="0.25">
      <c r="A30" s="46"/>
      <c r="B30" s="71"/>
      <c r="C30" s="105"/>
      <c r="D30" s="102" t="str">
        <f>IF(ISBLANK(B30),"",VLOOKUP(B30,distribution_activities!$A$2:$B$32,2,FALSE))</f>
        <v/>
      </c>
      <c r="E30" s="82"/>
      <c r="F30" s="81" t="str">
        <f t="shared" si="0"/>
        <v/>
      </c>
      <c r="G30" s="46"/>
      <c r="H30" s="48"/>
      <c r="I30" s="48"/>
      <c r="J30" s="50"/>
    </row>
    <row r="31" spans="1:10" s="31" customFormat="1" ht="45" customHeight="1" x14ac:dyDescent="0.25">
      <c r="A31" s="46"/>
      <c r="B31" s="71"/>
      <c r="C31" s="105"/>
      <c r="D31" s="102" t="str">
        <f>IF(ISBLANK(B31),"",VLOOKUP(B31,distribution_activities!$A$2:$B$32,2,FALSE))</f>
        <v/>
      </c>
      <c r="E31" s="82"/>
      <c r="F31" s="81" t="str">
        <f t="shared" si="0"/>
        <v/>
      </c>
      <c r="G31" s="46"/>
      <c r="H31" s="48"/>
      <c r="I31" s="48"/>
      <c r="J31" s="50"/>
    </row>
    <row r="32" spans="1:10" s="31" customFormat="1" ht="45" customHeight="1" x14ac:dyDescent="0.25">
      <c r="A32" s="46"/>
      <c r="B32" s="71"/>
      <c r="C32" s="105"/>
      <c r="D32" s="102" t="str">
        <f>IF(ISBLANK(B32),"",VLOOKUP(B32,distribution_activities!$A$2:$B$32,2,FALSE))</f>
        <v/>
      </c>
      <c r="E32" s="82"/>
      <c r="F32" s="81" t="str">
        <f t="shared" si="0"/>
        <v/>
      </c>
      <c r="G32" s="46"/>
      <c r="H32" s="48"/>
      <c r="I32" s="48"/>
      <c r="J32" s="50"/>
    </row>
    <row r="33" spans="1:10" s="31" customFormat="1" ht="45" customHeight="1" x14ac:dyDescent="0.25">
      <c r="A33" s="46"/>
      <c r="B33" s="71"/>
      <c r="C33" s="105"/>
      <c r="D33" s="102" t="str">
        <f>IF(ISBLANK(B33),"",VLOOKUP(B33,distribution_activities!$A$2:$B$32,2,FALSE))</f>
        <v/>
      </c>
      <c r="E33" s="82"/>
      <c r="F33" s="81" t="str">
        <f t="shared" si="0"/>
        <v/>
      </c>
      <c r="G33" s="46"/>
      <c r="H33" s="48"/>
      <c r="I33" s="48"/>
      <c r="J33" s="50"/>
    </row>
    <row r="34" spans="1:10" s="31" customFormat="1" ht="45" customHeight="1" x14ac:dyDescent="0.25">
      <c r="A34" s="46"/>
      <c r="B34" s="71"/>
      <c r="C34" s="105"/>
      <c r="D34" s="102" t="str">
        <f>IF(ISBLANK(B34),"",VLOOKUP(B34,distribution_activities!$A$2:$B$32,2,FALSE))</f>
        <v/>
      </c>
      <c r="E34" s="82"/>
      <c r="F34" s="81" t="str">
        <f t="shared" si="0"/>
        <v/>
      </c>
      <c r="G34" s="46"/>
      <c r="H34" s="48"/>
      <c r="I34" s="48"/>
      <c r="J34" s="50"/>
    </row>
    <row r="35" spans="1:10" s="31" customFormat="1" ht="45" customHeight="1" x14ac:dyDescent="0.25">
      <c r="A35" s="46"/>
      <c r="B35" s="71"/>
      <c r="C35" s="105"/>
      <c r="D35" s="102" t="str">
        <f>IF(ISBLANK(B35),"",VLOOKUP(B35,distribution_activities!$A$2:$B$32,2,FALSE))</f>
        <v/>
      </c>
      <c r="E35" s="82"/>
      <c r="F35" s="81" t="str">
        <f t="shared" si="0"/>
        <v/>
      </c>
      <c r="G35" s="46"/>
      <c r="H35" s="48"/>
      <c r="I35" s="48"/>
      <c r="J35" s="50"/>
    </row>
    <row r="36" spans="1:10" s="31" customFormat="1" ht="45" customHeight="1" x14ac:dyDescent="0.25">
      <c r="A36" s="46"/>
      <c r="B36" s="71"/>
      <c r="C36" s="105"/>
      <c r="D36" s="102" t="str">
        <f>IF(ISBLANK(B36),"",VLOOKUP(B36,distribution_activities!$A$2:$B$32,2,FALSE))</f>
        <v/>
      </c>
      <c r="E36" s="82"/>
      <c r="F36" s="81" t="str">
        <f t="shared" ref="F36:F67" si="1">IF(ISBLANK(A36),"",IF(E36="Yes",A36+D36-1,A36))</f>
        <v/>
      </c>
      <c r="G36" s="46"/>
      <c r="H36" s="48"/>
      <c r="I36" s="48"/>
      <c r="J36" s="50"/>
    </row>
    <row r="37" spans="1:10" s="31" customFormat="1" ht="45" customHeight="1" x14ac:dyDescent="0.25">
      <c r="A37" s="46"/>
      <c r="B37" s="71"/>
      <c r="C37" s="105"/>
      <c r="D37" s="102" t="str">
        <f>IF(ISBLANK(B37),"",VLOOKUP(B37,distribution_activities!$A$2:$B$32,2,FALSE))</f>
        <v/>
      </c>
      <c r="E37" s="82"/>
      <c r="F37" s="81" t="str">
        <f t="shared" si="1"/>
        <v/>
      </c>
      <c r="G37" s="46"/>
      <c r="H37" s="48"/>
      <c r="I37" s="48"/>
      <c r="J37" s="50"/>
    </row>
    <row r="38" spans="1:10" s="31" customFormat="1" ht="45" customHeight="1" x14ac:dyDescent="0.25">
      <c r="A38" s="46"/>
      <c r="B38" s="71"/>
      <c r="C38" s="105"/>
      <c r="D38" s="102" t="str">
        <f>IF(ISBLANK(B38),"",VLOOKUP(B38,distribution_activities!$A$2:$B$32,2,FALSE))</f>
        <v/>
      </c>
      <c r="E38" s="82"/>
      <c r="F38" s="81" t="str">
        <f t="shared" si="1"/>
        <v/>
      </c>
      <c r="G38" s="46"/>
      <c r="H38" s="48"/>
      <c r="I38" s="48"/>
      <c r="J38" s="50"/>
    </row>
    <row r="39" spans="1:10" s="31" customFormat="1" ht="45" customHeight="1" x14ac:dyDescent="0.25">
      <c r="A39" s="46"/>
      <c r="B39" s="71"/>
      <c r="C39" s="105"/>
      <c r="D39" s="102" t="str">
        <f>IF(ISBLANK(B39),"",VLOOKUP(B39,distribution_activities!$A$2:$B$32,2,FALSE))</f>
        <v/>
      </c>
      <c r="E39" s="82"/>
      <c r="F39" s="81" t="str">
        <f t="shared" si="1"/>
        <v/>
      </c>
      <c r="G39" s="46"/>
      <c r="H39" s="48"/>
      <c r="I39" s="48"/>
      <c r="J39" s="50"/>
    </row>
    <row r="40" spans="1:10" s="31" customFormat="1" ht="45" customHeight="1" x14ac:dyDescent="0.25">
      <c r="A40" s="46"/>
      <c r="B40" s="71"/>
      <c r="C40" s="105"/>
      <c r="D40" s="102" t="str">
        <f>IF(ISBLANK(B40),"",VLOOKUP(B40,distribution_activities!$A$2:$B$32,2,FALSE))</f>
        <v/>
      </c>
      <c r="E40" s="82"/>
      <c r="F40" s="81" t="str">
        <f t="shared" si="1"/>
        <v/>
      </c>
      <c r="G40" s="46"/>
      <c r="H40" s="48"/>
      <c r="I40" s="48"/>
      <c r="J40" s="50"/>
    </row>
    <row r="41" spans="1:10" s="31" customFormat="1" ht="45" customHeight="1" x14ac:dyDescent="0.25">
      <c r="A41" s="46"/>
      <c r="B41" s="71"/>
      <c r="C41" s="105"/>
      <c r="D41" s="102" t="str">
        <f>IF(ISBLANK(B41),"",VLOOKUP(B41,distribution_activities!$A$2:$B$32,2,FALSE))</f>
        <v/>
      </c>
      <c r="E41" s="82"/>
      <c r="F41" s="81" t="str">
        <f t="shared" si="1"/>
        <v/>
      </c>
      <c r="G41" s="46"/>
      <c r="H41" s="48"/>
      <c r="I41" s="48"/>
      <c r="J41" s="50"/>
    </row>
    <row r="42" spans="1:10" s="31" customFormat="1" ht="45" customHeight="1" x14ac:dyDescent="0.25">
      <c r="A42" s="46"/>
      <c r="B42" s="71"/>
      <c r="C42" s="105"/>
      <c r="D42" s="102" t="str">
        <f>IF(ISBLANK(B42),"",VLOOKUP(B42,distribution_activities!$A$2:$B$32,2,FALSE))</f>
        <v/>
      </c>
      <c r="E42" s="82"/>
      <c r="F42" s="81" t="str">
        <f t="shared" si="1"/>
        <v/>
      </c>
      <c r="G42" s="46"/>
      <c r="H42" s="48"/>
      <c r="I42" s="48"/>
      <c r="J42" s="50"/>
    </row>
    <row r="43" spans="1:10" s="31" customFormat="1" ht="45" customHeight="1" x14ac:dyDescent="0.25">
      <c r="A43" s="46"/>
      <c r="B43" s="71"/>
      <c r="C43" s="105"/>
      <c r="D43" s="102" t="str">
        <f>IF(ISBLANK(B43),"",VLOOKUP(B43,distribution_activities!$A$2:$B$32,2,FALSE))</f>
        <v/>
      </c>
      <c r="E43" s="82"/>
      <c r="F43" s="81" t="str">
        <f t="shared" si="1"/>
        <v/>
      </c>
      <c r="G43" s="46"/>
      <c r="H43" s="48"/>
      <c r="I43" s="48"/>
      <c r="J43" s="50"/>
    </row>
    <row r="44" spans="1:10" s="31" customFormat="1" ht="45" customHeight="1" x14ac:dyDescent="0.25">
      <c r="A44" s="46"/>
      <c r="B44" s="71"/>
      <c r="C44" s="105"/>
      <c r="D44" s="102" t="str">
        <f>IF(ISBLANK(B44),"",VLOOKUP(B44,distribution_activities!$A$2:$B$32,2,FALSE))</f>
        <v/>
      </c>
      <c r="E44" s="82"/>
      <c r="F44" s="81" t="str">
        <f t="shared" si="1"/>
        <v/>
      </c>
      <c r="G44" s="46"/>
      <c r="H44" s="48"/>
      <c r="I44" s="48"/>
      <c r="J44" s="50"/>
    </row>
    <row r="45" spans="1:10" s="31" customFormat="1" ht="45" customHeight="1" x14ac:dyDescent="0.25">
      <c r="A45" s="46"/>
      <c r="B45" s="71"/>
      <c r="C45" s="105"/>
      <c r="D45" s="102" t="str">
        <f>IF(ISBLANK(B45),"",VLOOKUP(B45,distribution_activities!$A$2:$B$32,2,FALSE))</f>
        <v/>
      </c>
      <c r="E45" s="82"/>
      <c r="F45" s="81" t="str">
        <f t="shared" si="1"/>
        <v/>
      </c>
      <c r="G45" s="46"/>
      <c r="H45" s="48"/>
      <c r="I45" s="48"/>
      <c r="J45" s="50"/>
    </row>
    <row r="46" spans="1:10" s="31" customFormat="1" ht="45" customHeight="1" x14ac:dyDescent="0.25">
      <c r="A46" s="46"/>
      <c r="B46" s="71"/>
      <c r="C46" s="105"/>
      <c r="D46" s="102" t="str">
        <f>IF(ISBLANK(B46),"",VLOOKUP(B46,distribution_activities!$A$2:$B$32,2,FALSE))</f>
        <v/>
      </c>
      <c r="E46" s="82"/>
      <c r="F46" s="81" t="str">
        <f t="shared" si="1"/>
        <v/>
      </c>
      <c r="G46" s="46"/>
      <c r="H46" s="48"/>
      <c r="I46" s="48"/>
      <c r="J46" s="50"/>
    </row>
    <row r="47" spans="1:10" s="31" customFormat="1" ht="45" customHeight="1" x14ac:dyDescent="0.25">
      <c r="A47" s="46"/>
      <c r="B47" s="71"/>
      <c r="C47" s="105"/>
      <c r="D47" s="102" t="str">
        <f>IF(ISBLANK(B47),"",VLOOKUP(B47,distribution_activities!$A$2:$B$32,2,FALSE))</f>
        <v/>
      </c>
      <c r="E47" s="82"/>
      <c r="F47" s="81" t="str">
        <f t="shared" si="1"/>
        <v/>
      </c>
      <c r="G47" s="46"/>
      <c r="H47" s="48"/>
      <c r="I47" s="48"/>
      <c r="J47" s="50"/>
    </row>
    <row r="48" spans="1:10" s="31" customFormat="1" ht="45" customHeight="1" x14ac:dyDescent="0.25">
      <c r="A48" s="46"/>
      <c r="B48" s="71"/>
      <c r="C48" s="105"/>
      <c r="D48" s="102" t="str">
        <f>IF(ISBLANK(B48),"",VLOOKUP(B48,distribution_activities!$A$2:$B$32,2,FALSE))</f>
        <v/>
      </c>
      <c r="E48" s="82"/>
      <c r="F48" s="81" t="str">
        <f t="shared" si="1"/>
        <v/>
      </c>
      <c r="G48" s="46"/>
      <c r="H48" s="48"/>
      <c r="I48" s="48"/>
      <c r="J48" s="50"/>
    </row>
    <row r="49" spans="1:10" s="31" customFormat="1" ht="45" customHeight="1" x14ac:dyDescent="0.25">
      <c r="A49" s="46"/>
      <c r="B49" s="71"/>
      <c r="C49" s="105"/>
      <c r="D49" s="102" t="str">
        <f>IF(ISBLANK(B49),"",VLOOKUP(B49,distribution_activities!$A$2:$B$32,2,FALSE))</f>
        <v/>
      </c>
      <c r="E49" s="82"/>
      <c r="F49" s="81" t="str">
        <f t="shared" si="1"/>
        <v/>
      </c>
      <c r="G49" s="46"/>
      <c r="H49" s="48"/>
      <c r="I49" s="48"/>
      <c r="J49" s="50"/>
    </row>
    <row r="50" spans="1:10" s="31" customFormat="1" ht="45" customHeight="1" x14ac:dyDescent="0.25">
      <c r="A50" s="46"/>
      <c r="B50" s="71"/>
      <c r="C50" s="105"/>
      <c r="D50" s="102" t="str">
        <f>IF(ISBLANK(B50),"",VLOOKUP(B50,distribution_activities!$A$2:$B$32,2,FALSE))</f>
        <v/>
      </c>
      <c r="E50" s="82"/>
      <c r="F50" s="81" t="str">
        <f t="shared" si="1"/>
        <v/>
      </c>
      <c r="G50" s="46"/>
      <c r="H50" s="48"/>
      <c r="I50" s="48"/>
      <c r="J50" s="50"/>
    </row>
    <row r="51" spans="1:10" s="31" customFormat="1" ht="45" customHeight="1" x14ac:dyDescent="0.25">
      <c r="A51" s="46"/>
      <c r="B51" s="71"/>
      <c r="C51" s="105"/>
      <c r="D51" s="102" t="str">
        <f>IF(ISBLANK(B51),"",VLOOKUP(B51,distribution_activities!$A$2:$B$32,2,FALSE))</f>
        <v/>
      </c>
      <c r="E51" s="82"/>
      <c r="F51" s="81" t="str">
        <f t="shared" si="1"/>
        <v/>
      </c>
      <c r="G51" s="46"/>
      <c r="H51" s="48"/>
      <c r="I51" s="48"/>
      <c r="J51" s="50"/>
    </row>
    <row r="52" spans="1:10" s="31" customFormat="1" ht="45" customHeight="1" x14ac:dyDescent="0.25">
      <c r="A52" s="46"/>
      <c r="B52" s="71"/>
      <c r="C52" s="105"/>
      <c r="D52" s="102" t="str">
        <f>IF(ISBLANK(B52),"",VLOOKUP(B52,distribution_activities!$A$2:$B$32,2,FALSE))</f>
        <v/>
      </c>
      <c r="E52" s="82"/>
      <c r="F52" s="81" t="str">
        <f t="shared" si="1"/>
        <v/>
      </c>
      <c r="G52" s="46"/>
      <c r="H52" s="48"/>
      <c r="I52" s="48"/>
      <c r="J52" s="50"/>
    </row>
    <row r="53" spans="1:10" s="31" customFormat="1" ht="45" customHeight="1" x14ac:dyDescent="0.25">
      <c r="A53" s="46"/>
      <c r="B53" s="71"/>
      <c r="C53" s="105"/>
      <c r="D53" s="102" t="str">
        <f>IF(ISBLANK(B53),"",VLOOKUP(B53,distribution_activities!$A$2:$B$32,2,FALSE))</f>
        <v/>
      </c>
      <c r="E53" s="82"/>
      <c r="F53" s="81" t="str">
        <f t="shared" si="1"/>
        <v/>
      </c>
      <c r="G53" s="46"/>
      <c r="H53" s="48"/>
      <c r="I53" s="48"/>
      <c r="J53" s="50"/>
    </row>
    <row r="54" spans="1:10" s="31" customFormat="1" ht="45" customHeight="1" x14ac:dyDescent="0.25">
      <c r="A54" s="46"/>
      <c r="B54" s="71"/>
      <c r="C54" s="105"/>
      <c r="D54" s="102" t="str">
        <f>IF(ISBLANK(B54),"",VLOOKUP(B54,distribution_activities!$A$2:$B$32,2,FALSE))</f>
        <v/>
      </c>
      <c r="E54" s="82"/>
      <c r="F54" s="81" t="str">
        <f t="shared" si="1"/>
        <v/>
      </c>
      <c r="G54" s="46"/>
      <c r="H54" s="48"/>
      <c r="I54" s="48"/>
      <c r="J54" s="50"/>
    </row>
    <row r="55" spans="1:10" s="31" customFormat="1" ht="45" customHeight="1" x14ac:dyDescent="0.25">
      <c r="A55" s="46"/>
      <c r="B55" s="71"/>
      <c r="C55" s="105"/>
      <c r="D55" s="102" t="str">
        <f>IF(ISBLANK(B55),"",VLOOKUP(B55,distribution_activities!$A$2:$B$32,2,FALSE))</f>
        <v/>
      </c>
      <c r="E55" s="82"/>
      <c r="F55" s="81" t="str">
        <f t="shared" si="1"/>
        <v/>
      </c>
      <c r="G55" s="46"/>
      <c r="H55" s="48"/>
      <c r="I55" s="48"/>
      <c r="J55" s="50"/>
    </row>
    <row r="56" spans="1:10" s="31" customFormat="1" ht="45" customHeight="1" x14ac:dyDescent="0.25">
      <c r="A56" s="46"/>
      <c r="B56" s="71"/>
      <c r="C56" s="105"/>
      <c r="D56" s="102" t="str">
        <f>IF(ISBLANK(B56),"",VLOOKUP(B56,distribution_activities!$A$2:$B$32,2,FALSE))</f>
        <v/>
      </c>
      <c r="E56" s="82"/>
      <c r="F56" s="81" t="str">
        <f t="shared" si="1"/>
        <v/>
      </c>
      <c r="G56" s="46"/>
      <c r="H56" s="48"/>
      <c r="I56" s="48"/>
      <c r="J56" s="50"/>
    </row>
    <row r="57" spans="1:10" s="31" customFormat="1" ht="45" customHeight="1" x14ac:dyDescent="0.25">
      <c r="A57" s="46"/>
      <c r="B57" s="71"/>
      <c r="C57" s="105"/>
      <c r="D57" s="102" t="str">
        <f>IF(ISBLANK(B57),"",VLOOKUP(B57,distribution_activities!$A$2:$B$32,2,FALSE))</f>
        <v/>
      </c>
      <c r="E57" s="82"/>
      <c r="F57" s="81" t="str">
        <f t="shared" si="1"/>
        <v/>
      </c>
      <c r="G57" s="46"/>
      <c r="H57" s="48"/>
      <c r="I57" s="48"/>
      <c r="J57" s="50"/>
    </row>
    <row r="58" spans="1:10" s="31" customFormat="1" ht="45" customHeight="1" x14ac:dyDescent="0.25">
      <c r="A58" s="46"/>
      <c r="B58" s="71"/>
      <c r="C58" s="105"/>
      <c r="D58" s="102" t="str">
        <f>IF(ISBLANK(B58),"",VLOOKUP(B58,distribution_activities!$A$2:$B$32,2,FALSE))</f>
        <v/>
      </c>
      <c r="E58" s="82"/>
      <c r="F58" s="81" t="str">
        <f t="shared" si="1"/>
        <v/>
      </c>
      <c r="G58" s="46"/>
      <c r="H58" s="48"/>
      <c r="I58" s="48"/>
      <c r="J58" s="50"/>
    </row>
    <row r="59" spans="1:10" s="31" customFormat="1" ht="45" customHeight="1" x14ac:dyDescent="0.25">
      <c r="A59" s="46"/>
      <c r="B59" s="71"/>
      <c r="C59" s="105"/>
      <c r="D59" s="102" t="str">
        <f>IF(ISBLANK(B59),"",VLOOKUP(B59,distribution_activities!$A$2:$B$32,2,FALSE))</f>
        <v/>
      </c>
      <c r="E59" s="82"/>
      <c r="F59" s="81" t="str">
        <f t="shared" si="1"/>
        <v/>
      </c>
      <c r="G59" s="46"/>
      <c r="H59" s="48"/>
      <c r="I59" s="48"/>
      <c r="J59" s="50"/>
    </row>
    <row r="60" spans="1:10" s="31" customFormat="1" ht="45" customHeight="1" x14ac:dyDescent="0.25">
      <c r="A60" s="46"/>
      <c r="B60" s="71"/>
      <c r="C60" s="105"/>
      <c r="D60" s="102" t="str">
        <f>IF(ISBLANK(B60),"",VLOOKUP(B60,distribution_activities!$A$2:$B$32,2,FALSE))</f>
        <v/>
      </c>
      <c r="E60" s="82"/>
      <c r="F60" s="81" t="str">
        <f t="shared" si="1"/>
        <v/>
      </c>
      <c r="G60" s="46"/>
      <c r="H60" s="48"/>
      <c r="I60" s="48"/>
      <c r="J60" s="50"/>
    </row>
    <row r="61" spans="1:10" s="31" customFormat="1" ht="45" customHeight="1" x14ac:dyDescent="0.25">
      <c r="A61" s="46"/>
      <c r="B61" s="71"/>
      <c r="C61" s="105"/>
      <c r="D61" s="102" t="str">
        <f>IF(ISBLANK(B61),"",VLOOKUP(B61,distribution_activities!$A$2:$B$32,2,FALSE))</f>
        <v/>
      </c>
      <c r="E61" s="82"/>
      <c r="F61" s="81" t="str">
        <f t="shared" si="1"/>
        <v/>
      </c>
      <c r="G61" s="46"/>
      <c r="H61" s="48"/>
      <c r="I61" s="48"/>
      <c r="J61" s="50"/>
    </row>
    <row r="62" spans="1:10" s="31" customFormat="1" ht="45" customHeight="1" x14ac:dyDescent="0.25">
      <c r="A62" s="46"/>
      <c r="B62" s="71"/>
      <c r="C62" s="105"/>
      <c r="D62" s="102" t="str">
        <f>IF(ISBLANK(B62),"",VLOOKUP(B62,distribution_activities!$A$2:$B$32,2,FALSE))</f>
        <v/>
      </c>
      <c r="E62" s="82"/>
      <c r="F62" s="81" t="str">
        <f t="shared" si="1"/>
        <v/>
      </c>
      <c r="G62" s="46"/>
      <c r="H62" s="48"/>
      <c r="I62" s="48"/>
      <c r="J62" s="50"/>
    </row>
    <row r="63" spans="1:10" s="31" customFormat="1" ht="45" customHeight="1" x14ac:dyDescent="0.25">
      <c r="A63" s="46"/>
      <c r="B63" s="71"/>
      <c r="C63" s="105"/>
      <c r="D63" s="102" t="str">
        <f>IF(ISBLANK(B63),"",VLOOKUP(B63,distribution_activities!$A$2:$B$32,2,FALSE))</f>
        <v/>
      </c>
      <c r="E63" s="82"/>
      <c r="F63" s="81" t="str">
        <f t="shared" si="1"/>
        <v/>
      </c>
      <c r="G63" s="46"/>
      <c r="H63" s="48"/>
      <c r="I63" s="48"/>
      <c r="J63" s="50"/>
    </row>
    <row r="64" spans="1:10" s="31" customFormat="1" ht="45" customHeight="1" x14ac:dyDescent="0.25">
      <c r="A64" s="46"/>
      <c r="B64" s="71"/>
      <c r="C64" s="105"/>
      <c r="D64" s="102" t="str">
        <f>IF(ISBLANK(B64),"",VLOOKUP(B64,distribution_activities!$A$2:$B$32,2,FALSE))</f>
        <v/>
      </c>
      <c r="E64" s="82"/>
      <c r="F64" s="81" t="str">
        <f t="shared" si="1"/>
        <v/>
      </c>
      <c r="G64" s="46"/>
      <c r="H64" s="48"/>
      <c r="I64" s="48"/>
      <c r="J64" s="50"/>
    </row>
    <row r="65" spans="1:10" s="31" customFormat="1" ht="45" customHeight="1" x14ac:dyDescent="0.25">
      <c r="A65" s="46"/>
      <c r="B65" s="71"/>
      <c r="C65" s="105"/>
      <c r="D65" s="102" t="str">
        <f>IF(ISBLANK(B65),"",VLOOKUP(B65,distribution_activities!$A$2:$B$32,2,FALSE))</f>
        <v/>
      </c>
      <c r="E65" s="82"/>
      <c r="F65" s="81" t="str">
        <f t="shared" si="1"/>
        <v/>
      </c>
      <c r="G65" s="46"/>
      <c r="H65" s="48"/>
      <c r="I65" s="48"/>
      <c r="J65" s="50"/>
    </row>
    <row r="66" spans="1:10" s="31" customFormat="1" ht="45" customHeight="1" x14ac:dyDescent="0.25">
      <c r="A66" s="46"/>
      <c r="B66" s="71"/>
      <c r="C66" s="105"/>
      <c r="D66" s="102" t="str">
        <f>IF(ISBLANK(B66),"",VLOOKUP(B66,distribution_activities!$A$2:$B$32,2,FALSE))</f>
        <v/>
      </c>
      <c r="E66" s="82"/>
      <c r="F66" s="81" t="str">
        <f t="shared" si="1"/>
        <v/>
      </c>
      <c r="G66" s="46"/>
      <c r="H66" s="48"/>
      <c r="I66" s="48"/>
      <c r="J66" s="50"/>
    </row>
    <row r="67" spans="1:10" s="31" customFormat="1" ht="45" customHeight="1" x14ac:dyDescent="0.25">
      <c r="A67" s="46"/>
      <c r="B67" s="71"/>
      <c r="C67" s="105"/>
      <c r="D67" s="102" t="str">
        <f>IF(ISBLANK(B67),"",VLOOKUP(B67,distribution_activities!$A$2:$B$32,2,FALSE))</f>
        <v/>
      </c>
      <c r="E67" s="82"/>
      <c r="F67" s="81" t="str">
        <f t="shared" si="1"/>
        <v/>
      </c>
      <c r="G67" s="46"/>
      <c r="H67" s="48"/>
      <c r="I67" s="48"/>
      <c r="J67" s="50"/>
    </row>
    <row r="68" spans="1:10" s="31" customFormat="1" ht="45" customHeight="1" x14ac:dyDescent="0.25">
      <c r="A68" s="46"/>
      <c r="B68" s="71"/>
      <c r="C68" s="105"/>
      <c r="D68" s="102" t="str">
        <f>IF(ISBLANK(B68),"",VLOOKUP(B68,distribution_activities!$A$2:$B$32,2,FALSE))</f>
        <v/>
      </c>
      <c r="E68" s="82"/>
      <c r="F68" s="81" t="str">
        <f t="shared" ref="F68:F99" si="2">IF(ISBLANK(A68),"",IF(E68="Yes",A68+D68-1,A68))</f>
        <v/>
      </c>
      <c r="G68" s="46"/>
      <c r="H68" s="48"/>
      <c r="I68" s="48"/>
      <c r="J68" s="50"/>
    </row>
    <row r="69" spans="1:10" s="31" customFormat="1" ht="45" customHeight="1" x14ac:dyDescent="0.25">
      <c r="A69" s="46"/>
      <c r="B69" s="71"/>
      <c r="C69" s="105"/>
      <c r="D69" s="102" t="str">
        <f>IF(ISBLANK(B69),"",VLOOKUP(B69,distribution_activities!$A$2:$B$32,2,FALSE))</f>
        <v/>
      </c>
      <c r="E69" s="82"/>
      <c r="F69" s="81" t="str">
        <f t="shared" si="2"/>
        <v/>
      </c>
      <c r="G69" s="46"/>
      <c r="H69" s="48"/>
      <c r="I69" s="48"/>
      <c r="J69" s="50"/>
    </row>
    <row r="70" spans="1:10" s="31" customFormat="1" ht="45" customHeight="1" x14ac:dyDescent="0.25">
      <c r="A70" s="46"/>
      <c r="B70" s="71"/>
      <c r="C70" s="105"/>
      <c r="D70" s="102" t="str">
        <f>IF(ISBLANK(B70),"",VLOOKUP(B70,distribution_activities!$A$2:$B$32,2,FALSE))</f>
        <v/>
      </c>
      <c r="E70" s="82"/>
      <c r="F70" s="81" t="str">
        <f t="shared" si="2"/>
        <v/>
      </c>
      <c r="G70" s="46"/>
      <c r="H70" s="48"/>
      <c r="I70" s="48"/>
      <c r="J70" s="50"/>
    </row>
    <row r="71" spans="1:10" s="31" customFormat="1" ht="45" customHeight="1" x14ac:dyDescent="0.25">
      <c r="A71" s="46"/>
      <c r="B71" s="71"/>
      <c r="C71" s="105"/>
      <c r="D71" s="102" t="str">
        <f>IF(ISBLANK(B71),"",VLOOKUP(B71,distribution_activities!$A$2:$B$32,2,FALSE))</f>
        <v/>
      </c>
      <c r="E71" s="82"/>
      <c r="F71" s="81" t="str">
        <f t="shared" si="2"/>
        <v/>
      </c>
      <c r="G71" s="46"/>
      <c r="H71" s="48"/>
      <c r="I71" s="48"/>
      <c r="J71" s="50"/>
    </row>
    <row r="72" spans="1:10" s="31" customFormat="1" ht="45" customHeight="1" x14ac:dyDescent="0.25">
      <c r="A72" s="46"/>
      <c r="B72" s="71"/>
      <c r="C72" s="105"/>
      <c r="D72" s="102" t="str">
        <f>IF(ISBLANK(B72),"",VLOOKUP(B72,distribution_activities!$A$2:$B$32,2,FALSE))</f>
        <v/>
      </c>
      <c r="E72" s="82"/>
      <c r="F72" s="81" t="str">
        <f t="shared" si="2"/>
        <v/>
      </c>
      <c r="G72" s="46"/>
      <c r="H72" s="48"/>
      <c r="I72" s="48"/>
      <c r="J72" s="50"/>
    </row>
    <row r="73" spans="1:10" s="31" customFormat="1" ht="45" customHeight="1" x14ac:dyDescent="0.25">
      <c r="A73" s="46"/>
      <c r="B73" s="71"/>
      <c r="C73" s="105"/>
      <c r="D73" s="102" t="str">
        <f>IF(ISBLANK(B73),"",VLOOKUP(B73,distribution_activities!$A$2:$B$32,2,FALSE))</f>
        <v/>
      </c>
      <c r="E73" s="82"/>
      <c r="F73" s="81" t="str">
        <f t="shared" si="2"/>
        <v/>
      </c>
      <c r="G73" s="46"/>
      <c r="H73" s="48"/>
      <c r="I73" s="48"/>
      <c r="J73" s="50"/>
    </row>
    <row r="74" spans="1:10" s="31" customFormat="1" ht="45" customHeight="1" x14ac:dyDescent="0.25">
      <c r="A74" s="46"/>
      <c r="B74" s="71"/>
      <c r="C74" s="105"/>
      <c r="D74" s="102" t="str">
        <f>IF(ISBLANK(B74),"",VLOOKUP(B74,distribution_activities!$A$2:$B$32,2,FALSE))</f>
        <v/>
      </c>
      <c r="E74" s="82"/>
      <c r="F74" s="81" t="str">
        <f t="shared" si="2"/>
        <v/>
      </c>
      <c r="G74" s="46"/>
      <c r="H74" s="48"/>
      <c r="I74" s="48"/>
      <c r="J74" s="50"/>
    </row>
    <row r="75" spans="1:10" s="31" customFormat="1" ht="45" customHeight="1" x14ac:dyDescent="0.25">
      <c r="A75" s="46"/>
      <c r="B75" s="71"/>
      <c r="C75" s="105"/>
      <c r="D75" s="102" t="str">
        <f>IF(ISBLANK(B75),"",VLOOKUP(B75,distribution_activities!$A$2:$B$32,2,FALSE))</f>
        <v/>
      </c>
      <c r="E75" s="82"/>
      <c r="F75" s="81" t="str">
        <f t="shared" si="2"/>
        <v/>
      </c>
      <c r="G75" s="46"/>
      <c r="H75" s="48"/>
      <c r="I75" s="48"/>
      <c r="J75" s="50"/>
    </row>
    <row r="76" spans="1:10" s="31" customFormat="1" ht="45" customHeight="1" x14ac:dyDescent="0.25">
      <c r="A76" s="46"/>
      <c r="B76" s="71"/>
      <c r="C76" s="105"/>
      <c r="D76" s="102" t="str">
        <f>IF(ISBLANK(B76),"",VLOOKUP(B76,distribution_activities!$A$2:$B$32,2,FALSE))</f>
        <v/>
      </c>
      <c r="E76" s="82"/>
      <c r="F76" s="81" t="str">
        <f t="shared" si="2"/>
        <v/>
      </c>
      <c r="G76" s="46"/>
      <c r="H76" s="48"/>
      <c r="I76" s="48"/>
      <c r="J76" s="50"/>
    </row>
    <row r="77" spans="1:10" s="31" customFormat="1" ht="45" customHeight="1" x14ac:dyDescent="0.25">
      <c r="A77" s="46"/>
      <c r="B77" s="71"/>
      <c r="C77" s="105"/>
      <c r="D77" s="102" t="str">
        <f>IF(ISBLANK(B77),"",VLOOKUP(B77,distribution_activities!$A$2:$B$32,2,FALSE))</f>
        <v/>
      </c>
      <c r="E77" s="82"/>
      <c r="F77" s="81" t="str">
        <f t="shared" si="2"/>
        <v/>
      </c>
      <c r="G77" s="46"/>
      <c r="H77" s="48"/>
      <c r="I77" s="48"/>
      <c r="J77" s="50"/>
    </row>
    <row r="78" spans="1:10" s="31" customFormat="1" ht="45" customHeight="1" x14ac:dyDescent="0.25">
      <c r="A78" s="46"/>
      <c r="B78" s="71"/>
      <c r="C78" s="105"/>
      <c r="D78" s="102" t="str">
        <f>IF(ISBLANK(B78),"",VLOOKUP(B78,distribution_activities!$A$2:$B$32,2,FALSE))</f>
        <v/>
      </c>
      <c r="E78" s="82"/>
      <c r="F78" s="81" t="str">
        <f t="shared" si="2"/>
        <v/>
      </c>
      <c r="G78" s="46"/>
      <c r="H78" s="48"/>
      <c r="I78" s="48"/>
      <c r="J78" s="50"/>
    </row>
    <row r="79" spans="1:10" s="31" customFormat="1" ht="45" customHeight="1" x14ac:dyDescent="0.25">
      <c r="A79" s="46"/>
      <c r="B79" s="71"/>
      <c r="C79" s="105"/>
      <c r="D79" s="102" t="str">
        <f>IF(ISBLANK(B79),"",VLOOKUP(B79,distribution_activities!$A$2:$B$32,2,FALSE))</f>
        <v/>
      </c>
      <c r="E79" s="82"/>
      <c r="F79" s="81" t="str">
        <f t="shared" si="2"/>
        <v/>
      </c>
      <c r="G79" s="46"/>
      <c r="H79" s="48"/>
      <c r="I79" s="48"/>
      <c r="J79" s="50"/>
    </row>
    <row r="80" spans="1:10" s="31" customFormat="1" ht="45" customHeight="1" x14ac:dyDescent="0.25">
      <c r="A80" s="46"/>
      <c r="B80" s="71"/>
      <c r="C80" s="105"/>
      <c r="D80" s="102" t="str">
        <f>IF(ISBLANK(B80),"",VLOOKUP(B80,distribution_activities!$A$2:$B$32,2,FALSE))</f>
        <v/>
      </c>
      <c r="E80" s="82"/>
      <c r="F80" s="81" t="str">
        <f t="shared" si="2"/>
        <v/>
      </c>
      <c r="G80" s="46"/>
      <c r="H80" s="48"/>
      <c r="I80" s="48"/>
      <c r="J80" s="50"/>
    </row>
    <row r="81" spans="1:10" s="31" customFormat="1" ht="45" customHeight="1" x14ac:dyDescent="0.25">
      <c r="A81" s="46"/>
      <c r="B81" s="71"/>
      <c r="C81" s="105"/>
      <c r="D81" s="102" t="str">
        <f>IF(ISBLANK(B81),"",VLOOKUP(B81,distribution_activities!$A$2:$B$32,2,FALSE))</f>
        <v/>
      </c>
      <c r="E81" s="82"/>
      <c r="F81" s="81" t="str">
        <f t="shared" si="2"/>
        <v/>
      </c>
      <c r="G81" s="46"/>
      <c r="H81" s="48"/>
      <c r="I81" s="48"/>
      <c r="J81" s="50"/>
    </row>
    <row r="82" spans="1:10" s="31" customFormat="1" ht="45" customHeight="1" x14ac:dyDescent="0.25">
      <c r="A82" s="46"/>
      <c r="B82" s="71"/>
      <c r="C82" s="105"/>
      <c r="D82" s="102" t="str">
        <f>IF(ISBLANK(B82),"",VLOOKUP(B82,distribution_activities!$A$2:$B$32,2,FALSE))</f>
        <v/>
      </c>
      <c r="E82" s="82"/>
      <c r="F82" s="81" t="str">
        <f t="shared" si="2"/>
        <v/>
      </c>
      <c r="G82" s="46"/>
      <c r="H82" s="48"/>
      <c r="I82" s="48"/>
      <c r="J82" s="50"/>
    </row>
    <row r="83" spans="1:10" s="31" customFormat="1" ht="45" customHeight="1" x14ac:dyDescent="0.25">
      <c r="A83" s="46"/>
      <c r="B83" s="71"/>
      <c r="C83" s="105"/>
      <c r="D83" s="102" t="str">
        <f>IF(ISBLANK(B83),"",VLOOKUP(B83,distribution_activities!$A$2:$B$32,2,FALSE))</f>
        <v/>
      </c>
      <c r="E83" s="82"/>
      <c r="F83" s="81" t="str">
        <f t="shared" si="2"/>
        <v/>
      </c>
      <c r="G83" s="46"/>
      <c r="H83" s="48"/>
      <c r="I83" s="48"/>
      <c r="J83" s="50"/>
    </row>
    <row r="84" spans="1:10" s="31" customFormat="1" ht="45" customHeight="1" x14ac:dyDescent="0.25">
      <c r="A84" s="46"/>
      <c r="B84" s="71"/>
      <c r="C84" s="105"/>
      <c r="D84" s="102" t="str">
        <f>IF(ISBLANK(B84),"",VLOOKUP(B84,distribution_activities!$A$2:$B$32,2,FALSE))</f>
        <v/>
      </c>
      <c r="E84" s="82"/>
      <c r="F84" s="81" t="str">
        <f t="shared" si="2"/>
        <v/>
      </c>
      <c r="G84" s="46"/>
      <c r="H84" s="48"/>
      <c r="I84" s="48"/>
      <c r="J84" s="50"/>
    </row>
    <row r="85" spans="1:10" s="31" customFormat="1" ht="45" customHeight="1" x14ac:dyDescent="0.25">
      <c r="A85" s="46"/>
      <c r="B85" s="71"/>
      <c r="C85" s="105"/>
      <c r="D85" s="102" t="str">
        <f>IF(ISBLANK(B85),"",VLOOKUP(B85,distribution_activities!$A$2:$B$32,2,FALSE))</f>
        <v/>
      </c>
      <c r="E85" s="82"/>
      <c r="F85" s="81" t="str">
        <f t="shared" si="2"/>
        <v/>
      </c>
      <c r="G85" s="46"/>
      <c r="H85" s="48"/>
      <c r="I85" s="48"/>
      <c r="J85" s="50"/>
    </row>
    <row r="86" spans="1:10" s="31" customFormat="1" ht="45" customHeight="1" x14ac:dyDescent="0.25">
      <c r="A86" s="46"/>
      <c r="B86" s="71"/>
      <c r="C86" s="105"/>
      <c r="D86" s="102" t="str">
        <f>IF(ISBLANK(B86),"",VLOOKUP(B86,distribution_activities!$A$2:$B$32,2,FALSE))</f>
        <v/>
      </c>
      <c r="E86" s="82"/>
      <c r="F86" s="81" t="str">
        <f t="shared" si="2"/>
        <v/>
      </c>
      <c r="G86" s="46"/>
      <c r="H86" s="48"/>
      <c r="I86" s="48"/>
      <c r="J86" s="50"/>
    </row>
    <row r="87" spans="1:10" s="31" customFormat="1" ht="45" customHeight="1" x14ac:dyDescent="0.25">
      <c r="A87" s="46"/>
      <c r="B87" s="71"/>
      <c r="C87" s="105"/>
      <c r="D87" s="102" t="str">
        <f>IF(ISBLANK(B87),"",VLOOKUP(B87,distribution_activities!$A$2:$B$32,2,FALSE))</f>
        <v/>
      </c>
      <c r="E87" s="82"/>
      <c r="F87" s="81" t="str">
        <f t="shared" si="2"/>
        <v/>
      </c>
      <c r="G87" s="46"/>
      <c r="H87" s="48"/>
      <c r="I87" s="48"/>
      <c r="J87" s="50"/>
    </row>
    <row r="88" spans="1:10" s="31" customFormat="1" ht="45" customHeight="1" x14ac:dyDescent="0.25">
      <c r="A88" s="46"/>
      <c r="B88" s="71"/>
      <c r="C88" s="105"/>
      <c r="D88" s="102" t="str">
        <f>IF(ISBLANK(B88),"",VLOOKUP(B88,distribution_activities!$A$2:$B$32,2,FALSE))</f>
        <v/>
      </c>
      <c r="E88" s="82"/>
      <c r="F88" s="81" t="str">
        <f t="shared" si="2"/>
        <v/>
      </c>
      <c r="G88" s="46"/>
      <c r="H88" s="48"/>
      <c r="I88" s="48"/>
      <c r="J88" s="50"/>
    </row>
    <row r="89" spans="1:10" s="31" customFormat="1" ht="45" customHeight="1" x14ac:dyDescent="0.25">
      <c r="A89" s="46"/>
      <c r="B89" s="71"/>
      <c r="C89" s="105"/>
      <c r="D89" s="102" t="str">
        <f>IF(ISBLANK(B89),"",VLOOKUP(B89,distribution_activities!$A$2:$B$32,2,FALSE))</f>
        <v/>
      </c>
      <c r="E89" s="82"/>
      <c r="F89" s="81" t="str">
        <f t="shared" si="2"/>
        <v/>
      </c>
      <c r="G89" s="46"/>
      <c r="H89" s="48"/>
      <c r="I89" s="48"/>
      <c r="J89" s="50"/>
    </row>
    <row r="90" spans="1:10" s="31" customFormat="1" ht="45" customHeight="1" x14ac:dyDescent="0.25">
      <c r="A90" s="46"/>
      <c r="B90" s="71"/>
      <c r="C90" s="105"/>
      <c r="D90" s="102" t="str">
        <f>IF(ISBLANK(B90),"",VLOOKUP(B90,distribution_activities!$A$2:$B$32,2,FALSE))</f>
        <v/>
      </c>
      <c r="E90" s="82"/>
      <c r="F90" s="81" t="str">
        <f t="shared" si="2"/>
        <v/>
      </c>
      <c r="G90" s="46"/>
      <c r="H90" s="48"/>
      <c r="I90" s="48"/>
      <c r="J90" s="50"/>
    </row>
    <row r="91" spans="1:10" s="31" customFormat="1" ht="45" customHeight="1" x14ac:dyDescent="0.25">
      <c r="A91" s="46"/>
      <c r="B91" s="71"/>
      <c r="C91" s="105"/>
      <c r="D91" s="102" t="str">
        <f>IF(ISBLANK(B91),"",VLOOKUP(B91,distribution_activities!$A$2:$B$32,2,FALSE))</f>
        <v/>
      </c>
      <c r="E91" s="82"/>
      <c r="F91" s="81" t="str">
        <f t="shared" si="2"/>
        <v/>
      </c>
      <c r="G91" s="46"/>
      <c r="H91" s="48"/>
      <c r="I91" s="48"/>
      <c r="J91" s="50"/>
    </row>
    <row r="92" spans="1:10" s="31" customFormat="1" ht="45" customHeight="1" x14ac:dyDescent="0.25">
      <c r="A92" s="46"/>
      <c r="B92" s="71"/>
      <c r="C92" s="105"/>
      <c r="D92" s="102" t="str">
        <f>IF(ISBLANK(B92),"",VLOOKUP(B92,distribution_activities!$A$2:$B$32,2,FALSE))</f>
        <v/>
      </c>
      <c r="E92" s="82"/>
      <c r="F92" s="81" t="str">
        <f t="shared" si="2"/>
        <v/>
      </c>
      <c r="G92" s="46"/>
      <c r="H92" s="48"/>
      <c r="I92" s="48"/>
      <c r="J92" s="50"/>
    </row>
    <row r="93" spans="1:10" s="31" customFormat="1" ht="45" customHeight="1" x14ac:dyDescent="0.25">
      <c r="A93" s="46"/>
      <c r="B93" s="71"/>
      <c r="C93" s="105"/>
      <c r="D93" s="102" t="str">
        <f>IF(ISBLANK(B93),"",VLOOKUP(B93,distribution_activities!$A$2:$B$32,2,FALSE))</f>
        <v/>
      </c>
      <c r="E93" s="82"/>
      <c r="F93" s="81" t="str">
        <f t="shared" si="2"/>
        <v/>
      </c>
      <c r="G93" s="46"/>
      <c r="H93" s="48"/>
      <c r="I93" s="48"/>
      <c r="J93" s="50"/>
    </row>
    <row r="94" spans="1:10" s="31" customFormat="1" ht="45" customHeight="1" x14ac:dyDescent="0.25">
      <c r="A94" s="46"/>
      <c r="B94" s="71"/>
      <c r="C94" s="105"/>
      <c r="D94" s="102" t="str">
        <f>IF(ISBLANK(B94),"",VLOOKUP(B94,distribution_activities!$A$2:$B$32,2,FALSE))</f>
        <v/>
      </c>
      <c r="E94" s="82"/>
      <c r="F94" s="81" t="str">
        <f t="shared" si="2"/>
        <v/>
      </c>
      <c r="G94" s="46"/>
      <c r="H94" s="48"/>
      <c r="I94" s="48"/>
      <c r="J94" s="50"/>
    </row>
    <row r="95" spans="1:10" s="31" customFormat="1" ht="45" customHeight="1" x14ac:dyDescent="0.25">
      <c r="A95" s="46"/>
      <c r="B95" s="71"/>
      <c r="C95" s="105"/>
      <c r="D95" s="102" t="str">
        <f>IF(ISBLANK(B95),"",VLOOKUP(B95,distribution_activities!$A$2:$B$32,2,FALSE))</f>
        <v/>
      </c>
      <c r="E95" s="82"/>
      <c r="F95" s="81" t="str">
        <f t="shared" si="2"/>
        <v/>
      </c>
      <c r="G95" s="46"/>
      <c r="H95" s="48"/>
      <c r="I95" s="48"/>
      <c r="J95" s="50"/>
    </row>
    <row r="96" spans="1:10" s="31" customFormat="1" ht="45" customHeight="1" x14ac:dyDescent="0.25">
      <c r="A96" s="46"/>
      <c r="B96" s="71"/>
      <c r="C96" s="105"/>
      <c r="D96" s="102" t="str">
        <f>IF(ISBLANK(B96),"",VLOOKUP(B96,distribution_activities!$A$2:$B$32,2,FALSE))</f>
        <v/>
      </c>
      <c r="E96" s="82"/>
      <c r="F96" s="81" t="str">
        <f t="shared" si="2"/>
        <v/>
      </c>
      <c r="G96" s="46"/>
      <c r="H96" s="48"/>
      <c r="I96" s="48"/>
      <c r="J96" s="50"/>
    </row>
    <row r="97" spans="1:10" s="31" customFormat="1" ht="45" customHeight="1" x14ac:dyDescent="0.25">
      <c r="A97" s="46"/>
      <c r="B97" s="71"/>
      <c r="C97" s="105"/>
      <c r="D97" s="102" t="str">
        <f>IF(ISBLANK(B97),"",VLOOKUP(B97,distribution_activities!$A$2:$B$32,2,FALSE))</f>
        <v/>
      </c>
      <c r="E97" s="82"/>
      <c r="F97" s="81" t="str">
        <f t="shared" si="2"/>
        <v/>
      </c>
      <c r="G97" s="46"/>
      <c r="H97" s="48"/>
      <c r="I97" s="48"/>
      <c r="J97" s="50"/>
    </row>
    <row r="98" spans="1:10" s="31" customFormat="1" ht="45" customHeight="1" x14ac:dyDescent="0.25">
      <c r="A98" s="46"/>
      <c r="B98" s="71"/>
      <c r="C98" s="105"/>
      <c r="D98" s="102" t="str">
        <f>IF(ISBLANK(B98),"",VLOOKUP(B98,distribution_activities!$A$2:$B$32,2,FALSE))</f>
        <v/>
      </c>
      <c r="E98" s="82"/>
      <c r="F98" s="81" t="str">
        <f t="shared" si="2"/>
        <v/>
      </c>
      <c r="G98" s="46"/>
      <c r="H98" s="48"/>
      <c r="I98" s="48"/>
      <c r="J98" s="50"/>
    </row>
    <row r="99" spans="1:10" s="31" customFormat="1" ht="45" customHeight="1" x14ac:dyDescent="0.25">
      <c r="A99" s="46"/>
      <c r="B99" s="71"/>
      <c r="C99" s="105"/>
      <c r="D99" s="102" t="str">
        <f>IF(ISBLANK(B99),"",VLOOKUP(B99,distribution_activities!$A$2:$B$32,2,FALSE))</f>
        <v/>
      </c>
      <c r="E99" s="82"/>
      <c r="F99" s="81" t="str">
        <f t="shared" si="2"/>
        <v/>
      </c>
      <c r="G99" s="46"/>
      <c r="H99" s="48"/>
      <c r="I99" s="48"/>
      <c r="J99" s="50"/>
    </row>
    <row r="100" spans="1:10" s="31" customFormat="1" ht="45" customHeight="1" x14ac:dyDescent="0.25">
      <c r="A100" s="46"/>
      <c r="B100" s="71"/>
      <c r="C100" s="105"/>
      <c r="D100" s="102" t="str">
        <f>IF(ISBLANK(B100),"",VLOOKUP(B100,distribution_activities!$A$2:$B$32,2,FALSE))</f>
        <v/>
      </c>
      <c r="E100" s="82"/>
      <c r="F100" s="81" t="str">
        <f t="shared" ref="F100:F131" si="3">IF(ISBLANK(A100),"",IF(E100="Yes",A100+D100-1,A100))</f>
        <v/>
      </c>
      <c r="G100" s="46"/>
      <c r="H100" s="48"/>
      <c r="I100" s="48"/>
      <c r="J100" s="50"/>
    </row>
    <row r="101" spans="1:10" s="31" customFormat="1" ht="45" customHeight="1" x14ac:dyDescent="0.25">
      <c r="A101" s="46"/>
      <c r="B101" s="71"/>
      <c r="C101" s="105"/>
      <c r="D101" s="102" t="str">
        <f>IF(ISBLANK(B101),"",VLOOKUP(B101,distribution_activities!$A$2:$B$32,2,FALSE))</f>
        <v/>
      </c>
      <c r="E101" s="82"/>
      <c r="F101" s="81" t="str">
        <f t="shared" si="3"/>
        <v/>
      </c>
      <c r="G101" s="46"/>
      <c r="H101" s="48"/>
      <c r="I101" s="48"/>
      <c r="J101" s="50"/>
    </row>
    <row r="102" spans="1:10" s="31" customFormat="1" ht="45" customHeight="1" x14ac:dyDescent="0.25">
      <c r="A102" s="46"/>
      <c r="B102" s="71"/>
      <c r="C102" s="105"/>
      <c r="D102" s="102" t="str">
        <f>IF(ISBLANK(B102),"",VLOOKUP(B102,distribution_activities!$A$2:$B$32,2,FALSE))</f>
        <v/>
      </c>
      <c r="E102" s="82"/>
      <c r="F102" s="81" t="str">
        <f t="shared" si="3"/>
        <v/>
      </c>
      <c r="G102" s="46"/>
      <c r="H102" s="48"/>
      <c r="I102" s="48"/>
      <c r="J102" s="50"/>
    </row>
    <row r="103" spans="1:10" s="31" customFormat="1" ht="45" customHeight="1" thickBot="1" x14ac:dyDescent="0.3">
      <c r="A103" s="52"/>
      <c r="B103" s="74"/>
      <c r="C103" s="106"/>
      <c r="D103" s="102" t="str">
        <f>IF(ISBLANK(B103),"",VLOOKUP(B103,distribution_activities!$A$2:$B$32,2,FALSE))</f>
        <v/>
      </c>
      <c r="E103" s="83"/>
      <c r="F103" s="84" t="str">
        <f t="shared" si="3"/>
        <v/>
      </c>
      <c r="G103" s="52"/>
      <c r="H103" s="54"/>
      <c r="I103" s="54"/>
      <c r="J103" s="56"/>
    </row>
  </sheetData>
  <sheetProtection selectLockedCells="1"/>
  <conditionalFormatting sqref="E4:E103">
    <cfRule type="expression" dxfId="77" priority="1">
      <formula>AND($D4&gt;1,$D4&lt;&gt;"")</formula>
    </cfRule>
  </conditionalFormatting>
  <dataValidations count="4">
    <dataValidation type="list" allowBlank="1" showInputMessage="1" showErrorMessage="1" errorTitle="Error" error="Please select from the list of technologies/practices. If you cannot find the activity you are reporting on, please contact EPA." sqref="B4:B103" xr:uid="{4589BFB1-8B95-43A8-BC70-DBAB230AA8AD}">
      <formula1>dist_addl_activities</formula1>
    </dataValidation>
    <dataValidation type="list" allowBlank="1" showInputMessage="1" showErrorMessage="1" sqref="B104:C1048576" xr:uid="{42CD2089-A149-4413-B990-DB2860B89D97}">
      <formula1>#REF!</formula1>
    </dataValidation>
    <dataValidation type="list" allowBlank="1" showInputMessage="1" showErrorMessage="1" sqref="H4:H103" xr:uid="{302AE4ED-F61B-4B03-8E63-91EE19010C51}">
      <formula1>calc_methodologies</formula1>
    </dataValidation>
    <dataValidation type="list" allowBlank="1" showInputMessage="1" showErrorMessage="1" sqref="C4:C103" xr:uid="{05C62BFB-A14C-4282-ACE8-05C075B45042}">
      <formula1>"New, Ongoing"</formula1>
    </dataValidation>
  </dataValidations>
  <hyperlinks>
    <hyperlink ref="F1" location="'Partner Info and ToC'!A11" display="Return to Table of Contents" xr:uid="{6E9941D0-E55A-4B28-A2D3-675F1F69843E}"/>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E4FF861-FCA6-4055-98C6-9E94776B924E}">
          <x14:formula1>
            <xm:f>picklists!$D$2:$D$4</xm:f>
          </x14:formula1>
          <xm:sqref>E4:E103</xm:sqref>
        </x14:dataValidation>
        <x14:dataValidation type="list" allowBlank="1" showInputMessage="1" showErrorMessage="1" xr:uid="{CBAE28FD-E0EB-4015-8E7A-49BEEE4529B9}">
          <x14:formula1>
            <xm:f>distribution_activities!$A:$A</xm:f>
          </x14:formula1>
          <xm:sqref>B104:B1048576</xm:sqref>
        </x14:dataValidation>
        <x14:dataValidation type="list" allowBlank="1" showInputMessage="1" showErrorMessage="1" xr:uid="{B218619D-B579-4112-BFB2-FD86FEC90708}">
          <x14:formula1>
            <xm:f>OFFSET(picklists!$A$2,0,0,COUNTA(picklists!$A:$A)-1)</xm:f>
          </x14:formula1>
          <xm:sqref>A4:A103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M27"/>
  <sheetViews>
    <sheetView showGridLines="0" workbookViewId="0">
      <selection activeCell="A2" sqref="A2"/>
    </sheetView>
  </sheetViews>
  <sheetFormatPr defaultColWidth="0" defaultRowHeight="14.3" zeroHeight="1" x14ac:dyDescent="0.25"/>
  <cols>
    <col min="1" max="1" width="35.125" style="89" customWidth="1"/>
    <col min="2" max="2" width="19.375" style="89" customWidth="1"/>
    <col min="3" max="3" width="22.25" style="89" bestFit="1" customWidth="1"/>
    <col min="4" max="13" width="9.125" style="89" customWidth="1"/>
    <col min="14" max="16384" width="9.125" style="89" hidden="1"/>
  </cols>
  <sheetData>
    <row r="1" spans="1:8" ht="15.8" x14ac:dyDescent="0.25">
      <c r="A1" s="88" t="s">
        <v>54</v>
      </c>
    </row>
    <row r="2" spans="1:8" ht="15.8" x14ac:dyDescent="0.25">
      <c r="A2" s="88"/>
    </row>
    <row r="3" spans="1:8" ht="15.8" x14ac:dyDescent="0.25">
      <c r="A3" s="88" t="s">
        <v>55</v>
      </c>
    </row>
    <row r="4" spans="1:8" ht="14.95" x14ac:dyDescent="0.25">
      <c r="B4" s="90" t="s">
        <v>56</v>
      </c>
    </row>
    <row r="5" spans="1:8" ht="14.95" x14ac:dyDescent="0.25">
      <c r="A5" s="91" t="s">
        <v>57</v>
      </c>
      <c r="B5" s="92" t="s">
        <v>58</v>
      </c>
      <c r="C5" s="92" t="s">
        <v>59</v>
      </c>
    </row>
    <row r="6" spans="1:8" ht="14.95" x14ac:dyDescent="0.25">
      <c r="A6" s="92" t="s">
        <v>60</v>
      </c>
      <c r="B6" s="93">
        <f>ROUND((27.25*24*365)/1000,2)</f>
        <v>238.71</v>
      </c>
      <c r="C6" s="93">
        <f>C7</f>
        <v>1.66</v>
      </c>
    </row>
    <row r="7" spans="1:8" ht="14.95" x14ac:dyDescent="0.25">
      <c r="A7" s="92" t="s">
        <v>61</v>
      </c>
      <c r="B7" s="94">
        <f>ROUND((12.58*24*365)/1000,2)</f>
        <v>110.2</v>
      </c>
      <c r="C7" s="93">
        <f>ROUND((0.19*24*365)/1000,2)</f>
        <v>1.66</v>
      </c>
    </row>
    <row r="8" spans="1:8" ht="14.95" x14ac:dyDescent="0.25">
      <c r="A8" s="92" t="s">
        <v>62</v>
      </c>
      <c r="B8" s="93">
        <f>ROUND((0.35*24*365)/1000,2)</f>
        <v>3.07</v>
      </c>
      <c r="C8" s="93">
        <f>ROUND((0.02*24*365)/1000,2)</f>
        <v>0.18</v>
      </c>
    </row>
    <row r="9" spans="1:8" ht="14.95" x14ac:dyDescent="0.25">
      <c r="A9" s="92" t="s">
        <v>63</v>
      </c>
      <c r="B9" s="93">
        <f>ROUND((1.13*24*365)/1000,2)</f>
        <v>9.9</v>
      </c>
      <c r="C9" s="93">
        <f>ROUND((0.001*24*365)/1000,2)</f>
        <v>0.01</v>
      </c>
    </row>
    <row r="10" spans="1:8" ht="14.95" x14ac:dyDescent="0.25">
      <c r="A10" s="92" t="s">
        <v>64</v>
      </c>
      <c r="B10" s="93" t="s">
        <v>65</v>
      </c>
      <c r="C10" s="93">
        <f>ROUND((0.03*24*365)/1000,2)</f>
        <v>0.26</v>
      </c>
    </row>
    <row r="11" spans="1:8" ht="14.95" x14ac:dyDescent="0.25"/>
    <row r="12" spans="1:8" x14ac:dyDescent="0.25">
      <c r="A12" s="95" t="s">
        <v>66</v>
      </c>
      <c r="B12" s="92" t="s">
        <v>67</v>
      </c>
      <c r="C12" s="92" t="s">
        <v>68</v>
      </c>
      <c r="E12" s="133" t="s">
        <v>69</v>
      </c>
      <c r="F12" s="133"/>
      <c r="G12" s="133"/>
      <c r="H12" s="133"/>
    </row>
    <row r="13" spans="1:8" x14ac:dyDescent="0.25">
      <c r="A13" s="92" t="s">
        <v>70</v>
      </c>
      <c r="B13" s="93">
        <f>B6-B8</f>
        <v>235.64000000000001</v>
      </c>
      <c r="C13" s="94">
        <f>B7-B8</f>
        <v>107.13000000000001</v>
      </c>
      <c r="E13" s="133"/>
      <c r="F13" s="133"/>
      <c r="G13" s="133"/>
      <c r="H13" s="133"/>
    </row>
    <row r="14" spans="1:8" x14ac:dyDescent="0.25">
      <c r="A14" s="92" t="s">
        <v>71</v>
      </c>
      <c r="B14" s="93">
        <f>B6-B9</f>
        <v>228.81</v>
      </c>
      <c r="C14" s="94">
        <f>B7-B9</f>
        <v>100.3</v>
      </c>
      <c r="E14" s="133"/>
      <c r="F14" s="133"/>
      <c r="G14" s="133"/>
      <c r="H14" s="133"/>
    </row>
    <row r="15" spans="1:8" x14ac:dyDescent="0.25">
      <c r="A15" s="92" t="s">
        <v>72</v>
      </c>
      <c r="B15" s="93">
        <f>C6-C8</f>
        <v>1.48</v>
      </c>
      <c r="C15" s="93">
        <f>C7-C8</f>
        <v>1.48</v>
      </c>
      <c r="E15" s="133"/>
      <c r="F15" s="133"/>
      <c r="G15" s="133"/>
      <c r="H15" s="133"/>
    </row>
    <row r="16" spans="1:8" x14ac:dyDescent="0.25">
      <c r="A16" s="92" t="s">
        <v>73</v>
      </c>
      <c r="B16" s="93">
        <f>C6-C9</f>
        <v>1.65</v>
      </c>
      <c r="C16" s="93">
        <f>C7-C9</f>
        <v>1.65</v>
      </c>
      <c r="E16" s="133"/>
      <c r="F16" s="133"/>
      <c r="G16" s="133"/>
      <c r="H16" s="133"/>
    </row>
    <row r="17" spans="1:3" ht="14.95" x14ac:dyDescent="0.25">
      <c r="A17" s="92" t="s">
        <v>74</v>
      </c>
      <c r="B17" s="93">
        <f>C6-C10</f>
        <v>1.4</v>
      </c>
      <c r="C17" s="93">
        <f>C7-C10</f>
        <v>1.4</v>
      </c>
    </row>
    <row r="18" spans="1:3" ht="14.95" x14ac:dyDescent="0.25"/>
    <row r="19" spans="1:3" ht="14.95" x14ac:dyDescent="0.25"/>
    <row r="20" spans="1:3" ht="15.8" x14ac:dyDescent="0.25">
      <c r="A20" s="88" t="s">
        <v>7</v>
      </c>
    </row>
    <row r="21" spans="1:3" ht="14.95" x14ac:dyDescent="0.25">
      <c r="A21" s="91" t="s">
        <v>75</v>
      </c>
    </row>
    <row r="22" spans="1:3" ht="17.350000000000001" x14ac:dyDescent="0.25">
      <c r="A22" s="92" t="s">
        <v>76</v>
      </c>
      <c r="B22" s="96">
        <v>1700</v>
      </c>
      <c r="C22" s="89" t="s">
        <v>77</v>
      </c>
    </row>
    <row r="23" spans="1:3" ht="17.350000000000001" x14ac:dyDescent="0.25">
      <c r="A23" s="92" t="s">
        <v>78</v>
      </c>
      <c r="B23" s="93">
        <v>0.7</v>
      </c>
      <c r="C23" s="89" t="s">
        <v>79</v>
      </c>
    </row>
    <row r="24" spans="1:3" ht="14.95" x14ac:dyDescent="0.25"/>
    <row r="25" spans="1:3" ht="14.95" x14ac:dyDescent="0.25">
      <c r="A25" s="89" t="s">
        <v>80</v>
      </c>
    </row>
    <row r="26" spans="1:3" ht="17.350000000000001" x14ac:dyDescent="0.25">
      <c r="A26" s="89" t="s">
        <v>81</v>
      </c>
    </row>
    <row r="27" spans="1:3" ht="16.3" x14ac:dyDescent="0.25">
      <c r="A27" s="89" t="s">
        <v>82</v>
      </c>
    </row>
  </sheetData>
  <sheetProtection algorithmName="SHA-512" hashValue="0Wz/vC+am3kdjrm2g/b7KaL41rGtC6BAHW5q/FK7d2+z/dcVOt/N7b79dA1ApDizK9yRXK49ys7C7Ua5ZEfWvA==" saltValue="bj4rUud5u5GkgjzyA2yJiw==" spinCount="100000" sheet="1" objects="1" scenarios="1" selectLockedCells="1"/>
  <mergeCells count="1">
    <mergeCell ref="E12:H16"/>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7D0EE-D154-4ED3-8C81-B34AB06BB51C}">
  <sheetPr codeName="Sheet3"/>
  <dimension ref="A1:M25"/>
  <sheetViews>
    <sheetView zoomScaleNormal="100" workbookViewId="0">
      <selection activeCell="G7" sqref="G7"/>
    </sheetView>
  </sheetViews>
  <sheetFormatPr defaultColWidth="9.125" defaultRowHeight="14.3" x14ac:dyDescent="0.25"/>
  <cols>
    <col min="1" max="1" width="11.625" bestFit="1" customWidth="1"/>
    <col min="2" max="2" width="12.625" style="14" customWidth="1"/>
    <col min="3" max="3" width="9.75" bestFit="1" customWidth="1"/>
    <col min="4" max="4" width="21.125" style="14" customWidth="1"/>
    <col min="5" max="5" width="11.125" customWidth="1"/>
    <col min="6" max="6" width="13.125" customWidth="1"/>
    <col min="7" max="7" width="18.75" customWidth="1"/>
    <col min="8" max="8" width="22.75" customWidth="1"/>
    <col min="9" max="9" width="19.125" customWidth="1"/>
    <col min="10" max="10" width="41.75" customWidth="1"/>
    <col min="11" max="11" width="36.125" customWidth="1"/>
    <col min="12" max="12" width="28.625" style="15" customWidth="1"/>
    <col min="13" max="13" width="23.625" customWidth="1"/>
  </cols>
  <sheetData>
    <row r="1" spans="1:13" x14ac:dyDescent="0.25">
      <c r="A1" t="s">
        <v>161</v>
      </c>
      <c r="B1" s="14" t="s">
        <v>162</v>
      </c>
      <c r="C1" t="s">
        <v>163</v>
      </c>
      <c r="D1" s="14" t="s">
        <v>164</v>
      </c>
      <c r="E1" t="s">
        <v>165</v>
      </c>
      <c r="F1" t="s">
        <v>166</v>
      </c>
      <c r="G1" t="s">
        <v>167</v>
      </c>
      <c r="H1" t="s">
        <v>168</v>
      </c>
      <c r="I1" t="s">
        <v>169</v>
      </c>
      <c r="J1" t="s">
        <v>170</v>
      </c>
      <c r="K1" t="s">
        <v>171</v>
      </c>
      <c r="L1" s="15" t="s">
        <v>172</v>
      </c>
      <c r="M1" t="s">
        <v>173</v>
      </c>
    </row>
    <row r="2" spans="1:13" x14ac:dyDescent="0.25">
      <c r="A2" s="14" t="str">
        <f>'Partner Info and ToC'!$D$1</f>
        <v>Distribution</v>
      </c>
      <c r="B2" s="14">
        <f>'Partner Info and ToC'!$B$5</f>
        <v>2020</v>
      </c>
      <c r="C2" s="14" t="e">
        <f>VLOOKUP('Partner Info and ToC'!$D$4,distribution_partners!A:B,2,FALSE)</f>
        <v>#N/A</v>
      </c>
      <c r="D2" s="14">
        <f>'Equipment Leaks'!A5</f>
        <v>0</v>
      </c>
      <c r="E2">
        <f>'Equipment Leaks'!A5</f>
        <v>0</v>
      </c>
      <c r="G2" s="14">
        <f>VLOOKUP("DI&amp;M at gate stations and surface facilities",distribution_activities!A:C,3,FALSE)</f>
        <v>7</v>
      </c>
      <c r="H2" s="16" t="str">
        <f>_xlfn.SWITCH('Equipment Leaks'!E5,"Default",'Equipment Leaks'!G5,"Other",'Equipment Leaks'!H5,"--")</f>
        <v>--</v>
      </c>
      <c r="I2">
        <f>'Equipment Leaks'!E5</f>
        <v>0</v>
      </c>
      <c r="J2" t="str">
        <f>IF(ISBLANK('Equipment Leaks'!J5),"",'Equipment Leaks'!J5)</f>
        <v/>
      </c>
      <c r="K2" t="str">
        <f>_xlfn.SWITCH('Equipment Leaks'!E5,"Default","[Total Number of Facilities at Which Leaks Repaired] x [1,700 Average Annual Leak Rate per Facility at 70% Efficiency]","Other",'Equipment Leaks'!I5,"--")</f>
        <v>--</v>
      </c>
      <c r="L2" s="15" t="str">
        <f>_xlfn.SWITCH('Equipment Leaks'!E5,"Default",'Equipment Leaks'!F5&amp;","&amp;Annual_average_Leak_Rate_per_Facility&amp;","&amp;Efficiency,"Other",'Equipment Leaks'!H5,"--")</f>
        <v>--</v>
      </c>
      <c r="M2" s="15" t="str">
        <f>'Partner Info and ToC'!$A$3</f>
        <v>RS2021DISTRv1</v>
      </c>
    </row>
    <row r="3" spans="1:13" x14ac:dyDescent="0.25">
      <c r="A3" s="14" t="str">
        <f>'Partner Info and ToC'!$D$1</f>
        <v>Distribution</v>
      </c>
      <c r="B3" s="14">
        <f>'Partner Info and ToC'!$B$5</f>
        <v>2020</v>
      </c>
      <c r="C3" s="14" t="e">
        <f>VLOOKUP('Partner Info and ToC'!$D$4,distribution_partners!A:B,2,FALSE)</f>
        <v>#N/A</v>
      </c>
      <c r="D3" s="14">
        <f>'Equipment Leaks'!A6</f>
        <v>0</v>
      </c>
      <c r="E3">
        <f>'Equipment Leaks'!A6</f>
        <v>0</v>
      </c>
      <c r="G3" s="14">
        <f>VLOOKUP("DI&amp;M at gate stations and surface facilities",distribution_activities!A:C,3,FALSE)</f>
        <v>7</v>
      </c>
      <c r="H3" s="18" t="str">
        <f>_xlfn.SWITCH('Equipment Leaks'!E6,"Default",'Equipment Leaks'!G6,"Other",'Equipment Leaks'!H6,"--")</f>
        <v>--</v>
      </c>
      <c r="I3">
        <f>'Equipment Leaks'!E6</f>
        <v>0</v>
      </c>
      <c r="J3" t="str">
        <f>IF(ISBLANK('Equipment Leaks'!J6),"",'Equipment Leaks'!J6)</f>
        <v/>
      </c>
      <c r="K3" t="str">
        <f>_xlfn.SWITCH('Equipment Leaks'!E6,"Default","[Total Number of Facilities at Which Leaks Repaired] x [1,700 Average Annual Leak Rate per Facility at 70% Efficiency]","Other",'Equipment Leaks'!I6,"--")</f>
        <v>--</v>
      </c>
      <c r="L3" s="15" t="str">
        <f>_xlfn.SWITCH('Equipment Leaks'!E6,"Default",'Equipment Leaks'!F6&amp;","&amp;Annual_average_Leak_Rate_per_Facility&amp;","&amp;Efficiency,"Other",'Equipment Leaks'!H6,"--")</f>
        <v>--</v>
      </c>
      <c r="M3" s="15" t="str">
        <f>'Partner Info and ToC'!$A$3</f>
        <v>RS2021DISTRv1</v>
      </c>
    </row>
    <row r="4" spans="1:13" x14ac:dyDescent="0.25">
      <c r="A4" s="14" t="str">
        <f>'Partner Info and ToC'!$D$1</f>
        <v>Distribution</v>
      </c>
      <c r="B4" s="14">
        <f>'Partner Info and ToC'!$B$5</f>
        <v>2020</v>
      </c>
      <c r="C4" s="14" t="e">
        <f>VLOOKUP('Partner Info and ToC'!$D$4,distribution_partners!A:B,2,FALSE)</f>
        <v>#N/A</v>
      </c>
      <c r="D4" s="14">
        <f>'Equipment Leaks'!A7</f>
        <v>0</v>
      </c>
      <c r="E4">
        <f>'Equipment Leaks'!A7</f>
        <v>0</v>
      </c>
      <c r="G4" s="14">
        <f>VLOOKUP("DI&amp;M at gate stations and surface facilities",distribution_activities!A:C,3,FALSE)</f>
        <v>7</v>
      </c>
      <c r="H4" s="18" t="str">
        <f>_xlfn.SWITCH('Equipment Leaks'!E7,"Default",'Equipment Leaks'!G7,"Other",'Equipment Leaks'!H7,"--")</f>
        <v>--</v>
      </c>
      <c r="I4">
        <f>'Equipment Leaks'!E7</f>
        <v>0</v>
      </c>
      <c r="J4" t="str">
        <f>IF(ISBLANK('Equipment Leaks'!J7),"",'Equipment Leaks'!J7)</f>
        <v/>
      </c>
      <c r="K4" t="str">
        <f>_xlfn.SWITCH('Equipment Leaks'!E7,"Default","[Total Number of Facilities at Which Leaks Repaired] x [1,700 Average Annual Leak Rate per Facility at 70% Efficiency]","Other",'Equipment Leaks'!I7,"--")</f>
        <v>--</v>
      </c>
      <c r="L4" s="15" t="str">
        <f>_xlfn.SWITCH('Equipment Leaks'!E7,"Default",'Equipment Leaks'!F7&amp;","&amp;Annual_average_Leak_Rate_per_Facility&amp;","&amp;Efficiency,"Other",'Equipment Leaks'!H7,"--")</f>
        <v>--</v>
      </c>
      <c r="M4" s="15" t="str">
        <f>'Partner Info and ToC'!$A$3</f>
        <v>RS2021DISTRv1</v>
      </c>
    </row>
    <row r="5" spans="1:13" x14ac:dyDescent="0.25">
      <c r="A5" s="14" t="str">
        <f>'Partner Info and ToC'!$D$1</f>
        <v>Distribution</v>
      </c>
      <c r="B5" s="14">
        <f>'Partner Info and ToC'!$B$5</f>
        <v>2020</v>
      </c>
      <c r="C5" s="14" t="e">
        <f>VLOOKUP('Partner Info and ToC'!$D$4,distribution_partners!A:B,2,FALSE)</f>
        <v>#N/A</v>
      </c>
      <c r="D5" s="14">
        <f>'Equipment Leaks'!A8</f>
        <v>0</v>
      </c>
      <c r="E5">
        <f>'Equipment Leaks'!A8</f>
        <v>0</v>
      </c>
      <c r="G5" s="14">
        <f>VLOOKUP("DI&amp;M at gate stations and surface facilities",distribution_activities!A:C,3,FALSE)</f>
        <v>7</v>
      </c>
      <c r="H5" s="18" t="str">
        <f>_xlfn.SWITCH('Equipment Leaks'!E8,"Default",'Equipment Leaks'!G8,"Other",'Equipment Leaks'!H8,"--")</f>
        <v>--</v>
      </c>
      <c r="I5">
        <f>'Equipment Leaks'!E8</f>
        <v>0</v>
      </c>
      <c r="J5" t="str">
        <f>IF(ISBLANK('Equipment Leaks'!J8),"",'Equipment Leaks'!J8)</f>
        <v/>
      </c>
      <c r="K5" t="str">
        <f>_xlfn.SWITCH('Equipment Leaks'!E8,"Default","[Total Number of Facilities at Which Leaks Repaired] x [1,700 Average Annual Leak Rate per Facility at 70% Efficiency]","Other",'Equipment Leaks'!I8,"--")</f>
        <v>--</v>
      </c>
      <c r="L5" s="15" t="str">
        <f>_xlfn.SWITCH('Equipment Leaks'!E8,"Default",'Equipment Leaks'!F8&amp;","&amp;Annual_average_Leak_Rate_per_Facility&amp;","&amp;Efficiency,"Other",'Equipment Leaks'!H8,"--")</f>
        <v>--</v>
      </c>
      <c r="M5" s="15" t="str">
        <f>'Partner Info and ToC'!$A$3</f>
        <v>RS2021DISTRv1</v>
      </c>
    </row>
    <row r="6" spans="1:13" x14ac:dyDescent="0.25">
      <c r="A6" s="14" t="str">
        <f>'Partner Info and ToC'!$D$1</f>
        <v>Distribution</v>
      </c>
      <c r="B6" s="14">
        <f>'Partner Info and ToC'!$B$5</f>
        <v>2020</v>
      </c>
      <c r="C6" s="14" t="e">
        <f>VLOOKUP('Partner Info and ToC'!$D$4,distribution_partners!A:B,2,FALSE)</f>
        <v>#N/A</v>
      </c>
      <c r="D6" s="14">
        <f>'Equipment Leaks'!A9</f>
        <v>0</v>
      </c>
      <c r="E6">
        <f>'Equipment Leaks'!A9</f>
        <v>0</v>
      </c>
      <c r="G6" s="14">
        <f>VLOOKUP("DI&amp;M at gate stations and surface facilities",distribution_activities!A:C,3,FALSE)</f>
        <v>7</v>
      </c>
      <c r="H6" s="18" t="str">
        <f>_xlfn.SWITCH('Equipment Leaks'!E9,"Default",'Equipment Leaks'!G9,"Other",'Equipment Leaks'!H9,"--")</f>
        <v>--</v>
      </c>
      <c r="I6">
        <f>'Equipment Leaks'!E9</f>
        <v>0</v>
      </c>
      <c r="J6" t="str">
        <f>IF(ISBLANK('Equipment Leaks'!J9),"",'Equipment Leaks'!J9)</f>
        <v/>
      </c>
      <c r="K6" t="str">
        <f>_xlfn.SWITCH('Equipment Leaks'!E9,"Default","[Total Number of Facilities at Which Leaks Repaired] x [1,700 Average Annual Leak Rate per Facility at 70% Efficiency]","Other",'Equipment Leaks'!I9,"--")</f>
        <v>--</v>
      </c>
      <c r="L6" s="15" t="str">
        <f>_xlfn.SWITCH('Equipment Leaks'!E9,"Default",'Equipment Leaks'!F9&amp;","&amp;Annual_average_Leak_Rate_per_Facility&amp;","&amp;Efficiency,"Other",'Equipment Leaks'!H9,"--")</f>
        <v>--</v>
      </c>
      <c r="M6" s="15" t="str">
        <f>'Partner Info and ToC'!$A$3</f>
        <v>RS2021DISTRv1</v>
      </c>
    </row>
    <row r="7" spans="1:13" x14ac:dyDescent="0.25">
      <c r="A7" s="14" t="str">
        <f>'Partner Info and ToC'!$D$1</f>
        <v>Distribution</v>
      </c>
      <c r="B7" s="14">
        <f>'Partner Info and ToC'!$B$5</f>
        <v>2020</v>
      </c>
      <c r="C7" s="14" t="e">
        <f>VLOOKUP('Partner Info and ToC'!$D$4,distribution_partners!A:B,2,FALSE)</f>
        <v>#N/A</v>
      </c>
      <c r="D7" s="14">
        <f>'Equipment Leaks'!A10</f>
        <v>0</v>
      </c>
      <c r="E7">
        <f>'Equipment Leaks'!A10</f>
        <v>0</v>
      </c>
      <c r="G7" s="14">
        <f>VLOOKUP("DI&amp;M at gate stations and surface facilities",distribution_activities!A:C,3,FALSE)</f>
        <v>7</v>
      </c>
      <c r="H7" s="18" t="str">
        <f>_xlfn.SWITCH('Equipment Leaks'!E10,"Default",'Equipment Leaks'!G10,"Other",'Equipment Leaks'!H10,"--")</f>
        <v>--</v>
      </c>
      <c r="I7">
        <f>'Equipment Leaks'!E10</f>
        <v>0</v>
      </c>
      <c r="J7" t="str">
        <f>IF(ISBLANK('Equipment Leaks'!J10),"",'Equipment Leaks'!J10)</f>
        <v/>
      </c>
      <c r="K7" t="str">
        <f>_xlfn.SWITCH('Equipment Leaks'!E10,"Default","[Total Number of Facilities at Which Leaks Repaired] x [1,700 Average Annual Leak Rate per Facility at 70% Efficiency]","Other",'Equipment Leaks'!I10,"--")</f>
        <v>--</v>
      </c>
      <c r="L7" s="15" t="str">
        <f>_xlfn.SWITCH('Equipment Leaks'!E10,"Default",'Equipment Leaks'!F10&amp;","&amp;Annual_average_Leak_Rate_per_Facility&amp;","&amp;Efficiency,"Other",'Equipment Leaks'!H10,"--")</f>
        <v>--</v>
      </c>
      <c r="M7" s="15" t="str">
        <f>'Partner Info and ToC'!$A$3</f>
        <v>RS2021DISTRv1</v>
      </c>
    </row>
    <row r="8" spans="1:13" x14ac:dyDescent="0.25">
      <c r="A8" s="14" t="str">
        <f>'Partner Info and ToC'!$D$1</f>
        <v>Distribution</v>
      </c>
      <c r="B8" s="14">
        <f>'Partner Info and ToC'!$B$5</f>
        <v>2020</v>
      </c>
      <c r="C8" s="14" t="e">
        <f>VLOOKUP('Partner Info and ToC'!$D$4,distribution_partners!A:B,2,FALSE)</f>
        <v>#N/A</v>
      </c>
      <c r="D8" s="14">
        <f>'Equipment Leaks'!A11</f>
        <v>0</v>
      </c>
      <c r="E8">
        <f>'Equipment Leaks'!A11</f>
        <v>0</v>
      </c>
      <c r="G8" s="14">
        <f>VLOOKUP("DI&amp;M at gate stations and surface facilities",distribution_activities!A:C,3,FALSE)</f>
        <v>7</v>
      </c>
      <c r="H8" s="18" t="str">
        <f>_xlfn.SWITCH('Equipment Leaks'!E11,"Default",'Equipment Leaks'!G11,"Other",'Equipment Leaks'!H11,"--")</f>
        <v>--</v>
      </c>
      <c r="I8">
        <f>'Equipment Leaks'!E11</f>
        <v>0</v>
      </c>
      <c r="J8" t="str">
        <f>IF(ISBLANK('Equipment Leaks'!J11),"",'Equipment Leaks'!J11)</f>
        <v/>
      </c>
      <c r="K8" t="str">
        <f>_xlfn.SWITCH('Equipment Leaks'!E11,"Default","[Total Number of Facilities at Which Leaks Repaired] x [1,700 Average Annual Leak Rate per Facility at 70% Efficiency]","Other",'Equipment Leaks'!I11,"--")</f>
        <v>--</v>
      </c>
      <c r="L8" s="15" t="str">
        <f>_xlfn.SWITCH('Equipment Leaks'!E11,"Default",'Equipment Leaks'!F11&amp;","&amp;Annual_average_Leak_Rate_per_Facility&amp;","&amp;Efficiency,"Other",'Equipment Leaks'!H11,"--")</f>
        <v>--</v>
      </c>
      <c r="M8" s="15" t="str">
        <f>'Partner Info and ToC'!$A$3</f>
        <v>RS2021DISTRv1</v>
      </c>
    </row>
    <row r="9" spans="1:13" x14ac:dyDescent="0.25">
      <c r="A9" s="14" t="str">
        <f>'Partner Info and ToC'!$D$1</f>
        <v>Distribution</v>
      </c>
      <c r="B9" s="14">
        <f>'Partner Info and ToC'!$B$5</f>
        <v>2020</v>
      </c>
      <c r="C9" s="14" t="e">
        <f>VLOOKUP('Partner Info and ToC'!$D$4,distribution_partners!A:B,2,FALSE)</f>
        <v>#N/A</v>
      </c>
      <c r="D9" s="14">
        <f>'Equipment Leaks'!A12</f>
        <v>0</v>
      </c>
      <c r="E9">
        <f>'Equipment Leaks'!A12</f>
        <v>0</v>
      </c>
      <c r="G9" s="14">
        <f>VLOOKUP("DI&amp;M at gate stations and surface facilities",distribution_activities!A:C,3,FALSE)</f>
        <v>7</v>
      </c>
      <c r="H9" s="18" t="str">
        <f>_xlfn.SWITCH('Equipment Leaks'!E12,"Default",'Equipment Leaks'!G12,"Other",'Equipment Leaks'!H12,"--")</f>
        <v>--</v>
      </c>
      <c r="I9">
        <f>'Equipment Leaks'!E12</f>
        <v>0</v>
      </c>
      <c r="J9" t="str">
        <f>IF(ISBLANK('Equipment Leaks'!J12),"",'Equipment Leaks'!J12)</f>
        <v/>
      </c>
      <c r="K9" t="str">
        <f>_xlfn.SWITCH('Equipment Leaks'!E12,"Default","[Total Number of Facilities at Which Leaks Repaired] x [1,700 Average Annual Leak Rate per Facility at 70% Efficiency]","Other",'Equipment Leaks'!I12,"--")</f>
        <v>--</v>
      </c>
      <c r="L9" s="15" t="str">
        <f>_xlfn.SWITCH('Equipment Leaks'!E12,"Default",'Equipment Leaks'!F12&amp;","&amp;Annual_average_Leak_Rate_per_Facility&amp;","&amp;Efficiency,"Other",'Equipment Leaks'!H12,"--")</f>
        <v>--</v>
      </c>
      <c r="M9" s="15" t="str">
        <f>'Partner Info and ToC'!$A$3</f>
        <v>RS2021DISTRv1</v>
      </c>
    </row>
    <row r="10" spans="1:13" x14ac:dyDescent="0.25">
      <c r="A10" s="14" t="str">
        <f>'Partner Info and ToC'!$D$1</f>
        <v>Distribution</v>
      </c>
      <c r="B10" s="14">
        <f>'Partner Info and ToC'!$B$5</f>
        <v>2020</v>
      </c>
      <c r="C10" s="14" t="e">
        <f>VLOOKUP('Partner Info and ToC'!$D$4,distribution_partners!A:B,2,FALSE)</f>
        <v>#N/A</v>
      </c>
      <c r="D10" s="14">
        <f>'Equipment Leaks'!A13</f>
        <v>0</v>
      </c>
      <c r="E10">
        <f>'Equipment Leaks'!A13</f>
        <v>0</v>
      </c>
      <c r="G10" s="14">
        <f>VLOOKUP("DI&amp;M at gate stations and surface facilities",distribution_activities!A:C,3,FALSE)</f>
        <v>7</v>
      </c>
      <c r="H10" s="18" t="str">
        <f>_xlfn.SWITCH('Equipment Leaks'!E13,"Default",'Equipment Leaks'!G13,"Other",'Equipment Leaks'!H13,"--")</f>
        <v>--</v>
      </c>
      <c r="I10">
        <f>'Equipment Leaks'!E13</f>
        <v>0</v>
      </c>
      <c r="J10" t="str">
        <f>IF(ISBLANK('Equipment Leaks'!J13),"",'Equipment Leaks'!J13)</f>
        <v/>
      </c>
      <c r="K10" t="str">
        <f>_xlfn.SWITCH('Equipment Leaks'!E13,"Default","[Total Number of Facilities at Which Leaks Repaired] x [1,700 Average Annual Leak Rate per Facility at 70% Efficiency]","Other",'Equipment Leaks'!I13,"--")</f>
        <v>--</v>
      </c>
      <c r="L10" s="15" t="str">
        <f>_xlfn.SWITCH('Equipment Leaks'!E13,"Default",'Equipment Leaks'!F13&amp;","&amp;Annual_average_Leak_Rate_per_Facility&amp;","&amp;Efficiency,"Other",'Equipment Leaks'!H13,"--")</f>
        <v>--</v>
      </c>
      <c r="M10" s="15" t="str">
        <f>'Partner Info and ToC'!$A$3</f>
        <v>RS2021DISTRv1</v>
      </c>
    </row>
    <row r="11" spans="1:13" x14ac:dyDescent="0.25">
      <c r="A11" s="14" t="str">
        <f>'Partner Info and ToC'!$D$1</f>
        <v>Distribution</v>
      </c>
      <c r="B11" s="14">
        <f>'Partner Info and ToC'!$B$5</f>
        <v>2020</v>
      </c>
      <c r="C11" s="14" t="e">
        <f>VLOOKUP('Partner Info and ToC'!$D$4,distribution_partners!A:B,2,FALSE)</f>
        <v>#N/A</v>
      </c>
      <c r="D11" s="14">
        <f>'Equipment Leaks'!A14</f>
        <v>0</v>
      </c>
      <c r="E11">
        <f>'Equipment Leaks'!A14</f>
        <v>0</v>
      </c>
      <c r="G11" s="14">
        <f>VLOOKUP("DI&amp;M at gate stations and surface facilities",distribution_activities!A:C,3,FALSE)</f>
        <v>7</v>
      </c>
      <c r="H11" s="18" t="str">
        <f>_xlfn.SWITCH('Equipment Leaks'!E14,"Default",'Equipment Leaks'!G14,"Other",'Equipment Leaks'!H14,"--")</f>
        <v>--</v>
      </c>
      <c r="I11">
        <f>'Equipment Leaks'!E14</f>
        <v>0</v>
      </c>
      <c r="J11" t="str">
        <f>IF(ISBLANK('Equipment Leaks'!J14),"",'Equipment Leaks'!J14)</f>
        <v/>
      </c>
      <c r="K11" t="str">
        <f>_xlfn.SWITCH('Equipment Leaks'!E14,"Default","[Total Number of Facilities at Which Leaks Repaired] x [1,700 Average Annual Leak Rate per Facility at 70% Efficiency]","Other",'Equipment Leaks'!I14,"--")</f>
        <v>--</v>
      </c>
      <c r="L11" s="15" t="str">
        <f>_xlfn.SWITCH('Equipment Leaks'!E14,"Default",'Equipment Leaks'!F14&amp;","&amp;Annual_average_Leak_Rate_per_Facility&amp;","&amp;Efficiency,"Other",'Equipment Leaks'!H14,"--")</f>
        <v>--</v>
      </c>
      <c r="M11" s="15" t="str">
        <f>'Partner Info and ToC'!$A$3</f>
        <v>RS2021DISTRv1</v>
      </c>
    </row>
    <row r="12" spans="1:13" x14ac:dyDescent="0.25">
      <c r="A12" s="14" t="str">
        <f>'Partner Info and ToC'!$D$1</f>
        <v>Distribution</v>
      </c>
      <c r="B12" s="14">
        <f>'Partner Info and ToC'!$B$5</f>
        <v>2020</v>
      </c>
      <c r="C12" s="14" t="e">
        <f>VLOOKUP('Partner Info and ToC'!$D$4,distribution_partners!A:B,2,FALSE)</f>
        <v>#N/A</v>
      </c>
      <c r="D12" s="14">
        <f>'Equipment Leaks'!A15</f>
        <v>0</v>
      </c>
      <c r="E12">
        <f>'Equipment Leaks'!A15</f>
        <v>0</v>
      </c>
      <c r="G12" s="14">
        <f>VLOOKUP("DI&amp;M at gate stations and surface facilities",distribution_activities!A:C,3,FALSE)</f>
        <v>7</v>
      </c>
      <c r="H12" s="18" t="str">
        <f>_xlfn.SWITCH('Equipment Leaks'!E15,"Default",'Equipment Leaks'!G15,"Other",'Equipment Leaks'!H15,"--")</f>
        <v>--</v>
      </c>
      <c r="I12">
        <f>'Equipment Leaks'!E15</f>
        <v>0</v>
      </c>
      <c r="J12" t="str">
        <f>IF(ISBLANK('Equipment Leaks'!J15),"",'Equipment Leaks'!J15)</f>
        <v/>
      </c>
      <c r="K12" t="str">
        <f>_xlfn.SWITCH('Equipment Leaks'!E15,"Default","[Total Number of Facilities at Which Leaks Repaired] x [1,700 Average Annual Leak Rate per Facility at 70% Efficiency]","Other",'Equipment Leaks'!I15,"--")</f>
        <v>--</v>
      </c>
      <c r="L12" s="15" t="str">
        <f>_xlfn.SWITCH('Equipment Leaks'!E15,"Default",'Equipment Leaks'!F15&amp;","&amp;Annual_average_Leak_Rate_per_Facility&amp;","&amp;Efficiency,"Other",'Equipment Leaks'!H15,"--")</f>
        <v>--</v>
      </c>
      <c r="M12" s="15" t="str">
        <f>'Partner Info and ToC'!$A$3</f>
        <v>RS2021DISTRv1</v>
      </c>
    </row>
    <row r="13" spans="1:13" x14ac:dyDescent="0.25">
      <c r="A13" s="14" t="str">
        <f>'Partner Info and ToC'!$D$1</f>
        <v>Distribution</v>
      </c>
      <c r="B13" s="14">
        <f>'Partner Info and ToC'!$B$5</f>
        <v>2020</v>
      </c>
      <c r="C13" s="14" t="e">
        <f>VLOOKUP('Partner Info and ToC'!$D$4,distribution_partners!A:B,2,FALSE)</f>
        <v>#N/A</v>
      </c>
      <c r="D13" s="14">
        <f>'Equipment Leaks'!A16</f>
        <v>0</v>
      </c>
      <c r="E13">
        <f>'Equipment Leaks'!A16</f>
        <v>0</v>
      </c>
      <c r="G13" s="14">
        <f>VLOOKUP("DI&amp;M at gate stations and surface facilities",distribution_activities!A:C,3,FALSE)</f>
        <v>7</v>
      </c>
      <c r="H13" s="18" t="str">
        <f>_xlfn.SWITCH('Equipment Leaks'!E16,"Default",'Equipment Leaks'!G16,"Other",'Equipment Leaks'!H16,"--")</f>
        <v>--</v>
      </c>
      <c r="I13">
        <f>'Equipment Leaks'!E16</f>
        <v>0</v>
      </c>
      <c r="J13" t="str">
        <f>IF(ISBLANK('Equipment Leaks'!J16),"",'Equipment Leaks'!J16)</f>
        <v/>
      </c>
      <c r="K13" t="str">
        <f>_xlfn.SWITCH('Equipment Leaks'!E16,"Default","[Total Number of Facilities at Which Leaks Repaired] x [1,700 Average Annual Leak Rate per Facility at 70% Efficiency]","Other",'Equipment Leaks'!I16,"--")</f>
        <v>--</v>
      </c>
      <c r="L13" s="15" t="str">
        <f>_xlfn.SWITCH('Equipment Leaks'!E16,"Default",'Equipment Leaks'!F16&amp;","&amp;Annual_average_Leak_Rate_per_Facility&amp;","&amp;Efficiency,"Other",'Equipment Leaks'!H16,"--")</f>
        <v>--</v>
      </c>
      <c r="M13" s="15" t="str">
        <f>'Partner Info and ToC'!$A$3</f>
        <v>RS2021DISTRv1</v>
      </c>
    </row>
    <row r="14" spans="1:13" x14ac:dyDescent="0.25">
      <c r="A14" s="14" t="str">
        <f>'Partner Info and ToC'!$D$1</f>
        <v>Distribution</v>
      </c>
      <c r="B14" s="14">
        <f>'Partner Info and ToC'!$B$5</f>
        <v>2020</v>
      </c>
      <c r="C14" s="14" t="e">
        <f>VLOOKUP('Partner Info and ToC'!$D$4,distribution_partners!A:B,2,FALSE)</f>
        <v>#N/A</v>
      </c>
      <c r="D14" s="14">
        <f>'Equipment Leaks'!A17</f>
        <v>0</v>
      </c>
      <c r="E14">
        <f>'Equipment Leaks'!A17</f>
        <v>0</v>
      </c>
      <c r="G14" s="14">
        <f>VLOOKUP("DI&amp;M at gate stations and surface facilities",distribution_activities!A:C,3,FALSE)</f>
        <v>7</v>
      </c>
      <c r="H14" s="18" t="str">
        <f>_xlfn.SWITCH('Equipment Leaks'!E17,"Default",'Equipment Leaks'!G17,"Other",'Equipment Leaks'!H17,"--")</f>
        <v>--</v>
      </c>
      <c r="I14">
        <f>'Equipment Leaks'!E17</f>
        <v>0</v>
      </c>
      <c r="J14" t="str">
        <f>IF(ISBLANK('Equipment Leaks'!J17),"",'Equipment Leaks'!J17)</f>
        <v/>
      </c>
      <c r="K14" t="str">
        <f>_xlfn.SWITCH('Equipment Leaks'!E17,"Default","[Total Number of Facilities at Which Leaks Repaired] x [1,700 Average Annual Leak Rate per Facility at 70% Efficiency]","Other",'Equipment Leaks'!I17,"--")</f>
        <v>--</v>
      </c>
      <c r="L14" s="15" t="str">
        <f>_xlfn.SWITCH('Equipment Leaks'!E17,"Default",'Equipment Leaks'!F17&amp;","&amp;Annual_average_Leak_Rate_per_Facility&amp;","&amp;Efficiency,"Other",'Equipment Leaks'!H17,"--")</f>
        <v>--</v>
      </c>
      <c r="M14" s="15" t="str">
        <f>'Partner Info and ToC'!$A$3</f>
        <v>RS2021DISTRv1</v>
      </c>
    </row>
    <row r="15" spans="1:13" x14ac:dyDescent="0.25">
      <c r="A15" s="14" t="str">
        <f>'Partner Info and ToC'!$D$1</f>
        <v>Distribution</v>
      </c>
      <c r="B15" s="14">
        <f>'Partner Info and ToC'!$B$5</f>
        <v>2020</v>
      </c>
      <c r="C15" s="14" t="e">
        <f>VLOOKUP('Partner Info and ToC'!$D$4,distribution_partners!A:B,2,FALSE)</f>
        <v>#N/A</v>
      </c>
      <c r="D15" s="14">
        <f>'Equipment Leaks'!A18</f>
        <v>0</v>
      </c>
      <c r="E15">
        <f>'Equipment Leaks'!A18</f>
        <v>0</v>
      </c>
      <c r="G15" s="14">
        <f>VLOOKUP("DI&amp;M at gate stations and surface facilities",distribution_activities!A:C,3,FALSE)</f>
        <v>7</v>
      </c>
      <c r="H15" s="18" t="str">
        <f>_xlfn.SWITCH('Equipment Leaks'!E18,"Default",'Equipment Leaks'!G18,"Other",'Equipment Leaks'!H18,"--")</f>
        <v>--</v>
      </c>
      <c r="I15">
        <f>'Equipment Leaks'!E18</f>
        <v>0</v>
      </c>
      <c r="J15" t="str">
        <f>IF(ISBLANK('Equipment Leaks'!J18),"",'Equipment Leaks'!J18)</f>
        <v/>
      </c>
      <c r="K15" t="str">
        <f>_xlfn.SWITCH('Equipment Leaks'!E18,"Default","[Total Number of Facilities at Which Leaks Repaired] x [1,700 Average Annual Leak Rate per Facility at 70% Efficiency]","Other",'Equipment Leaks'!I18,"--")</f>
        <v>--</v>
      </c>
      <c r="L15" s="15" t="str">
        <f>_xlfn.SWITCH('Equipment Leaks'!E18,"Default",'Equipment Leaks'!F18&amp;","&amp;Annual_average_Leak_Rate_per_Facility&amp;","&amp;Efficiency,"Other",'Equipment Leaks'!H18,"--")</f>
        <v>--</v>
      </c>
      <c r="M15" s="15" t="str">
        <f>'Partner Info and ToC'!$A$3</f>
        <v>RS2021DISTRv1</v>
      </c>
    </row>
    <row r="16" spans="1:13" x14ac:dyDescent="0.25">
      <c r="A16" s="14" t="str">
        <f>'Partner Info and ToC'!$D$1</f>
        <v>Distribution</v>
      </c>
      <c r="B16" s="14">
        <f>'Partner Info and ToC'!$B$5</f>
        <v>2020</v>
      </c>
      <c r="C16" s="14" t="e">
        <f>VLOOKUP('Partner Info and ToC'!$D$4,distribution_partners!A:B,2,FALSE)</f>
        <v>#N/A</v>
      </c>
      <c r="D16" s="14">
        <f>'Equipment Leaks'!A19</f>
        <v>0</v>
      </c>
      <c r="E16">
        <f>'Equipment Leaks'!A19</f>
        <v>0</v>
      </c>
      <c r="G16" s="14">
        <f>VLOOKUP("DI&amp;M at gate stations and surface facilities",distribution_activities!A:C,3,FALSE)</f>
        <v>7</v>
      </c>
      <c r="H16" s="18" t="str">
        <f>_xlfn.SWITCH('Equipment Leaks'!E19,"Default",'Equipment Leaks'!G19,"Other",'Equipment Leaks'!H19,"--")</f>
        <v>--</v>
      </c>
      <c r="I16">
        <f>'Equipment Leaks'!E19</f>
        <v>0</v>
      </c>
      <c r="J16" t="str">
        <f>IF(ISBLANK('Equipment Leaks'!J19),"",'Equipment Leaks'!J19)</f>
        <v/>
      </c>
      <c r="K16" t="str">
        <f>_xlfn.SWITCH('Equipment Leaks'!E19,"Default","[Total Number of Facilities at Which Leaks Repaired] x [1,700 Average Annual Leak Rate per Facility at 70% Efficiency]","Other",'Equipment Leaks'!I19,"--")</f>
        <v>--</v>
      </c>
      <c r="L16" s="15" t="str">
        <f>_xlfn.SWITCH('Equipment Leaks'!E19,"Default",'Equipment Leaks'!F19&amp;","&amp;Annual_average_Leak_Rate_per_Facility&amp;","&amp;Efficiency,"Other",'Equipment Leaks'!H19,"--")</f>
        <v>--</v>
      </c>
      <c r="M16" s="15" t="str">
        <f>'Partner Info and ToC'!$A$3</f>
        <v>RS2021DISTRv1</v>
      </c>
    </row>
    <row r="17" spans="1:13" x14ac:dyDescent="0.25">
      <c r="A17" s="14" t="str">
        <f>'Partner Info and ToC'!$D$1</f>
        <v>Distribution</v>
      </c>
      <c r="B17" s="14">
        <f>'Partner Info and ToC'!$B$5</f>
        <v>2020</v>
      </c>
      <c r="C17" s="14" t="e">
        <f>VLOOKUP('Partner Info and ToC'!$D$4,distribution_partners!A:B,2,FALSE)</f>
        <v>#N/A</v>
      </c>
      <c r="D17" s="14">
        <f>'Equipment Leaks'!A20</f>
        <v>0</v>
      </c>
      <c r="E17">
        <f>'Equipment Leaks'!A20</f>
        <v>0</v>
      </c>
      <c r="G17" s="14">
        <f>VLOOKUP("DI&amp;M at gate stations and surface facilities",distribution_activities!A:C,3,FALSE)</f>
        <v>7</v>
      </c>
      <c r="H17" s="18" t="str">
        <f>_xlfn.SWITCH('Equipment Leaks'!E20,"Default",'Equipment Leaks'!G20,"Other",'Equipment Leaks'!H20,"--")</f>
        <v>--</v>
      </c>
      <c r="I17">
        <f>'Equipment Leaks'!E20</f>
        <v>0</v>
      </c>
      <c r="J17" t="str">
        <f>IF(ISBLANK('Equipment Leaks'!J20),"",'Equipment Leaks'!J20)</f>
        <v/>
      </c>
      <c r="K17" t="str">
        <f>_xlfn.SWITCH('Equipment Leaks'!E20,"Default","[Total Number of Facilities at Which Leaks Repaired] x [1,700 Average Annual Leak Rate per Facility at 70% Efficiency]","Other",'Equipment Leaks'!I20,"--")</f>
        <v>--</v>
      </c>
      <c r="L17" s="15" t="str">
        <f>_xlfn.SWITCH('Equipment Leaks'!E20,"Default",'Equipment Leaks'!F20&amp;","&amp;Annual_average_Leak_Rate_per_Facility&amp;","&amp;Efficiency,"Other",'Equipment Leaks'!H20,"--")</f>
        <v>--</v>
      </c>
      <c r="M17" s="15" t="str">
        <f>'Partner Info and ToC'!$A$3</f>
        <v>RS2021DISTRv1</v>
      </c>
    </row>
    <row r="18" spans="1:13" x14ac:dyDescent="0.25">
      <c r="A18" s="14" t="str">
        <f>'Partner Info and ToC'!$D$1</f>
        <v>Distribution</v>
      </c>
      <c r="B18" s="14">
        <f>'Partner Info and ToC'!$B$5</f>
        <v>2020</v>
      </c>
      <c r="C18" s="14" t="e">
        <f>VLOOKUP('Partner Info and ToC'!$D$4,distribution_partners!A:B,2,FALSE)</f>
        <v>#N/A</v>
      </c>
      <c r="D18" s="14">
        <f>'Equipment Leaks'!A21</f>
        <v>0</v>
      </c>
      <c r="E18">
        <f>'Equipment Leaks'!A21</f>
        <v>0</v>
      </c>
      <c r="G18" s="14">
        <f>VLOOKUP("DI&amp;M at gate stations and surface facilities",distribution_activities!A:C,3,FALSE)</f>
        <v>7</v>
      </c>
      <c r="H18" s="18" t="str">
        <f>_xlfn.SWITCH('Equipment Leaks'!E21,"Default",'Equipment Leaks'!G21,"Other",'Equipment Leaks'!H21,"--")</f>
        <v>--</v>
      </c>
      <c r="I18">
        <f>'Equipment Leaks'!E21</f>
        <v>0</v>
      </c>
      <c r="J18" t="str">
        <f>IF(ISBLANK('Equipment Leaks'!J21),"",'Equipment Leaks'!J21)</f>
        <v/>
      </c>
      <c r="K18" t="str">
        <f>_xlfn.SWITCH('Equipment Leaks'!E21,"Default","[Total Number of Facilities at Which Leaks Repaired] x [1,700 Average Annual Leak Rate per Facility at 70% Efficiency]","Other",'Equipment Leaks'!I21,"--")</f>
        <v>--</v>
      </c>
      <c r="L18" s="15" t="str">
        <f>_xlfn.SWITCH('Equipment Leaks'!E21,"Default",'Equipment Leaks'!F21&amp;","&amp;Annual_average_Leak_Rate_per_Facility&amp;","&amp;Efficiency,"Other",'Equipment Leaks'!H21,"--")</f>
        <v>--</v>
      </c>
      <c r="M18" s="15" t="str">
        <f>'Partner Info and ToC'!$A$3</f>
        <v>RS2021DISTRv1</v>
      </c>
    </row>
    <row r="19" spans="1:13" x14ac:dyDescent="0.25">
      <c r="A19" s="14" t="str">
        <f>'Partner Info and ToC'!$D$1</f>
        <v>Distribution</v>
      </c>
      <c r="B19" s="14">
        <f>'Partner Info and ToC'!$B$5</f>
        <v>2020</v>
      </c>
      <c r="C19" s="14" t="e">
        <f>VLOOKUP('Partner Info and ToC'!$D$4,distribution_partners!A:B,2,FALSE)</f>
        <v>#N/A</v>
      </c>
      <c r="D19" s="14">
        <f>'Equipment Leaks'!A22</f>
        <v>0</v>
      </c>
      <c r="E19">
        <f>'Equipment Leaks'!A22</f>
        <v>0</v>
      </c>
      <c r="G19" s="14">
        <f>VLOOKUP("DI&amp;M at gate stations and surface facilities",distribution_activities!A:C,3,FALSE)</f>
        <v>7</v>
      </c>
      <c r="H19" s="18" t="str">
        <f>_xlfn.SWITCH('Equipment Leaks'!E22,"Default",'Equipment Leaks'!G22,"Other",'Equipment Leaks'!H22,"--")</f>
        <v>--</v>
      </c>
      <c r="I19">
        <f>'Equipment Leaks'!E22</f>
        <v>0</v>
      </c>
      <c r="J19" t="str">
        <f>IF(ISBLANK('Equipment Leaks'!J22),"",'Equipment Leaks'!J22)</f>
        <v/>
      </c>
      <c r="K19" t="str">
        <f>_xlfn.SWITCH('Equipment Leaks'!E22,"Default","[Total Number of Facilities at Which Leaks Repaired] x [1,700 Average Annual Leak Rate per Facility at 70% Efficiency]","Other",'Equipment Leaks'!I22,"--")</f>
        <v>--</v>
      </c>
      <c r="L19" s="15" t="str">
        <f>_xlfn.SWITCH('Equipment Leaks'!E22,"Default",'Equipment Leaks'!F22&amp;","&amp;Annual_average_Leak_Rate_per_Facility&amp;","&amp;Efficiency,"Other",'Equipment Leaks'!H22,"--")</f>
        <v>--</v>
      </c>
      <c r="M19" s="15" t="str">
        <f>'Partner Info and ToC'!$A$3</f>
        <v>RS2021DISTRv1</v>
      </c>
    </row>
    <row r="20" spans="1:13" x14ac:dyDescent="0.25">
      <c r="A20" s="14" t="str">
        <f>'Partner Info and ToC'!$D$1</f>
        <v>Distribution</v>
      </c>
      <c r="B20" s="14">
        <f>'Partner Info and ToC'!$B$5</f>
        <v>2020</v>
      </c>
      <c r="C20" s="14" t="e">
        <f>VLOOKUP('Partner Info and ToC'!$D$4,distribution_partners!A:B,2,FALSE)</f>
        <v>#N/A</v>
      </c>
      <c r="D20" s="14">
        <f>'Equipment Leaks'!A23</f>
        <v>0</v>
      </c>
      <c r="E20">
        <f>'Equipment Leaks'!A23</f>
        <v>0</v>
      </c>
      <c r="G20" s="14">
        <f>VLOOKUP("DI&amp;M at gate stations and surface facilities",distribution_activities!A:C,3,FALSE)</f>
        <v>7</v>
      </c>
      <c r="H20" s="18" t="str">
        <f>_xlfn.SWITCH('Equipment Leaks'!E23,"Default",'Equipment Leaks'!G23,"Other",'Equipment Leaks'!H23,"--")</f>
        <v>--</v>
      </c>
      <c r="I20">
        <f>'Equipment Leaks'!E23</f>
        <v>0</v>
      </c>
      <c r="J20" t="str">
        <f>IF(ISBLANK('Equipment Leaks'!J23),"",'Equipment Leaks'!J23)</f>
        <v/>
      </c>
      <c r="K20" t="str">
        <f>_xlfn.SWITCH('Equipment Leaks'!E23,"Default","[Total Number of Facilities at Which Leaks Repaired] x [1,700 Average Annual Leak Rate per Facility at 70% Efficiency]","Other",'Equipment Leaks'!I23,"--")</f>
        <v>--</v>
      </c>
      <c r="L20" s="15" t="str">
        <f>_xlfn.SWITCH('Equipment Leaks'!E23,"Default",'Equipment Leaks'!F23&amp;","&amp;Annual_average_Leak_Rate_per_Facility&amp;","&amp;Efficiency,"Other",'Equipment Leaks'!H23,"--")</f>
        <v>--</v>
      </c>
      <c r="M20" s="15" t="str">
        <f>'Partner Info and ToC'!$A$3</f>
        <v>RS2021DISTRv1</v>
      </c>
    </row>
    <row r="21" spans="1:13" x14ac:dyDescent="0.25">
      <c r="A21" s="14" t="str">
        <f>'Partner Info and ToC'!$D$1</f>
        <v>Distribution</v>
      </c>
      <c r="B21" s="14">
        <f>'Partner Info and ToC'!$B$5</f>
        <v>2020</v>
      </c>
      <c r="C21" s="14" t="e">
        <f>VLOOKUP('Partner Info and ToC'!$D$4,distribution_partners!A:B,2,FALSE)</f>
        <v>#N/A</v>
      </c>
      <c r="D21" s="14">
        <f>'Equipment Leaks'!A24</f>
        <v>0</v>
      </c>
      <c r="E21">
        <f>'Equipment Leaks'!A24</f>
        <v>0</v>
      </c>
      <c r="G21" s="14">
        <f>VLOOKUP("DI&amp;M at gate stations and surface facilities",distribution_activities!A:C,3,FALSE)</f>
        <v>7</v>
      </c>
      <c r="H21" s="18" t="str">
        <f>_xlfn.SWITCH('Equipment Leaks'!E24,"Default",'Equipment Leaks'!G24,"Other",'Equipment Leaks'!H24,"--")</f>
        <v>--</v>
      </c>
      <c r="I21">
        <f>'Equipment Leaks'!E24</f>
        <v>0</v>
      </c>
      <c r="J21" t="str">
        <f>IF(ISBLANK('Equipment Leaks'!J24),"",'Equipment Leaks'!J24)</f>
        <v/>
      </c>
      <c r="K21" t="str">
        <f>_xlfn.SWITCH('Equipment Leaks'!E24,"Default","[Total Number of Facilities at Which Leaks Repaired] x [1,700 Average Annual Leak Rate per Facility at 70% Efficiency]","Other",'Equipment Leaks'!I24,"--")</f>
        <v>--</v>
      </c>
      <c r="L21" s="15" t="str">
        <f>_xlfn.SWITCH('Equipment Leaks'!E24,"Default",'Equipment Leaks'!F24&amp;","&amp;Annual_average_Leak_Rate_per_Facility&amp;","&amp;Efficiency,"Other",'Equipment Leaks'!H24,"--")</f>
        <v>--</v>
      </c>
      <c r="M21" s="15" t="str">
        <f>'Partner Info and ToC'!$A$3</f>
        <v>RS2021DISTRv1</v>
      </c>
    </row>
    <row r="22" spans="1:13" x14ac:dyDescent="0.25">
      <c r="A22" s="14" t="str">
        <f>'Partner Info and ToC'!$D$1</f>
        <v>Distribution</v>
      </c>
      <c r="B22" s="14">
        <f>'Partner Info and ToC'!$B$5</f>
        <v>2020</v>
      </c>
      <c r="C22" s="14" t="e">
        <f>VLOOKUP('Partner Info and ToC'!$D$4,distribution_partners!A:B,2,FALSE)</f>
        <v>#N/A</v>
      </c>
      <c r="D22" s="14">
        <f>'Equipment Leaks'!A25</f>
        <v>0</v>
      </c>
      <c r="E22">
        <f>'Equipment Leaks'!A25</f>
        <v>0</v>
      </c>
      <c r="G22" s="14">
        <f>VLOOKUP("DI&amp;M at gate stations and surface facilities",distribution_activities!A:C,3,FALSE)</f>
        <v>7</v>
      </c>
      <c r="H22" s="18" t="str">
        <f>_xlfn.SWITCH('Equipment Leaks'!E25,"Default",'Equipment Leaks'!G25,"Other",'Equipment Leaks'!H25,"--")</f>
        <v>--</v>
      </c>
      <c r="I22">
        <f>'Equipment Leaks'!E25</f>
        <v>0</v>
      </c>
      <c r="J22" t="str">
        <f>IF(ISBLANK('Equipment Leaks'!J25),"",'Equipment Leaks'!J25)</f>
        <v/>
      </c>
      <c r="K22" t="str">
        <f>_xlfn.SWITCH('Equipment Leaks'!E25,"Default","[Total Number of Facilities at Which Leaks Repaired] x [1,700 Average Annual Leak Rate per Facility at 70% Efficiency]","Other",'Equipment Leaks'!I25,"--")</f>
        <v>--</v>
      </c>
      <c r="L22" s="15" t="str">
        <f>_xlfn.SWITCH('Equipment Leaks'!E25,"Default",'Equipment Leaks'!F25&amp;","&amp;Annual_average_Leak_Rate_per_Facility&amp;","&amp;Efficiency,"Other",'Equipment Leaks'!H25,"--")</f>
        <v>--</v>
      </c>
      <c r="M22" s="15" t="str">
        <f>'Partner Info and ToC'!$A$3</f>
        <v>RS2021DISTRv1</v>
      </c>
    </row>
    <row r="23" spans="1:13" x14ac:dyDescent="0.25">
      <c r="A23" s="14" t="str">
        <f>'Partner Info and ToC'!$D$1</f>
        <v>Distribution</v>
      </c>
      <c r="B23" s="14">
        <f>'Partner Info and ToC'!$B$5</f>
        <v>2020</v>
      </c>
      <c r="C23" s="14" t="e">
        <f>VLOOKUP('Partner Info and ToC'!$D$4,distribution_partners!A:B,2,FALSE)</f>
        <v>#N/A</v>
      </c>
      <c r="D23" s="14">
        <f>'Equipment Leaks'!A26</f>
        <v>0</v>
      </c>
      <c r="E23">
        <f>'Equipment Leaks'!A26</f>
        <v>0</v>
      </c>
      <c r="G23" s="14">
        <f>VLOOKUP("DI&amp;M at gate stations and surface facilities",distribution_activities!A:C,3,FALSE)</f>
        <v>7</v>
      </c>
      <c r="H23" s="18" t="str">
        <f>_xlfn.SWITCH('Equipment Leaks'!E26,"Default",'Equipment Leaks'!G26,"Other",'Equipment Leaks'!H26,"--")</f>
        <v>--</v>
      </c>
      <c r="I23">
        <f>'Equipment Leaks'!E26</f>
        <v>0</v>
      </c>
      <c r="J23" t="str">
        <f>IF(ISBLANK('Equipment Leaks'!J26),"",'Equipment Leaks'!J26)</f>
        <v/>
      </c>
      <c r="K23" t="str">
        <f>_xlfn.SWITCH('Equipment Leaks'!E26,"Default","[Total Number of Facilities at Which Leaks Repaired] x [1,700 Average Annual Leak Rate per Facility at 70% Efficiency]","Other",'Equipment Leaks'!I26,"--")</f>
        <v>--</v>
      </c>
      <c r="L23" s="15" t="str">
        <f>_xlfn.SWITCH('Equipment Leaks'!E26,"Default",'Equipment Leaks'!F26&amp;","&amp;Annual_average_Leak_Rate_per_Facility&amp;","&amp;Efficiency,"Other",'Equipment Leaks'!H26,"--")</f>
        <v>--</v>
      </c>
      <c r="M23" s="15" t="str">
        <f>'Partner Info and ToC'!$A$3</f>
        <v>RS2021DISTRv1</v>
      </c>
    </row>
    <row r="24" spans="1:13" x14ac:dyDescent="0.25">
      <c r="A24" s="14" t="str">
        <f>'Partner Info and ToC'!$D$1</f>
        <v>Distribution</v>
      </c>
      <c r="B24" s="14">
        <f>'Partner Info and ToC'!$B$5</f>
        <v>2020</v>
      </c>
      <c r="C24" s="14" t="e">
        <f>VLOOKUP('Partner Info and ToC'!$D$4,distribution_partners!A:B,2,FALSE)</f>
        <v>#N/A</v>
      </c>
      <c r="D24" s="14">
        <f>'Equipment Leaks'!A27</f>
        <v>0</v>
      </c>
      <c r="E24">
        <f>'Equipment Leaks'!A27</f>
        <v>0</v>
      </c>
      <c r="G24" s="14">
        <f>VLOOKUP("DI&amp;M at gate stations and surface facilities",distribution_activities!A:C,3,FALSE)</f>
        <v>7</v>
      </c>
      <c r="H24" s="18" t="str">
        <f>_xlfn.SWITCH('Equipment Leaks'!E27,"Default",'Equipment Leaks'!G27,"Other",'Equipment Leaks'!H27,"--")</f>
        <v>--</v>
      </c>
      <c r="I24">
        <f>'Equipment Leaks'!E27</f>
        <v>0</v>
      </c>
      <c r="J24" t="str">
        <f>IF(ISBLANK('Equipment Leaks'!J27),"",'Equipment Leaks'!J27)</f>
        <v/>
      </c>
      <c r="K24" t="str">
        <f>_xlfn.SWITCH('Equipment Leaks'!E27,"Default","[Total Number of Facilities at Which Leaks Repaired] x [1,700 Average Annual Leak Rate per Facility at 70% Efficiency]","Other",'Equipment Leaks'!I27,"--")</f>
        <v>--</v>
      </c>
      <c r="L24" s="15" t="str">
        <f>_xlfn.SWITCH('Equipment Leaks'!E27,"Default",'Equipment Leaks'!F27&amp;","&amp;Annual_average_Leak_Rate_per_Facility&amp;","&amp;Efficiency,"Other",'Equipment Leaks'!H27,"--")</f>
        <v>--</v>
      </c>
      <c r="M24" s="15" t="str">
        <f>'Partner Info and ToC'!$A$3</f>
        <v>RS2021DISTRv1</v>
      </c>
    </row>
    <row r="25" spans="1:13" x14ac:dyDescent="0.25">
      <c r="A25" s="14" t="str">
        <f>'Partner Info and ToC'!$D$1</f>
        <v>Distribution</v>
      </c>
      <c r="B25" s="14">
        <f>'Partner Info and ToC'!$B$5</f>
        <v>2020</v>
      </c>
      <c r="C25" s="14" t="e">
        <f>VLOOKUP('Partner Info and ToC'!$D$4,distribution_partners!A:B,2,FALSE)</f>
        <v>#N/A</v>
      </c>
      <c r="D25" s="14">
        <f>'Equipment Leaks'!A28</f>
        <v>0</v>
      </c>
      <c r="E25">
        <f>'Equipment Leaks'!A28</f>
        <v>0</v>
      </c>
      <c r="G25" s="14">
        <f>VLOOKUP("DI&amp;M at gate stations and surface facilities",distribution_activities!A:C,3,FALSE)</f>
        <v>7</v>
      </c>
      <c r="H25" s="18" t="str">
        <f>_xlfn.SWITCH('Equipment Leaks'!E28,"Default",'Equipment Leaks'!G28,"Other",'Equipment Leaks'!H28,"--")</f>
        <v>--</v>
      </c>
      <c r="I25">
        <f>'Equipment Leaks'!E28</f>
        <v>0</v>
      </c>
      <c r="J25" t="str">
        <f>IF(ISBLANK('Equipment Leaks'!J28),"",'Equipment Leaks'!J28)</f>
        <v/>
      </c>
      <c r="K25" t="str">
        <f>_xlfn.SWITCH('Equipment Leaks'!E28,"Default","[Total Number of Facilities at Which Leaks Repaired] x [1,700 Average Annual Leak Rate per Facility at 70% Efficiency]","Other",'Equipment Leaks'!I28,"--")</f>
        <v>--</v>
      </c>
      <c r="L25" s="15" t="str">
        <f>_xlfn.SWITCH('Equipment Leaks'!E28,"Default",'Equipment Leaks'!F28&amp;","&amp;Annual_average_Leak_Rate_per_Facility&amp;","&amp;Efficiency,"Other",'Equipment Leaks'!H28,"--")</f>
        <v>--</v>
      </c>
      <c r="M25" s="15" t="str">
        <f>'Partner Info and ToC'!$A$3</f>
        <v>RS2021DISTRv1</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9E22-4F50-4BD7-909F-9CE6934D827B}">
  <sheetPr codeName="Sheet6"/>
  <dimension ref="A1:M25"/>
  <sheetViews>
    <sheetView zoomScaleNormal="100" workbookViewId="0">
      <selection activeCell="G2" sqref="G2"/>
    </sheetView>
  </sheetViews>
  <sheetFormatPr defaultColWidth="9.125" defaultRowHeight="14.3" x14ac:dyDescent="0.25"/>
  <cols>
    <col min="1" max="1" width="11.625" bestFit="1" customWidth="1"/>
    <col min="2" max="2" width="12.625" style="14" customWidth="1"/>
    <col min="3" max="3" width="9.75" bestFit="1" customWidth="1"/>
    <col min="4" max="4" width="21.125" style="14" customWidth="1"/>
    <col min="5" max="5" width="11.125" customWidth="1"/>
    <col min="6" max="6" width="13.875" customWidth="1"/>
    <col min="7" max="7" width="14.875" customWidth="1"/>
    <col min="8" max="8" width="18.125" customWidth="1"/>
    <col min="9" max="9" width="22.625" customWidth="1"/>
    <col min="10" max="10" width="41.75" customWidth="1"/>
    <col min="11" max="11" width="45.875" customWidth="1"/>
    <col min="12" max="12" width="35.25" customWidth="1"/>
    <col min="13" max="13" width="19.375" customWidth="1"/>
  </cols>
  <sheetData>
    <row r="1" spans="1:13" x14ac:dyDescent="0.25">
      <c r="A1" t="s">
        <v>161</v>
      </c>
      <c r="B1" s="14" t="s">
        <v>162</v>
      </c>
      <c r="C1" t="s">
        <v>163</v>
      </c>
      <c r="D1" s="14" t="s">
        <v>164</v>
      </c>
      <c r="E1" s="14" t="s">
        <v>165</v>
      </c>
      <c r="F1" s="14" t="s">
        <v>166</v>
      </c>
      <c r="G1" t="s">
        <v>167</v>
      </c>
      <c r="H1" t="s">
        <v>168</v>
      </c>
      <c r="I1" s="14" t="s">
        <v>169</v>
      </c>
      <c r="J1" t="s">
        <v>170</v>
      </c>
      <c r="K1" t="s">
        <v>171</v>
      </c>
      <c r="L1" t="s">
        <v>172</v>
      </c>
      <c r="M1" t="s">
        <v>173</v>
      </c>
    </row>
    <row r="2" spans="1:13" x14ac:dyDescent="0.25">
      <c r="A2" s="14" t="str">
        <f>'Partner Info and ToC'!$D$1</f>
        <v>Distribution</v>
      </c>
      <c r="B2" s="14">
        <f>'Partner Info and ToC'!$B$5</f>
        <v>2020</v>
      </c>
      <c r="C2" s="14" t="e">
        <f>VLOOKUP('Partner Info and ToC'!$D$4,distribution_partners!A:B,2,FALSE)</f>
        <v>#N/A</v>
      </c>
      <c r="D2" s="14">
        <f>Mains!A5</f>
        <v>0</v>
      </c>
      <c r="E2">
        <f>Mains!A5</f>
        <v>0</v>
      </c>
      <c r="F2" s="17"/>
      <c r="G2" s="14">
        <f>VLOOKUP("Identify and rehabilitate leaky distribution pipe",distribution_activities!A:C,3,FALSE)</f>
        <v>39</v>
      </c>
      <c r="H2" s="16">
        <f>IF(ISNUMBER(Mains!H5),Mains!H5,0)</f>
        <v>0</v>
      </c>
      <c r="J2" t="str">
        <f>IF(ISBLANK(Mains!I5),"",Mains!I5)</f>
        <v/>
      </c>
      <c r="K2"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2" t="str">
        <f>IF(uploadMains[[#This Row],[reductionsMcf]]&gt;0,IF(Mains!B5="","0",Mains!B5)&amp;","&amp;IF(Mains!C5="","0",Mains!C5)&amp;","&amp;IF(Mains!D5="","0",Mains!D5)&amp;","&amp;IF(Mains!E5="","0",Mains!E5)&amp;","&amp;IF(Mains!F5="","0",Mains!F5)&amp;","&amp;IF(Mains!G5="","0",Mains!G5),"")</f>
        <v/>
      </c>
      <c r="M2" t="str">
        <f>'Partner Info and ToC'!$A$3</f>
        <v>RS2021DISTRv1</v>
      </c>
    </row>
    <row r="3" spans="1:13" x14ac:dyDescent="0.25">
      <c r="A3" s="14" t="str">
        <f>'Partner Info and ToC'!$D$1</f>
        <v>Distribution</v>
      </c>
      <c r="B3" s="14">
        <f>'Partner Info and ToC'!$B$5</f>
        <v>2020</v>
      </c>
      <c r="C3" s="14" t="e">
        <f>VLOOKUP('Partner Info and ToC'!$D$4,distribution_partners!A:B,2,FALSE)</f>
        <v>#N/A</v>
      </c>
      <c r="D3" s="14">
        <f>Mains!A6</f>
        <v>0</v>
      </c>
      <c r="E3">
        <f>Mains!A6</f>
        <v>0</v>
      </c>
      <c r="F3" s="17"/>
      <c r="G3" s="14">
        <f>VLOOKUP("Identify and rehabilitate leaky distribution pipe",distribution_activities!A:C,3,FALSE)</f>
        <v>39</v>
      </c>
      <c r="H3" s="16">
        <f>IF(ISNUMBER(Mains!H6),Mains!H6,0)</f>
        <v>0</v>
      </c>
      <c r="J3" t="str">
        <f>IF(ISBLANK(Mains!I6),"",Mains!I6)</f>
        <v/>
      </c>
      <c r="K3"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3" t="str">
        <f>IF(uploadMains[[#This Row],[reductionsMcf]]&gt;0,IF(Mains!B6="","0",Mains!B6)&amp;","&amp;IF(Mains!C6="","0",Mains!C6)&amp;","&amp;IF(Mains!D6="","0",Mains!D6)&amp;","&amp;IF(Mains!E6="","0",Mains!E6)&amp;","&amp;IF(Mains!F6="","0",Mains!F6)&amp;","&amp;IF(Mains!G6="","0",Mains!G6),"")</f>
        <v/>
      </c>
      <c r="M3" t="str">
        <f>'Partner Info and ToC'!$A$3</f>
        <v>RS2021DISTRv1</v>
      </c>
    </row>
    <row r="4" spans="1:13" x14ac:dyDescent="0.25">
      <c r="A4" s="14" t="str">
        <f>'Partner Info and ToC'!$D$1</f>
        <v>Distribution</v>
      </c>
      <c r="B4" s="14">
        <f>'Partner Info and ToC'!$B$5</f>
        <v>2020</v>
      </c>
      <c r="C4" s="14" t="e">
        <f>VLOOKUP('Partner Info and ToC'!$D$4,distribution_partners!A:B,2,FALSE)</f>
        <v>#N/A</v>
      </c>
      <c r="D4" s="14">
        <f>Mains!A7</f>
        <v>0</v>
      </c>
      <c r="E4">
        <f>Mains!A7</f>
        <v>0</v>
      </c>
      <c r="F4" s="17"/>
      <c r="G4" s="14">
        <f>VLOOKUP("Identify and rehabilitate leaky distribution pipe",distribution_activities!A:C,3,FALSE)</f>
        <v>39</v>
      </c>
      <c r="H4" s="16">
        <f>IF(ISNUMBER(Mains!H7),Mains!H7,0)</f>
        <v>0</v>
      </c>
      <c r="J4" t="str">
        <f>IF(ISBLANK(Mains!I7),"",Mains!I7)</f>
        <v/>
      </c>
      <c r="K4"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4" t="str">
        <f>IF(uploadMains[[#This Row],[reductionsMcf]]&gt;0,IF(Mains!B7="","0",Mains!B7)&amp;","&amp;IF(Mains!C7="","0",Mains!C7)&amp;","&amp;IF(Mains!D7="","0",Mains!D7)&amp;","&amp;IF(Mains!E7="","0",Mains!E7)&amp;","&amp;IF(Mains!F7="","0",Mains!F7)&amp;","&amp;IF(Mains!G7="","0",Mains!G7),"")</f>
        <v/>
      </c>
      <c r="M4" t="str">
        <f>'Partner Info and ToC'!$A$3</f>
        <v>RS2021DISTRv1</v>
      </c>
    </row>
    <row r="5" spans="1:13" x14ac:dyDescent="0.25">
      <c r="A5" s="14" t="str">
        <f>'Partner Info and ToC'!$D$1</f>
        <v>Distribution</v>
      </c>
      <c r="B5" s="14">
        <f>'Partner Info and ToC'!$B$5</f>
        <v>2020</v>
      </c>
      <c r="C5" s="14" t="e">
        <f>VLOOKUP('Partner Info and ToC'!$D$4,distribution_partners!A:B,2,FALSE)</f>
        <v>#N/A</v>
      </c>
      <c r="D5" s="14">
        <f>Mains!A8</f>
        <v>0</v>
      </c>
      <c r="E5">
        <f>Mains!A8</f>
        <v>0</v>
      </c>
      <c r="F5" s="17"/>
      <c r="G5" s="14">
        <f>VLOOKUP("Identify and rehabilitate leaky distribution pipe",distribution_activities!A:C,3,FALSE)</f>
        <v>39</v>
      </c>
      <c r="H5" s="16">
        <f>IF(ISNUMBER(Mains!H8),Mains!H8,0)</f>
        <v>0</v>
      </c>
      <c r="J5" t="str">
        <f>IF(ISBLANK(Mains!I8),"",Mains!I8)</f>
        <v/>
      </c>
      <c r="K5"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5" t="str">
        <f>IF(uploadMains[[#This Row],[reductionsMcf]]&gt;0,IF(Mains!B8="","0",Mains!B8)&amp;","&amp;IF(Mains!C8="","0",Mains!C8)&amp;","&amp;IF(Mains!D8="","0",Mains!D8)&amp;","&amp;IF(Mains!E8="","0",Mains!E8)&amp;","&amp;IF(Mains!F8="","0",Mains!F8)&amp;","&amp;IF(Mains!G8="","0",Mains!G8),"")</f>
        <v/>
      </c>
      <c r="M5" t="str">
        <f>'Partner Info and ToC'!$A$3</f>
        <v>RS2021DISTRv1</v>
      </c>
    </row>
    <row r="6" spans="1:13" x14ac:dyDescent="0.25">
      <c r="A6" s="14" t="str">
        <f>'Partner Info and ToC'!$D$1</f>
        <v>Distribution</v>
      </c>
      <c r="B6" s="14">
        <f>'Partner Info and ToC'!$B$5</f>
        <v>2020</v>
      </c>
      <c r="C6" s="14" t="e">
        <f>VLOOKUP('Partner Info and ToC'!$D$4,distribution_partners!A:B,2,FALSE)</f>
        <v>#N/A</v>
      </c>
      <c r="D6" s="14">
        <f>Mains!A9</f>
        <v>0</v>
      </c>
      <c r="E6">
        <f>Mains!A9</f>
        <v>0</v>
      </c>
      <c r="F6" s="17"/>
      <c r="G6" s="14">
        <f>VLOOKUP("Identify and rehabilitate leaky distribution pipe",distribution_activities!A:C,3,FALSE)</f>
        <v>39</v>
      </c>
      <c r="H6" s="16">
        <f>IF(ISNUMBER(Mains!H9),Mains!H9,0)</f>
        <v>0</v>
      </c>
      <c r="J6" t="str">
        <f>IF(ISBLANK(Mains!I9),"",Mains!I9)</f>
        <v/>
      </c>
      <c r="K6"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6" t="str">
        <f>IF(uploadMains[[#This Row],[reductionsMcf]]&gt;0,IF(Mains!B9="","0",Mains!B9)&amp;","&amp;IF(Mains!C9="","0",Mains!C9)&amp;","&amp;IF(Mains!D9="","0",Mains!D9)&amp;","&amp;IF(Mains!E9="","0",Mains!E9)&amp;","&amp;IF(Mains!F9="","0",Mains!F9)&amp;","&amp;IF(Mains!G9="","0",Mains!G9),"")</f>
        <v/>
      </c>
      <c r="M6" t="str">
        <f>'Partner Info and ToC'!$A$3</f>
        <v>RS2021DISTRv1</v>
      </c>
    </row>
    <row r="7" spans="1:13" x14ac:dyDescent="0.25">
      <c r="A7" s="14" t="str">
        <f>'Partner Info and ToC'!$D$1</f>
        <v>Distribution</v>
      </c>
      <c r="B7" s="14">
        <f>'Partner Info and ToC'!$B$5</f>
        <v>2020</v>
      </c>
      <c r="C7" s="14" t="e">
        <f>VLOOKUP('Partner Info and ToC'!$D$4,distribution_partners!A:B,2,FALSE)</f>
        <v>#N/A</v>
      </c>
      <c r="D7" s="14">
        <f>Mains!A10</f>
        <v>0</v>
      </c>
      <c r="E7">
        <f>Mains!A10</f>
        <v>0</v>
      </c>
      <c r="F7" s="17"/>
      <c r="G7" s="14">
        <f>VLOOKUP("Identify and rehabilitate leaky distribution pipe",distribution_activities!A:C,3,FALSE)</f>
        <v>39</v>
      </c>
      <c r="H7" s="16">
        <f>IF(ISNUMBER(Mains!H10),Mains!H10,0)</f>
        <v>0</v>
      </c>
      <c r="J7" t="str">
        <f>IF(ISBLANK(Mains!I10),"",Mains!I10)</f>
        <v/>
      </c>
      <c r="K7"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7" t="str">
        <f>IF(uploadMains[[#This Row],[reductionsMcf]]&gt;0,IF(Mains!B10="","0",Mains!B10)&amp;","&amp;IF(Mains!C10="","0",Mains!C10)&amp;","&amp;IF(Mains!D10="","0",Mains!D10)&amp;","&amp;IF(Mains!E10="","0",Mains!E10)&amp;","&amp;IF(Mains!F10="","0",Mains!F10)&amp;","&amp;IF(Mains!G10="","0",Mains!G10),"")</f>
        <v/>
      </c>
      <c r="M7" t="str">
        <f>'Partner Info and ToC'!$A$3</f>
        <v>RS2021DISTRv1</v>
      </c>
    </row>
    <row r="8" spans="1:13" x14ac:dyDescent="0.25">
      <c r="A8" s="14" t="str">
        <f>'Partner Info and ToC'!$D$1</f>
        <v>Distribution</v>
      </c>
      <c r="B8" s="14">
        <f>'Partner Info and ToC'!$B$5</f>
        <v>2020</v>
      </c>
      <c r="C8" s="14" t="e">
        <f>VLOOKUP('Partner Info and ToC'!$D$4,distribution_partners!A:B,2,FALSE)</f>
        <v>#N/A</v>
      </c>
      <c r="D8" s="14">
        <f>Mains!A11</f>
        <v>0</v>
      </c>
      <c r="E8">
        <f>Mains!A11</f>
        <v>0</v>
      </c>
      <c r="F8" s="17"/>
      <c r="G8" s="14">
        <f>VLOOKUP("Identify and rehabilitate leaky distribution pipe",distribution_activities!A:C,3,FALSE)</f>
        <v>39</v>
      </c>
      <c r="H8" s="16">
        <f>IF(ISNUMBER(Mains!H11),Mains!H11,0)</f>
        <v>0</v>
      </c>
      <c r="J8" t="str">
        <f>IF(ISBLANK(Mains!I11),"",Mains!I11)</f>
        <v/>
      </c>
      <c r="K8"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8" t="str">
        <f>IF(uploadMains[[#This Row],[reductionsMcf]]&gt;0,IF(Mains!B11="","0",Mains!B11)&amp;","&amp;IF(Mains!C11="","0",Mains!C11)&amp;","&amp;IF(Mains!D11="","0",Mains!D11)&amp;","&amp;IF(Mains!E11="","0",Mains!E11)&amp;","&amp;IF(Mains!F11="","0",Mains!F11)&amp;","&amp;IF(Mains!G11="","0",Mains!G11),"")</f>
        <v/>
      </c>
      <c r="M8" t="str">
        <f>'Partner Info and ToC'!$A$3</f>
        <v>RS2021DISTRv1</v>
      </c>
    </row>
    <row r="9" spans="1:13" x14ac:dyDescent="0.25">
      <c r="A9" s="14" t="str">
        <f>'Partner Info and ToC'!$D$1</f>
        <v>Distribution</v>
      </c>
      <c r="B9" s="14">
        <f>'Partner Info and ToC'!$B$5</f>
        <v>2020</v>
      </c>
      <c r="C9" s="14" t="e">
        <f>VLOOKUP('Partner Info and ToC'!$D$4,distribution_partners!A:B,2,FALSE)</f>
        <v>#N/A</v>
      </c>
      <c r="D9" s="14">
        <f>Mains!A12</f>
        <v>0</v>
      </c>
      <c r="E9">
        <f>Mains!A12</f>
        <v>0</v>
      </c>
      <c r="F9" s="17"/>
      <c r="G9" s="14">
        <f>VLOOKUP("Identify and rehabilitate leaky distribution pipe",distribution_activities!A:C,3,FALSE)</f>
        <v>39</v>
      </c>
      <c r="H9" s="16">
        <f>IF(ISNUMBER(Mains!H12),Mains!H12,0)</f>
        <v>0</v>
      </c>
      <c r="J9" t="str">
        <f>IF(ISBLANK(Mains!I12),"",Mains!I12)</f>
        <v/>
      </c>
      <c r="K9"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9" t="str">
        <f>IF(uploadMains[[#This Row],[reductionsMcf]]&gt;0,IF(Mains!B12="","0",Mains!B12)&amp;","&amp;IF(Mains!C12="","0",Mains!C12)&amp;","&amp;IF(Mains!D12="","0",Mains!D12)&amp;","&amp;IF(Mains!E12="","0",Mains!E12)&amp;","&amp;IF(Mains!F12="","0",Mains!F12)&amp;","&amp;IF(Mains!G12="","0",Mains!G12),"")</f>
        <v/>
      </c>
      <c r="M9" t="str">
        <f>'Partner Info and ToC'!$A$3</f>
        <v>RS2021DISTRv1</v>
      </c>
    </row>
    <row r="10" spans="1:13" x14ac:dyDescent="0.25">
      <c r="A10" s="14" t="str">
        <f>'Partner Info and ToC'!$D$1</f>
        <v>Distribution</v>
      </c>
      <c r="B10" s="14">
        <f>'Partner Info and ToC'!$B$5</f>
        <v>2020</v>
      </c>
      <c r="C10" s="14" t="e">
        <f>VLOOKUP('Partner Info and ToC'!$D$4,distribution_partners!A:B,2,FALSE)</f>
        <v>#N/A</v>
      </c>
      <c r="D10" s="14">
        <f>Mains!A13</f>
        <v>0</v>
      </c>
      <c r="E10">
        <f>Mains!A13</f>
        <v>0</v>
      </c>
      <c r="F10" s="17"/>
      <c r="G10" s="14">
        <f>VLOOKUP("Identify and rehabilitate leaky distribution pipe",distribution_activities!A:C,3,FALSE)</f>
        <v>39</v>
      </c>
      <c r="H10" s="16">
        <f>IF(ISNUMBER(Mains!H13),Mains!H13,0)</f>
        <v>0</v>
      </c>
      <c r="J10" t="str">
        <f>IF(ISBLANK(Mains!I13),"",Mains!I13)</f>
        <v/>
      </c>
      <c r="K10"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10" t="str">
        <f>IF(uploadMains[[#This Row],[reductionsMcf]]&gt;0,IF(Mains!B13="","0",Mains!B13)&amp;","&amp;IF(Mains!C13="","0",Mains!C13)&amp;","&amp;IF(Mains!D13="","0",Mains!D13)&amp;","&amp;IF(Mains!E13="","0",Mains!E13)&amp;","&amp;IF(Mains!F13="","0",Mains!F13)&amp;","&amp;IF(Mains!G13="","0",Mains!G13),"")</f>
        <v/>
      </c>
      <c r="M10" t="str">
        <f>'Partner Info and ToC'!$A$3</f>
        <v>RS2021DISTRv1</v>
      </c>
    </row>
    <row r="11" spans="1:13" x14ac:dyDescent="0.25">
      <c r="A11" s="14" t="str">
        <f>'Partner Info and ToC'!$D$1</f>
        <v>Distribution</v>
      </c>
      <c r="B11" s="14">
        <f>'Partner Info and ToC'!$B$5</f>
        <v>2020</v>
      </c>
      <c r="C11" s="14" t="e">
        <f>VLOOKUP('Partner Info and ToC'!$D$4,distribution_partners!A:B,2,FALSE)</f>
        <v>#N/A</v>
      </c>
      <c r="D11" s="14">
        <f>Mains!A14</f>
        <v>0</v>
      </c>
      <c r="E11">
        <f>Mains!A14</f>
        <v>0</v>
      </c>
      <c r="F11" s="17"/>
      <c r="G11" s="14">
        <f>VLOOKUP("Identify and rehabilitate leaky distribution pipe",distribution_activities!A:C,3,FALSE)</f>
        <v>39</v>
      </c>
      <c r="H11" s="16">
        <f>IF(ISNUMBER(Mains!H14),Mains!H14,0)</f>
        <v>0</v>
      </c>
      <c r="J11" t="str">
        <f>IF(ISBLANK(Mains!I14),"",Mains!I14)</f>
        <v/>
      </c>
      <c r="K11"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11" t="str">
        <f>IF(uploadMains[[#This Row],[reductionsMcf]]&gt;0,IF(Mains!B14="","0",Mains!B14)&amp;","&amp;IF(Mains!C14="","0",Mains!C14)&amp;","&amp;IF(Mains!D14="","0",Mains!D14)&amp;","&amp;IF(Mains!E14="","0",Mains!E14)&amp;","&amp;IF(Mains!F14="","0",Mains!F14)&amp;","&amp;IF(Mains!G14="","0",Mains!G14),"")</f>
        <v/>
      </c>
      <c r="M11" t="str">
        <f>'Partner Info and ToC'!$A$3</f>
        <v>RS2021DISTRv1</v>
      </c>
    </row>
    <row r="12" spans="1:13" x14ac:dyDescent="0.25">
      <c r="A12" s="14" t="str">
        <f>'Partner Info and ToC'!$D$1</f>
        <v>Distribution</v>
      </c>
      <c r="B12" s="14">
        <f>'Partner Info and ToC'!$B$5</f>
        <v>2020</v>
      </c>
      <c r="C12" s="14" t="e">
        <f>VLOOKUP('Partner Info and ToC'!$D$4,distribution_partners!A:B,2,FALSE)</f>
        <v>#N/A</v>
      </c>
      <c r="D12" s="14">
        <f>Mains!A15</f>
        <v>0</v>
      </c>
      <c r="E12">
        <f>Mains!A15</f>
        <v>0</v>
      </c>
      <c r="F12" s="17"/>
      <c r="G12" s="14">
        <f>VLOOKUP("Identify and rehabilitate leaky distribution pipe",distribution_activities!A:C,3,FALSE)</f>
        <v>39</v>
      </c>
      <c r="H12" s="16">
        <f>IF(ISNUMBER(Mains!H15),Mains!H15,0)</f>
        <v>0</v>
      </c>
      <c r="J12" t="str">
        <f>IF(ISBLANK(Mains!I15),"",Mains!I15)</f>
        <v/>
      </c>
      <c r="K12"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12" t="str">
        <f>IF(uploadMains[[#This Row],[reductionsMcf]]&gt;0,IF(Mains!B15="","0",Mains!B15)&amp;","&amp;IF(Mains!C15="","0",Mains!C15)&amp;","&amp;IF(Mains!D15="","0",Mains!D15)&amp;","&amp;IF(Mains!E15="","0",Mains!E15)&amp;","&amp;IF(Mains!F15="","0",Mains!F15)&amp;","&amp;IF(Mains!G15="","0",Mains!G15),"")</f>
        <v/>
      </c>
      <c r="M12" t="str">
        <f>'Partner Info and ToC'!$A$3</f>
        <v>RS2021DISTRv1</v>
      </c>
    </row>
    <row r="13" spans="1:13" x14ac:dyDescent="0.25">
      <c r="A13" s="14" t="str">
        <f>'Partner Info and ToC'!$D$1</f>
        <v>Distribution</v>
      </c>
      <c r="B13" s="14">
        <f>'Partner Info and ToC'!$B$5</f>
        <v>2020</v>
      </c>
      <c r="C13" s="14" t="e">
        <f>VLOOKUP('Partner Info and ToC'!$D$4,distribution_partners!A:B,2,FALSE)</f>
        <v>#N/A</v>
      </c>
      <c r="D13" s="14">
        <f>Mains!A16</f>
        <v>0</v>
      </c>
      <c r="E13">
        <f>Mains!A16</f>
        <v>0</v>
      </c>
      <c r="F13" s="17"/>
      <c r="G13" s="14">
        <f>VLOOKUP("Identify and rehabilitate leaky distribution pipe",distribution_activities!A:C,3,FALSE)</f>
        <v>39</v>
      </c>
      <c r="H13" s="16">
        <f>IF(ISNUMBER(Mains!H16),Mains!H16,0)</f>
        <v>0</v>
      </c>
      <c r="J13" t="str">
        <f>IF(ISBLANK(Mains!I16),"",Mains!I16)</f>
        <v/>
      </c>
      <c r="K13"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13" t="str">
        <f>IF(uploadMains[[#This Row],[reductionsMcf]]&gt;0,IF(Mains!B16="","0",Mains!B16)&amp;","&amp;IF(Mains!C16="","0",Mains!C16)&amp;","&amp;IF(Mains!D16="","0",Mains!D16)&amp;","&amp;IF(Mains!E16="","0",Mains!E16)&amp;","&amp;IF(Mains!F16="","0",Mains!F16)&amp;","&amp;IF(Mains!G16="","0",Mains!G16),"")</f>
        <v/>
      </c>
      <c r="M13" t="str">
        <f>'Partner Info and ToC'!$A$3</f>
        <v>RS2021DISTRv1</v>
      </c>
    </row>
    <row r="14" spans="1:13" x14ac:dyDescent="0.25">
      <c r="A14" s="14" t="str">
        <f>'Partner Info and ToC'!$D$1</f>
        <v>Distribution</v>
      </c>
      <c r="B14" s="14">
        <f>'Partner Info and ToC'!$B$5</f>
        <v>2020</v>
      </c>
      <c r="C14" s="14" t="e">
        <f>VLOOKUP('Partner Info and ToC'!$D$4,distribution_partners!A:B,2,FALSE)</f>
        <v>#N/A</v>
      </c>
      <c r="D14" s="14">
        <f>Mains!A17</f>
        <v>0</v>
      </c>
      <c r="E14">
        <f>Mains!A17</f>
        <v>0</v>
      </c>
      <c r="F14" s="17"/>
      <c r="G14" s="14">
        <f>VLOOKUP("Identify and rehabilitate leaky distribution pipe",distribution_activities!A:C,3,FALSE)</f>
        <v>39</v>
      </c>
      <c r="H14" s="16">
        <f>IF(ISNUMBER(Mains!H17),Mains!H17,0)</f>
        <v>0</v>
      </c>
      <c r="J14" t="str">
        <f>IF(ISBLANK(Mains!I17),"",Mains!I17)</f>
        <v/>
      </c>
      <c r="K14"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14" t="str">
        <f>IF(uploadMains[[#This Row],[reductionsMcf]]&gt;0,IF(Mains!B17="","0",Mains!B17)&amp;","&amp;IF(Mains!C17="","0",Mains!C17)&amp;","&amp;IF(Mains!D17="","0",Mains!D17)&amp;","&amp;IF(Mains!E17="","0",Mains!E17)&amp;","&amp;IF(Mains!F17="","0",Mains!F17)&amp;","&amp;IF(Mains!G17="","0",Mains!G17),"")</f>
        <v/>
      </c>
      <c r="M14" t="str">
        <f>'Partner Info and ToC'!$A$3</f>
        <v>RS2021DISTRv1</v>
      </c>
    </row>
    <row r="15" spans="1:13" x14ac:dyDescent="0.25">
      <c r="A15" s="14" t="str">
        <f>'Partner Info and ToC'!$D$1</f>
        <v>Distribution</v>
      </c>
      <c r="B15" s="14">
        <f>'Partner Info and ToC'!$B$5</f>
        <v>2020</v>
      </c>
      <c r="C15" s="14" t="e">
        <f>VLOOKUP('Partner Info and ToC'!$D$4,distribution_partners!A:B,2,FALSE)</f>
        <v>#N/A</v>
      </c>
      <c r="D15" s="14">
        <f>Mains!A18</f>
        <v>0</v>
      </c>
      <c r="E15">
        <f>Mains!A18</f>
        <v>0</v>
      </c>
      <c r="F15" s="17"/>
      <c r="G15" s="14">
        <f>VLOOKUP("Identify and rehabilitate leaky distribution pipe",distribution_activities!A:C,3,FALSE)</f>
        <v>39</v>
      </c>
      <c r="H15" s="16">
        <f>IF(ISNUMBER(Mains!H18),Mains!H18,0)</f>
        <v>0</v>
      </c>
      <c r="J15" t="str">
        <f>IF(ISBLANK(Mains!I18),"",Mains!I18)</f>
        <v/>
      </c>
      <c r="K15"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15" t="str">
        <f>IF(uploadMains[[#This Row],[reductionsMcf]]&gt;0,IF(Mains!B18="","0",Mains!B18)&amp;","&amp;IF(Mains!C18="","0",Mains!C18)&amp;","&amp;IF(Mains!D18="","0",Mains!D18)&amp;","&amp;IF(Mains!E18="","0",Mains!E18)&amp;","&amp;IF(Mains!F18="","0",Mains!F18)&amp;","&amp;IF(Mains!G18="","0",Mains!G18),"")</f>
        <v/>
      </c>
      <c r="M15" t="str">
        <f>'Partner Info and ToC'!$A$3</f>
        <v>RS2021DISTRv1</v>
      </c>
    </row>
    <row r="16" spans="1:13" x14ac:dyDescent="0.25">
      <c r="A16" s="14" t="str">
        <f>'Partner Info and ToC'!$D$1</f>
        <v>Distribution</v>
      </c>
      <c r="B16" s="14">
        <f>'Partner Info and ToC'!$B$5</f>
        <v>2020</v>
      </c>
      <c r="C16" s="14" t="e">
        <f>VLOOKUP('Partner Info and ToC'!$D$4,distribution_partners!A:B,2,FALSE)</f>
        <v>#N/A</v>
      </c>
      <c r="D16" s="14">
        <f>Mains!A19</f>
        <v>0</v>
      </c>
      <c r="E16">
        <f>Mains!A19</f>
        <v>0</v>
      </c>
      <c r="F16" s="17"/>
      <c r="G16" s="14">
        <f>VLOOKUP("Identify and rehabilitate leaky distribution pipe",distribution_activities!A:C,3,FALSE)</f>
        <v>39</v>
      </c>
      <c r="H16" s="16">
        <f>IF(ISNUMBER(Mains!H19),Mains!H19,0)</f>
        <v>0</v>
      </c>
      <c r="J16" t="str">
        <f>IF(ISBLANK(Mains!I19),"",Mains!I19)</f>
        <v/>
      </c>
      <c r="K16"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16" t="str">
        <f>IF(uploadMains[[#This Row],[reductionsMcf]]&gt;0,IF(Mains!B19="","0",Mains!B19)&amp;","&amp;IF(Mains!C19="","0",Mains!C19)&amp;","&amp;IF(Mains!D19="","0",Mains!D19)&amp;","&amp;IF(Mains!E19="","0",Mains!E19)&amp;","&amp;IF(Mains!F19="","0",Mains!F19)&amp;","&amp;IF(Mains!G19="","0",Mains!G19),"")</f>
        <v/>
      </c>
      <c r="M16" t="str">
        <f>'Partner Info and ToC'!$A$3</f>
        <v>RS2021DISTRv1</v>
      </c>
    </row>
    <row r="17" spans="1:13" x14ac:dyDescent="0.25">
      <c r="A17" s="14" t="str">
        <f>'Partner Info and ToC'!$D$1</f>
        <v>Distribution</v>
      </c>
      <c r="B17" s="14">
        <f>'Partner Info and ToC'!$B$5</f>
        <v>2020</v>
      </c>
      <c r="C17" s="14" t="e">
        <f>VLOOKUP('Partner Info and ToC'!$D$4,distribution_partners!A:B,2,FALSE)</f>
        <v>#N/A</v>
      </c>
      <c r="D17" s="14">
        <f>Mains!A20</f>
        <v>0</v>
      </c>
      <c r="E17">
        <f>Mains!A20</f>
        <v>0</v>
      </c>
      <c r="F17" s="17"/>
      <c r="G17" s="14">
        <f>VLOOKUP("Identify and rehabilitate leaky distribution pipe",distribution_activities!A:C,3,FALSE)</f>
        <v>39</v>
      </c>
      <c r="H17" s="16">
        <f>IF(ISNUMBER(Mains!H20),Mains!H20,0)</f>
        <v>0</v>
      </c>
      <c r="J17" t="str">
        <f>IF(ISBLANK(Mains!I20),"",Mains!I20)</f>
        <v/>
      </c>
      <c r="K17"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17" t="str">
        <f>IF(uploadMains[[#This Row],[reductionsMcf]]&gt;0,IF(Mains!B20="","0",Mains!B20)&amp;","&amp;IF(Mains!C20="","0",Mains!C20)&amp;","&amp;IF(Mains!D20="","0",Mains!D20)&amp;","&amp;IF(Mains!E20="","0",Mains!E20)&amp;","&amp;IF(Mains!F20="","0",Mains!F20)&amp;","&amp;IF(Mains!G20="","0",Mains!G20),"")</f>
        <v/>
      </c>
      <c r="M17" t="str">
        <f>'Partner Info and ToC'!$A$3</f>
        <v>RS2021DISTRv1</v>
      </c>
    </row>
    <row r="18" spans="1:13" x14ac:dyDescent="0.25">
      <c r="A18" s="14" t="str">
        <f>'Partner Info and ToC'!$D$1</f>
        <v>Distribution</v>
      </c>
      <c r="B18" s="14">
        <f>'Partner Info and ToC'!$B$5</f>
        <v>2020</v>
      </c>
      <c r="C18" s="14" t="e">
        <f>VLOOKUP('Partner Info and ToC'!$D$4,distribution_partners!A:B,2,FALSE)</f>
        <v>#N/A</v>
      </c>
      <c r="D18" s="14">
        <f>Mains!A21</f>
        <v>0</v>
      </c>
      <c r="E18">
        <f>Mains!A21</f>
        <v>0</v>
      </c>
      <c r="F18" s="17"/>
      <c r="G18" s="14">
        <f>VLOOKUP("Identify and rehabilitate leaky distribution pipe",distribution_activities!A:C,3,FALSE)</f>
        <v>39</v>
      </c>
      <c r="H18" s="16">
        <f>IF(ISNUMBER(Mains!H21),Mains!H21,0)</f>
        <v>0</v>
      </c>
      <c r="J18" t="str">
        <f>IF(ISBLANK(Mains!I21),"",Mains!I21)</f>
        <v/>
      </c>
      <c r="K18"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18" t="str">
        <f>IF(uploadMains[[#This Row],[reductionsMcf]]&gt;0,IF(Mains!B21="","0",Mains!B21)&amp;","&amp;IF(Mains!C21="","0",Mains!C21)&amp;","&amp;IF(Mains!D21="","0",Mains!D21)&amp;","&amp;IF(Mains!E21="","0",Mains!E21)&amp;","&amp;IF(Mains!F21="","0",Mains!F21)&amp;","&amp;IF(Mains!G21="","0",Mains!G21),"")</f>
        <v/>
      </c>
      <c r="M18" t="str">
        <f>'Partner Info and ToC'!$A$3</f>
        <v>RS2021DISTRv1</v>
      </c>
    </row>
    <row r="19" spans="1:13" x14ac:dyDescent="0.25">
      <c r="A19" s="14" t="str">
        <f>'Partner Info and ToC'!$D$1</f>
        <v>Distribution</v>
      </c>
      <c r="B19" s="14">
        <f>'Partner Info and ToC'!$B$5</f>
        <v>2020</v>
      </c>
      <c r="C19" s="14" t="e">
        <f>VLOOKUP('Partner Info and ToC'!$D$4,distribution_partners!A:B,2,FALSE)</f>
        <v>#N/A</v>
      </c>
      <c r="D19" s="14">
        <f>Mains!A22</f>
        <v>0</v>
      </c>
      <c r="E19">
        <f>Mains!A22</f>
        <v>0</v>
      </c>
      <c r="F19" s="17"/>
      <c r="G19" s="14">
        <f>VLOOKUP("Identify and rehabilitate leaky distribution pipe",distribution_activities!A:C,3,FALSE)</f>
        <v>39</v>
      </c>
      <c r="H19" s="16">
        <f>IF(ISNUMBER(Mains!H22),Mains!H22,0)</f>
        <v>0</v>
      </c>
      <c r="J19" t="str">
        <f>IF(ISBLANK(Mains!I22),"",Mains!I22)</f>
        <v/>
      </c>
      <c r="K19"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19" t="str">
        <f>IF(uploadMains[[#This Row],[reductionsMcf]]&gt;0,IF(Mains!B22="","0",Mains!B22)&amp;","&amp;IF(Mains!C22="","0",Mains!C22)&amp;","&amp;IF(Mains!D22="","0",Mains!D22)&amp;","&amp;IF(Mains!E22="","0",Mains!E22)&amp;","&amp;IF(Mains!F22="","0",Mains!F22)&amp;","&amp;IF(Mains!G22="","0",Mains!G22),"")</f>
        <v/>
      </c>
      <c r="M19" t="str">
        <f>'Partner Info and ToC'!$A$3</f>
        <v>RS2021DISTRv1</v>
      </c>
    </row>
    <row r="20" spans="1:13" x14ac:dyDescent="0.25">
      <c r="A20" s="14" t="str">
        <f>'Partner Info and ToC'!$D$1</f>
        <v>Distribution</v>
      </c>
      <c r="B20" s="14">
        <f>'Partner Info and ToC'!$B$5</f>
        <v>2020</v>
      </c>
      <c r="C20" s="14" t="e">
        <f>VLOOKUP('Partner Info and ToC'!$D$4,distribution_partners!A:B,2,FALSE)</f>
        <v>#N/A</v>
      </c>
      <c r="D20" s="14">
        <f>Mains!A23</f>
        <v>0</v>
      </c>
      <c r="E20">
        <f>Mains!A23</f>
        <v>0</v>
      </c>
      <c r="F20" s="17"/>
      <c r="G20" s="14">
        <f>VLOOKUP("Identify and rehabilitate leaky distribution pipe",distribution_activities!A:C,3,FALSE)</f>
        <v>39</v>
      </c>
      <c r="H20" s="16">
        <f>IF(ISNUMBER(Mains!H23),Mains!H23,0)</f>
        <v>0</v>
      </c>
      <c r="J20" t="str">
        <f>IF(ISBLANK(Mains!I23),"",Mains!I23)</f>
        <v/>
      </c>
      <c r="K20"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20" t="str">
        <f>IF(uploadMains[[#This Row],[reductionsMcf]]&gt;0,IF(Mains!B23="","0",Mains!B23)&amp;","&amp;IF(Mains!C23="","0",Mains!C23)&amp;","&amp;IF(Mains!D23="","0",Mains!D23)&amp;","&amp;IF(Mains!E23="","0",Mains!E23)&amp;","&amp;IF(Mains!F23="","0",Mains!F23)&amp;","&amp;IF(Mains!G23="","0",Mains!G23),"")</f>
        <v/>
      </c>
      <c r="M20" t="str">
        <f>'Partner Info and ToC'!$A$3</f>
        <v>RS2021DISTRv1</v>
      </c>
    </row>
    <row r="21" spans="1:13" x14ac:dyDescent="0.25">
      <c r="A21" s="14" t="str">
        <f>'Partner Info and ToC'!$D$1</f>
        <v>Distribution</v>
      </c>
      <c r="B21" s="14">
        <f>'Partner Info and ToC'!$B$5</f>
        <v>2020</v>
      </c>
      <c r="C21" s="14" t="e">
        <f>VLOOKUP('Partner Info and ToC'!$D$4,distribution_partners!A:B,2,FALSE)</f>
        <v>#N/A</v>
      </c>
      <c r="D21" s="14">
        <f>Mains!A24</f>
        <v>0</v>
      </c>
      <c r="E21">
        <f>Mains!A24</f>
        <v>0</v>
      </c>
      <c r="F21" s="17"/>
      <c r="G21" s="14">
        <f>VLOOKUP("Identify and rehabilitate leaky distribution pipe",distribution_activities!A:C,3,FALSE)</f>
        <v>39</v>
      </c>
      <c r="H21" s="16">
        <f>IF(ISNUMBER(Mains!H24),Mains!H24,0)</f>
        <v>0</v>
      </c>
      <c r="J21" t="str">
        <f>IF(ISBLANK(Mains!I24),"",Mains!I24)</f>
        <v/>
      </c>
      <c r="K21"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21" t="str">
        <f>IF(uploadMains[[#This Row],[reductionsMcf]]&gt;0,IF(Mains!B24="","0",Mains!B24)&amp;","&amp;IF(Mains!C24="","0",Mains!C24)&amp;","&amp;IF(Mains!D24="","0",Mains!D24)&amp;","&amp;IF(Mains!E24="","0",Mains!E24)&amp;","&amp;IF(Mains!F24="","0",Mains!F24)&amp;","&amp;IF(Mains!G24="","0",Mains!G24),"")</f>
        <v/>
      </c>
      <c r="M21" t="str">
        <f>'Partner Info and ToC'!$A$3</f>
        <v>RS2021DISTRv1</v>
      </c>
    </row>
    <row r="22" spans="1:13" x14ac:dyDescent="0.25">
      <c r="A22" s="14" t="str">
        <f>'Partner Info and ToC'!$D$1</f>
        <v>Distribution</v>
      </c>
      <c r="B22" s="14">
        <f>'Partner Info and ToC'!$B$5</f>
        <v>2020</v>
      </c>
      <c r="C22" s="14" t="e">
        <f>VLOOKUP('Partner Info and ToC'!$D$4,distribution_partners!A:B,2,FALSE)</f>
        <v>#N/A</v>
      </c>
      <c r="D22" s="14">
        <f>Mains!A25</f>
        <v>0</v>
      </c>
      <c r="E22">
        <f>Mains!A25</f>
        <v>0</v>
      </c>
      <c r="F22" s="17"/>
      <c r="G22" s="14">
        <f>VLOOKUP("Identify and rehabilitate leaky distribution pipe",distribution_activities!A:C,3,FALSE)</f>
        <v>39</v>
      </c>
      <c r="H22" s="16">
        <f>IF(ISNUMBER(Mains!H25),Mains!H25,0)</f>
        <v>0</v>
      </c>
      <c r="J22" t="str">
        <f>IF(ISBLANK(Mains!I25),"",Mains!I25)</f>
        <v/>
      </c>
      <c r="K22"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22" t="str">
        <f>IF(uploadMains[[#This Row],[reductionsMcf]]&gt;0,IF(Mains!B25="","0",Mains!B25)&amp;","&amp;IF(Mains!C25="","0",Mains!C25)&amp;","&amp;IF(Mains!D25="","0",Mains!D25)&amp;","&amp;IF(Mains!E25="","0",Mains!E25)&amp;","&amp;IF(Mains!F25="","0",Mains!F25)&amp;","&amp;IF(Mains!G25="","0",Mains!G25),"")</f>
        <v/>
      </c>
      <c r="M22" t="str">
        <f>'Partner Info and ToC'!$A$3</f>
        <v>RS2021DISTRv1</v>
      </c>
    </row>
    <row r="23" spans="1:13" x14ac:dyDescent="0.25">
      <c r="A23" s="14" t="str">
        <f>'Partner Info and ToC'!$D$1</f>
        <v>Distribution</v>
      </c>
      <c r="B23" s="14">
        <f>'Partner Info and ToC'!$B$5</f>
        <v>2020</v>
      </c>
      <c r="C23" s="14" t="e">
        <f>VLOOKUP('Partner Info and ToC'!$D$4,distribution_partners!A:B,2,FALSE)</f>
        <v>#N/A</v>
      </c>
      <c r="D23" s="14">
        <f>Mains!A26</f>
        <v>0</v>
      </c>
      <c r="E23">
        <f>Mains!A26</f>
        <v>0</v>
      </c>
      <c r="F23" s="17"/>
      <c r="G23" s="14">
        <f>VLOOKUP("Identify and rehabilitate leaky distribution pipe",distribution_activities!A:C,3,FALSE)</f>
        <v>39</v>
      </c>
      <c r="H23" s="16">
        <f>IF(ISNUMBER(Mains!H26),Mains!H26,0)</f>
        <v>0</v>
      </c>
      <c r="J23" t="str">
        <f>IF(ISBLANK(Mains!I26),"",Mains!I26)</f>
        <v/>
      </c>
      <c r="K23"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23" t="str">
        <f>IF(uploadMains[[#This Row],[reductionsMcf]]&gt;0,IF(Mains!B26="","0",Mains!B26)&amp;","&amp;IF(Mains!C26="","0",Mains!C26)&amp;","&amp;IF(Mains!D26="","0",Mains!D26)&amp;","&amp;IF(Mains!E26="","0",Mains!E26)&amp;","&amp;IF(Mains!F26="","0",Mains!F26)&amp;","&amp;IF(Mains!G26="","0",Mains!G26),"")</f>
        <v/>
      </c>
      <c r="M23" t="str">
        <f>'Partner Info and ToC'!$A$3</f>
        <v>RS2021DISTRv1</v>
      </c>
    </row>
    <row r="24" spans="1:13" x14ac:dyDescent="0.25">
      <c r="A24" s="14" t="str">
        <f>'Partner Info and ToC'!$D$1</f>
        <v>Distribution</v>
      </c>
      <c r="B24" s="14">
        <f>'Partner Info and ToC'!$B$5</f>
        <v>2020</v>
      </c>
      <c r="C24" s="14" t="e">
        <f>VLOOKUP('Partner Info and ToC'!$D$4,distribution_partners!A:B,2,FALSE)</f>
        <v>#N/A</v>
      </c>
      <c r="D24" s="14">
        <f>Mains!A27</f>
        <v>0</v>
      </c>
      <c r="E24">
        <f>Mains!A27</f>
        <v>0</v>
      </c>
      <c r="F24" s="17"/>
      <c r="G24" s="14">
        <f>VLOOKUP("Identify and rehabilitate leaky distribution pipe",distribution_activities!A:C,3,FALSE)</f>
        <v>39</v>
      </c>
      <c r="H24" s="16">
        <f>IF(ISNUMBER(Mains!H27),Mains!H27,0)</f>
        <v>0</v>
      </c>
      <c r="J24" t="str">
        <f>IF(ISBLANK(Mains!I27),"",Mains!I27)</f>
        <v/>
      </c>
      <c r="K24"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24" t="str">
        <f>IF(uploadMains[[#This Row],[reductionsMcf]]&gt;0,IF(Mains!B27="","0",Mains!B27)&amp;","&amp;IF(Mains!C27="","0",Mains!C27)&amp;","&amp;IF(Mains!D27="","0",Mains!D27)&amp;","&amp;IF(Mains!E27="","0",Mains!E27)&amp;","&amp;IF(Mains!F27="","0",Mains!F27)&amp;","&amp;IF(Mains!G27="","0",Mains!G27),"")</f>
        <v/>
      </c>
      <c r="M24" t="str">
        <f>'Partner Info and ToC'!$A$3</f>
        <v>RS2021DISTRv1</v>
      </c>
    </row>
    <row r="25" spans="1:13" x14ac:dyDescent="0.25">
      <c r="A25" s="14" t="str">
        <f>'Partner Info and ToC'!$D$1</f>
        <v>Distribution</v>
      </c>
      <c r="B25" s="14">
        <f>'Partner Info and ToC'!$B$5</f>
        <v>2020</v>
      </c>
      <c r="C25" s="14" t="e">
        <f>VLOOKUP('Partner Info and ToC'!$D$4,distribution_partners!A:B,2,FALSE)</f>
        <v>#N/A</v>
      </c>
      <c r="D25" s="14">
        <f>Mains!A28</f>
        <v>0</v>
      </c>
      <c r="E25">
        <f>Mains!A28</f>
        <v>0</v>
      </c>
      <c r="F25" s="17"/>
      <c r="G25" s="14">
        <f>VLOOKUP("Identify and rehabilitate leaky distribution pipe",distribution_activities!A:C,3,FALSE)</f>
        <v>39</v>
      </c>
      <c r="H25" s="16">
        <f>IF(ISNUMBER(Mains!H28),Mains!H28,0)</f>
        <v>0</v>
      </c>
      <c r="J25" t="str">
        <f>IF(ISBLANK(Mains!I28),"",Mains!I28)</f>
        <v/>
      </c>
      <c r="K25" t="str">
        <f>IF(uploadMains[[#This Row],[reductionsMcf]]&gt;0,"([Miles Cast iron replaced with plastic] x [MAINS_CI_Plastic])"&amp;" + ([Miles Cast iron replaced with protected steel] x [MAINS_CI_PS]) + ([Miles Cast iron rehabilitated with plastic liners] x [MAINS_CI_Plastic])"&amp;" + ([Miles Unprotected steel replaced with plastic] x [MAINS_UPS_Plastic])"&amp;" + ([Miles Unprotected steel cathodically protected or replaced with protected steel] x [MAINS_UPS_PS]) + ([Miles Unprotected steel rehabilitated with plastic liners] x [MAINS_UPS_Plastic])","")</f>
        <v/>
      </c>
      <c r="L25" t="str">
        <f>IF(uploadMains[[#This Row],[reductionsMcf]]&gt;0,IF(Mains!B28="","0",Mains!B28)&amp;","&amp;IF(Mains!C28="","0",Mains!C28)&amp;","&amp;IF(Mains!D28="","0",Mains!D28)&amp;","&amp;IF(Mains!E28="","0",Mains!E28)&amp;","&amp;IF(Mains!F28="","0",Mains!F28)&amp;","&amp;IF(Mains!G28="","0",Mains!G28),"")</f>
        <v/>
      </c>
      <c r="M25" t="str">
        <f>'Partner Info and ToC'!$A$3</f>
        <v>RS2021DISTRv1</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9000-D208-4291-91CD-9327F9D2C9A3}">
  <dimension ref="A1:M25"/>
  <sheetViews>
    <sheetView zoomScaleNormal="100" workbookViewId="0">
      <selection activeCell="G2" sqref="G2"/>
    </sheetView>
  </sheetViews>
  <sheetFormatPr defaultColWidth="9.125" defaultRowHeight="14.3" x14ac:dyDescent="0.25"/>
  <cols>
    <col min="1" max="1" width="11.625" bestFit="1" customWidth="1"/>
    <col min="2" max="2" width="12.625" style="14" customWidth="1"/>
    <col min="3" max="3" width="9.75" bestFit="1" customWidth="1"/>
    <col min="4" max="4" width="21.125" style="14" customWidth="1"/>
    <col min="5" max="5" width="11.125" customWidth="1"/>
    <col min="6" max="6" width="13.875" customWidth="1"/>
    <col min="7" max="7" width="14.875" customWidth="1"/>
    <col min="8" max="8" width="18.125" customWidth="1"/>
    <col min="9" max="9" width="22.625" customWidth="1"/>
    <col min="10" max="10" width="41.75" customWidth="1"/>
    <col min="11" max="11" width="45.875" customWidth="1"/>
    <col min="12" max="12" width="35.25" customWidth="1"/>
    <col min="13" max="13" width="19.375" customWidth="1"/>
  </cols>
  <sheetData>
    <row r="1" spans="1:13" x14ac:dyDescent="0.25">
      <c r="A1" t="s">
        <v>161</v>
      </c>
      <c r="B1" s="14" t="s">
        <v>162</v>
      </c>
      <c r="C1" t="s">
        <v>163</v>
      </c>
      <c r="D1" s="14" t="s">
        <v>164</v>
      </c>
      <c r="E1" s="14" t="s">
        <v>165</v>
      </c>
      <c r="F1" s="14" t="s">
        <v>166</v>
      </c>
      <c r="G1" t="s">
        <v>167</v>
      </c>
      <c r="H1" t="s">
        <v>168</v>
      </c>
      <c r="I1" s="14" t="s">
        <v>169</v>
      </c>
      <c r="J1" t="s">
        <v>170</v>
      </c>
      <c r="K1" t="s">
        <v>171</v>
      </c>
      <c r="L1" t="s">
        <v>172</v>
      </c>
      <c r="M1" t="s">
        <v>173</v>
      </c>
    </row>
    <row r="2" spans="1:13" x14ac:dyDescent="0.25">
      <c r="A2" s="14" t="str">
        <f>'Partner Info and ToC'!$D$1</f>
        <v>Distribution</v>
      </c>
      <c r="B2" s="14">
        <f>'Partner Info and ToC'!$B$5</f>
        <v>2020</v>
      </c>
      <c r="C2" s="14" t="e">
        <f>VLOOKUP('Partner Info and ToC'!$D$4,distribution_partners!A:B,2,FALSE)</f>
        <v>#N/A</v>
      </c>
      <c r="D2" s="14">
        <f>Services!A5</f>
        <v>0</v>
      </c>
      <c r="E2">
        <f>Services!A5</f>
        <v>0</v>
      </c>
      <c r="F2" s="17"/>
      <c r="G2" s="14">
        <f>VLOOKUP("Identify and rehabilitate leaky distribution pipe",distribution_activities!A:C,3,FALSE)</f>
        <v>39</v>
      </c>
      <c r="H2" s="16">
        <f>IF(ISNUMBER(Services!J5),Services!J5,0)</f>
        <v>0</v>
      </c>
      <c r="J2" t="str">
        <f>IF(ISBLANK(Services!K5),"",Services!K5)</f>
        <v/>
      </c>
      <c r="K2"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2" t="str">
        <f>IF(uploadServices[[#This Row],[reductionsMcf]]&gt;0,IF(Services!B5="","0",Services!B5)&amp;","&amp;IF(Services!C5="","0",Services!C5)&amp;","&amp;IF(Services!D5="","0",Services!D5)&amp;","&amp;IF(Services!E5="","0",Services!E5)&amp;","&amp;IF(Services!F5="","0",Services!F5)&amp;","&amp;IF(Services!G5="","0",Services!G5)&amp;","&amp;IF(Services!H5="","0",Services!H5)&amp;","&amp;IF(Services!I5="","0",Services!I5),"")</f>
        <v/>
      </c>
      <c r="M2" t="str">
        <f>'Partner Info and ToC'!$A$3</f>
        <v>RS2021DISTRv1</v>
      </c>
    </row>
    <row r="3" spans="1:13" x14ac:dyDescent="0.25">
      <c r="A3" s="14" t="str">
        <f>'Partner Info and ToC'!$D$1</f>
        <v>Distribution</v>
      </c>
      <c r="B3" s="14">
        <f>'Partner Info and ToC'!$B$5</f>
        <v>2020</v>
      </c>
      <c r="C3" s="14" t="e">
        <f>VLOOKUP('Partner Info and ToC'!$D$4,distribution_partners!A:B,2,FALSE)</f>
        <v>#N/A</v>
      </c>
      <c r="D3" s="14">
        <f>Services!A6</f>
        <v>0</v>
      </c>
      <c r="E3">
        <f>Services!A6</f>
        <v>0</v>
      </c>
      <c r="F3" s="17"/>
      <c r="G3" s="14">
        <f>VLOOKUP("Identify and rehabilitate leaky distribution pipe",distribution_activities!A:C,3,FALSE)</f>
        <v>39</v>
      </c>
      <c r="H3" s="16">
        <f>IF(ISNUMBER(Services!J6),Services!J6,0)</f>
        <v>0</v>
      </c>
      <c r="J3" t="str">
        <f>IF(ISBLANK(Services!K6),"",Services!K6)</f>
        <v/>
      </c>
      <c r="K3"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3" t="str">
        <f>IF(uploadServices[[#This Row],[reductionsMcf]]&gt;0,IF(Services!B6="","0",Services!B6)&amp;","&amp;IF(Services!C6="","0",Services!C6)&amp;","&amp;IF(Services!D6="","0",Services!D6)&amp;","&amp;IF(Services!E6="","0",Services!E6)&amp;","&amp;IF(Services!F6="","0",Services!F6)&amp;","&amp;IF(Services!G6="","0",Services!G6)&amp;","&amp;IF(Services!H6="","0",Services!H6)&amp;","&amp;IF(Services!I6="","0",Services!I6),"")</f>
        <v/>
      </c>
      <c r="M3" t="str">
        <f>'Partner Info and ToC'!$A$3</f>
        <v>RS2021DISTRv1</v>
      </c>
    </row>
    <row r="4" spans="1:13" x14ac:dyDescent="0.25">
      <c r="A4" s="14" t="str">
        <f>'Partner Info and ToC'!$D$1</f>
        <v>Distribution</v>
      </c>
      <c r="B4" s="14">
        <f>'Partner Info and ToC'!$B$5</f>
        <v>2020</v>
      </c>
      <c r="C4" s="14" t="e">
        <f>VLOOKUP('Partner Info and ToC'!$D$4,distribution_partners!A:B,2,FALSE)</f>
        <v>#N/A</v>
      </c>
      <c r="D4" s="14">
        <f>Services!A7</f>
        <v>0</v>
      </c>
      <c r="E4">
        <f>Services!A7</f>
        <v>0</v>
      </c>
      <c r="F4" s="17"/>
      <c r="G4" s="14">
        <f>VLOOKUP("Identify and rehabilitate leaky distribution pipe",distribution_activities!A:C,3,FALSE)</f>
        <v>39</v>
      </c>
      <c r="H4" s="16">
        <f>IF(ISNUMBER(Services!J7),Services!J7,0)</f>
        <v>0</v>
      </c>
      <c r="J4" t="str">
        <f>IF(ISBLANK(Services!K7),"",Services!K7)</f>
        <v/>
      </c>
      <c r="K4"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4" t="str">
        <f>IF(uploadServices[[#This Row],[reductionsMcf]]&gt;0,IF(Services!B7="","0",Services!B7)&amp;","&amp;IF(Services!C7="","0",Services!C7)&amp;","&amp;IF(Services!D7="","0",Services!D7)&amp;","&amp;IF(Services!E7="","0",Services!E7)&amp;","&amp;IF(Services!F7="","0",Services!F7)&amp;","&amp;IF(Services!G7="","0",Services!G7)&amp;","&amp;IF(Services!H7="","0",Services!H7)&amp;","&amp;IF(Services!I7="","0",Services!I7),"")</f>
        <v/>
      </c>
      <c r="M4" t="str">
        <f>'Partner Info and ToC'!$A$3</f>
        <v>RS2021DISTRv1</v>
      </c>
    </row>
    <row r="5" spans="1:13" x14ac:dyDescent="0.25">
      <c r="A5" s="14" t="str">
        <f>'Partner Info and ToC'!$D$1</f>
        <v>Distribution</v>
      </c>
      <c r="B5" s="14">
        <f>'Partner Info and ToC'!$B$5</f>
        <v>2020</v>
      </c>
      <c r="C5" s="14" t="e">
        <f>VLOOKUP('Partner Info and ToC'!$D$4,distribution_partners!A:B,2,FALSE)</f>
        <v>#N/A</v>
      </c>
      <c r="D5" s="14">
        <f>Services!A8</f>
        <v>0</v>
      </c>
      <c r="E5">
        <f>Services!A8</f>
        <v>0</v>
      </c>
      <c r="F5" s="17"/>
      <c r="G5" s="14">
        <f>VLOOKUP("Identify and rehabilitate leaky distribution pipe",distribution_activities!A:C,3,FALSE)</f>
        <v>39</v>
      </c>
      <c r="H5" s="16">
        <f>IF(ISNUMBER(Services!J8),Services!J8,0)</f>
        <v>0</v>
      </c>
      <c r="J5" t="str">
        <f>IF(ISBLANK(Services!K8),"",Services!K8)</f>
        <v/>
      </c>
      <c r="K5"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5" t="str">
        <f>IF(uploadServices[[#This Row],[reductionsMcf]]&gt;0,IF(Services!B8="","0",Services!B8)&amp;","&amp;IF(Services!C8="","0",Services!C8)&amp;","&amp;IF(Services!D8="","0",Services!D8)&amp;","&amp;IF(Services!E8="","0",Services!E8)&amp;","&amp;IF(Services!F8="","0",Services!F8)&amp;","&amp;IF(Services!G8="","0",Services!G8)&amp;","&amp;IF(Services!H8="","0",Services!H8)&amp;","&amp;IF(Services!I8="","0",Services!I8),"")</f>
        <v/>
      </c>
      <c r="M5" t="str">
        <f>'Partner Info and ToC'!$A$3</f>
        <v>RS2021DISTRv1</v>
      </c>
    </row>
    <row r="6" spans="1:13" x14ac:dyDescent="0.25">
      <c r="A6" s="14" t="str">
        <f>'Partner Info and ToC'!$D$1</f>
        <v>Distribution</v>
      </c>
      <c r="B6" s="14">
        <f>'Partner Info and ToC'!$B$5</f>
        <v>2020</v>
      </c>
      <c r="C6" s="14" t="e">
        <f>VLOOKUP('Partner Info and ToC'!$D$4,distribution_partners!A:B,2,FALSE)</f>
        <v>#N/A</v>
      </c>
      <c r="D6" s="14">
        <f>Services!A9</f>
        <v>0</v>
      </c>
      <c r="E6">
        <f>Services!A9</f>
        <v>0</v>
      </c>
      <c r="F6" s="17"/>
      <c r="G6" s="14">
        <f>VLOOKUP("Identify and rehabilitate leaky distribution pipe",distribution_activities!A:C,3,FALSE)</f>
        <v>39</v>
      </c>
      <c r="H6" s="16">
        <f>IF(ISNUMBER(Services!J9),Services!J9,0)</f>
        <v>0</v>
      </c>
      <c r="J6" t="str">
        <f>IF(ISBLANK(Services!K9),"",Services!K9)</f>
        <v/>
      </c>
      <c r="K6"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6" t="str">
        <f>IF(uploadServices[[#This Row],[reductionsMcf]]&gt;0,IF(Services!B9="","0",Services!B9)&amp;","&amp;IF(Services!C9="","0",Services!C9)&amp;","&amp;IF(Services!D9="","0",Services!D9)&amp;","&amp;IF(Services!E9="","0",Services!E9)&amp;","&amp;IF(Services!F9="","0",Services!F9)&amp;","&amp;IF(Services!G9="","0",Services!G9)&amp;","&amp;IF(Services!H9="","0",Services!H9)&amp;","&amp;IF(Services!I9="","0",Services!I9),"")</f>
        <v/>
      </c>
      <c r="M6" t="str">
        <f>'Partner Info and ToC'!$A$3</f>
        <v>RS2021DISTRv1</v>
      </c>
    </row>
    <row r="7" spans="1:13" x14ac:dyDescent="0.25">
      <c r="A7" s="14" t="str">
        <f>'Partner Info and ToC'!$D$1</f>
        <v>Distribution</v>
      </c>
      <c r="B7" s="14">
        <f>'Partner Info and ToC'!$B$5</f>
        <v>2020</v>
      </c>
      <c r="C7" s="14" t="e">
        <f>VLOOKUP('Partner Info and ToC'!$D$4,distribution_partners!A:B,2,FALSE)</f>
        <v>#N/A</v>
      </c>
      <c r="D7" s="14">
        <f>Services!A10</f>
        <v>0</v>
      </c>
      <c r="E7">
        <f>Services!A10</f>
        <v>0</v>
      </c>
      <c r="F7" s="17"/>
      <c r="G7" s="14">
        <f>VLOOKUP("Identify and rehabilitate leaky distribution pipe",distribution_activities!A:C,3,FALSE)</f>
        <v>39</v>
      </c>
      <c r="H7" s="16">
        <f>IF(ISNUMBER(Services!J10),Services!J10,0)</f>
        <v>0</v>
      </c>
      <c r="J7" t="str">
        <f>IF(ISBLANK(Services!K10),"",Services!K10)</f>
        <v/>
      </c>
      <c r="K7"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7" t="str">
        <f>IF(uploadServices[[#This Row],[reductionsMcf]]&gt;0,IF(Services!B10="","0",Services!B10)&amp;","&amp;IF(Services!C10="","0",Services!C10)&amp;","&amp;IF(Services!D10="","0",Services!D10)&amp;","&amp;IF(Services!E10="","0",Services!E10)&amp;","&amp;IF(Services!F10="","0",Services!F10)&amp;","&amp;IF(Services!G10="","0",Services!G10)&amp;","&amp;IF(Services!H10="","0",Services!H10)&amp;","&amp;IF(Services!I10="","0",Services!I10),"")</f>
        <v/>
      </c>
      <c r="M7" t="str">
        <f>'Partner Info and ToC'!$A$3</f>
        <v>RS2021DISTRv1</v>
      </c>
    </row>
    <row r="8" spans="1:13" x14ac:dyDescent="0.25">
      <c r="A8" s="14" t="str">
        <f>'Partner Info and ToC'!$D$1</f>
        <v>Distribution</v>
      </c>
      <c r="B8" s="14">
        <f>'Partner Info and ToC'!$B$5</f>
        <v>2020</v>
      </c>
      <c r="C8" s="14" t="e">
        <f>VLOOKUP('Partner Info and ToC'!$D$4,distribution_partners!A:B,2,FALSE)</f>
        <v>#N/A</v>
      </c>
      <c r="D8" s="14">
        <f>Services!A11</f>
        <v>0</v>
      </c>
      <c r="E8">
        <f>Services!A11</f>
        <v>0</v>
      </c>
      <c r="F8" s="17"/>
      <c r="G8" s="14">
        <f>VLOOKUP("Identify and rehabilitate leaky distribution pipe",distribution_activities!A:C,3,FALSE)</f>
        <v>39</v>
      </c>
      <c r="H8" s="16">
        <f>IF(ISNUMBER(Services!J11),Services!J11,0)</f>
        <v>0</v>
      </c>
      <c r="J8" t="str">
        <f>IF(ISBLANK(Services!K11),"",Services!K11)</f>
        <v/>
      </c>
      <c r="K8"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8" t="str">
        <f>IF(uploadServices[[#This Row],[reductionsMcf]]&gt;0,IF(Services!B11="","0",Services!B11)&amp;","&amp;IF(Services!C11="","0",Services!C11)&amp;","&amp;IF(Services!D11="","0",Services!D11)&amp;","&amp;IF(Services!E11="","0",Services!E11)&amp;","&amp;IF(Services!F11="","0",Services!F11)&amp;","&amp;IF(Services!G11="","0",Services!G11)&amp;","&amp;IF(Services!H11="","0",Services!H11)&amp;","&amp;IF(Services!I11="","0",Services!I11),"")</f>
        <v/>
      </c>
      <c r="M8" t="str">
        <f>'Partner Info and ToC'!$A$3</f>
        <v>RS2021DISTRv1</v>
      </c>
    </row>
    <row r="9" spans="1:13" x14ac:dyDescent="0.25">
      <c r="A9" s="14" t="str">
        <f>'Partner Info and ToC'!$D$1</f>
        <v>Distribution</v>
      </c>
      <c r="B9" s="14">
        <f>'Partner Info and ToC'!$B$5</f>
        <v>2020</v>
      </c>
      <c r="C9" s="14" t="e">
        <f>VLOOKUP('Partner Info and ToC'!$D$4,distribution_partners!A:B,2,FALSE)</f>
        <v>#N/A</v>
      </c>
      <c r="D9" s="14">
        <f>Services!A12</f>
        <v>0</v>
      </c>
      <c r="E9">
        <f>Services!A12</f>
        <v>0</v>
      </c>
      <c r="F9" s="17"/>
      <c r="G9" s="14">
        <f>VLOOKUP("Identify and rehabilitate leaky distribution pipe",distribution_activities!A:C,3,FALSE)</f>
        <v>39</v>
      </c>
      <c r="H9" s="16">
        <f>IF(ISNUMBER(Services!J12),Services!J12,0)</f>
        <v>0</v>
      </c>
      <c r="J9" t="str">
        <f>IF(ISBLANK(Services!K12),"",Services!K12)</f>
        <v/>
      </c>
      <c r="K9"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9" t="str">
        <f>IF(uploadServices[[#This Row],[reductionsMcf]]&gt;0,IF(Services!B12="","0",Services!B12)&amp;","&amp;IF(Services!C12="","0",Services!C12)&amp;","&amp;IF(Services!D12="","0",Services!D12)&amp;","&amp;IF(Services!E12="","0",Services!E12)&amp;","&amp;IF(Services!F12="","0",Services!F12)&amp;","&amp;IF(Services!G12="","0",Services!G12)&amp;","&amp;IF(Services!H12="","0",Services!H12)&amp;","&amp;IF(Services!I12="","0",Services!I12),"")</f>
        <v/>
      </c>
      <c r="M9" t="str">
        <f>'Partner Info and ToC'!$A$3</f>
        <v>RS2021DISTRv1</v>
      </c>
    </row>
    <row r="10" spans="1:13" x14ac:dyDescent="0.25">
      <c r="A10" s="14" t="str">
        <f>'Partner Info and ToC'!$D$1</f>
        <v>Distribution</v>
      </c>
      <c r="B10" s="14">
        <f>'Partner Info and ToC'!$B$5</f>
        <v>2020</v>
      </c>
      <c r="C10" s="14" t="e">
        <f>VLOOKUP('Partner Info and ToC'!$D$4,distribution_partners!A:B,2,FALSE)</f>
        <v>#N/A</v>
      </c>
      <c r="D10" s="14">
        <f>Services!A13</f>
        <v>0</v>
      </c>
      <c r="E10">
        <f>Services!A13</f>
        <v>0</v>
      </c>
      <c r="F10" s="17"/>
      <c r="G10" s="14">
        <f>VLOOKUP("Identify and rehabilitate leaky distribution pipe",distribution_activities!A:C,3,FALSE)</f>
        <v>39</v>
      </c>
      <c r="H10" s="16">
        <f>IF(ISNUMBER(Services!J13),Services!J13,0)</f>
        <v>0</v>
      </c>
      <c r="J10" t="str">
        <f>IF(ISBLANK(Services!K13),"",Services!K13)</f>
        <v/>
      </c>
      <c r="K10"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10" t="str">
        <f>IF(uploadServices[[#This Row],[reductionsMcf]]&gt;0,IF(Services!B13="","0",Services!B13)&amp;","&amp;IF(Services!C13="","0",Services!C13)&amp;","&amp;IF(Services!D13="","0",Services!D13)&amp;","&amp;IF(Services!E13="","0",Services!E13)&amp;","&amp;IF(Services!F13="","0",Services!F13)&amp;","&amp;IF(Services!G13="","0",Services!G13)&amp;","&amp;IF(Services!H13="","0",Services!H13)&amp;","&amp;IF(Services!I13="","0",Services!I13),"")</f>
        <v/>
      </c>
      <c r="M10" t="str">
        <f>'Partner Info and ToC'!$A$3</f>
        <v>RS2021DISTRv1</v>
      </c>
    </row>
    <row r="11" spans="1:13" x14ac:dyDescent="0.25">
      <c r="A11" s="14" t="str">
        <f>'Partner Info and ToC'!$D$1</f>
        <v>Distribution</v>
      </c>
      <c r="B11" s="14">
        <f>'Partner Info and ToC'!$B$5</f>
        <v>2020</v>
      </c>
      <c r="C11" s="14" t="e">
        <f>VLOOKUP('Partner Info and ToC'!$D$4,distribution_partners!A:B,2,FALSE)</f>
        <v>#N/A</v>
      </c>
      <c r="D11" s="14">
        <f>Services!A14</f>
        <v>0</v>
      </c>
      <c r="E11">
        <f>Services!A14</f>
        <v>0</v>
      </c>
      <c r="F11" s="17"/>
      <c r="G11" s="14">
        <f>VLOOKUP("Identify and rehabilitate leaky distribution pipe",distribution_activities!A:C,3,FALSE)</f>
        <v>39</v>
      </c>
      <c r="H11" s="16">
        <f>IF(ISNUMBER(Services!J14),Services!J14,0)</f>
        <v>0</v>
      </c>
      <c r="J11" t="str">
        <f>IF(ISBLANK(Services!K14),"",Services!K14)</f>
        <v/>
      </c>
      <c r="K11"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11" t="str">
        <f>IF(uploadServices[[#This Row],[reductionsMcf]]&gt;0,IF(Services!B14="","0",Services!B14)&amp;","&amp;IF(Services!C14="","0",Services!C14)&amp;","&amp;IF(Services!D14="","0",Services!D14)&amp;","&amp;IF(Services!E14="","0",Services!E14)&amp;","&amp;IF(Services!F14="","0",Services!F14)&amp;","&amp;IF(Services!G14="","0",Services!G14)&amp;","&amp;IF(Services!H14="","0",Services!H14)&amp;","&amp;IF(Services!I14="","0",Services!I14),"")</f>
        <v/>
      </c>
      <c r="M11" t="str">
        <f>'Partner Info and ToC'!$A$3</f>
        <v>RS2021DISTRv1</v>
      </c>
    </row>
    <row r="12" spans="1:13" x14ac:dyDescent="0.25">
      <c r="A12" s="14" t="str">
        <f>'Partner Info and ToC'!$D$1</f>
        <v>Distribution</v>
      </c>
      <c r="B12" s="14">
        <f>'Partner Info and ToC'!$B$5</f>
        <v>2020</v>
      </c>
      <c r="C12" s="14" t="e">
        <f>VLOOKUP('Partner Info and ToC'!$D$4,distribution_partners!A:B,2,FALSE)</f>
        <v>#N/A</v>
      </c>
      <c r="D12" s="14">
        <f>Services!A15</f>
        <v>0</v>
      </c>
      <c r="E12">
        <f>Services!A15</f>
        <v>0</v>
      </c>
      <c r="F12" s="17"/>
      <c r="G12" s="14">
        <f>VLOOKUP("Identify and rehabilitate leaky distribution pipe",distribution_activities!A:C,3,FALSE)</f>
        <v>39</v>
      </c>
      <c r="H12" s="16">
        <f>IF(ISNUMBER(Services!J15),Services!J15,0)</f>
        <v>0</v>
      </c>
      <c r="J12" t="str">
        <f>IF(ISBLANK(Services!K15),"",Services!K15)</f>
        <v/>
      </c>
      <c r="K12"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12" t="str">
        <f>IF(uploadServices[[#This Row],[reductionsMcf]]&gt;0,IF(Services!B15="","0",Services!B15)&amp;","&amp;IF(Services!C15="","0",Services!C15)&amp;","&amp;IF(Services!D15="","0",Services!D15)&amp;","&amp;IF(Services!E15="","0",Services!E15)&amp;","&amp;IF(Services!F15="","0",Services!F15)&amp;","&amp;IF(Services!G15="","0",Services!G15)&amp;","&amp;IF(Services!H15="","0",Services!H15)&amp;","&amp;IF(Services!I15="","0",Services!I15),"")</f>
        <v/>
      </c>
      <c r="M12" t="str">
        <f>'Partner Info and ToC'!$A$3</f>
        <v>RS2021DISTRv1</v>
      </c>
    </row>
    <row r="13" spans="1:13" x14ac:dyDescent="0.25">
      <c r="A13" s="14" t="str">
        <f>'Partner Info and ToC'!$D$1</f>
        <v>Distribution</v>
      </c>
      <c r="B13" s="14">
        <f>'Partner Info and ToC'!$B$5</f>
        <v>2020</v>
      </c>
      <c r="C13" s="14" t="e">
        <f>VLOOKUP('Partner Info and ToC'!$D$4,distribution_partners!A:B,2,FALSE)</f>
        <v>#N/A</v>
      </c>
      <c r="D13" s="14">
        <f>Services!A16</f>
        <v>0</v>
      </c>
      <c r="E13">
        <f>Services!A16</f>
        <v>0</v>
      </c>
      <c r="F13" s="17"/>
      <c r="G13" s="14">
        <f>VLOOKUP("Identify and rehabilitate leaky distribution pipe",distribution_activities!A:C,3,FALSE)</f>
        <v>39</v>
      </c>
      <c r="H13" s="16">
        <f>IF(ISNUMBER(Services!J16),Services!J16,0)</f>
        <v>0</v>
      </c>
      <c r="J13" t="str">
        <f>IF(ISBLANK(Services!K16),"",Services!K16)</f>
        <v/>
      </c>
      <c r="K13"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13" t="str">
        <f>IF(uploadServices[[#This Row],[reductionsMcf]]&gt;0,IF(Services!B16="","0",Services!B16)&amp;","&amp;IF(Services!C16="","0",Services!C16)&amp;","&amp;IF(Services!D16="","0",Services!D16)&amp;","&amp;IF(Services!E16="","0",Services!E16)&amp;","&amp;IF(Services!F16="","0",Services!F16)&amp;","&amp;IF(Services!G16="","0",Services!G16)&amp;","&amp;IF(Services!H16="","0",Services!H16)&amp;","&amp;IF(Services!I16="","0",Services!I16),"")</f>
        <v/>
      </c>
      <c r="M13" t="str">
        <f>'Partner Info and ToC'!$A$3</f>
        <v>RS2021DISTRv1</v>
      </c>
    </row>
    <row r="14" spans="1:13" x14ac:dyDescent="0.25">
      <c r="A14" s="14" t="str">
        <f>'Partner Info and ToC'!$D$1</f>
        <v>Distribution</v>
      </c>
      <c r="B14" s="14">
        <f>'Partner Info and ToC'!$B$5</f>
        <v>2020</v>
      </c>
      <c r="C14" s="14" t="e">
        <f>VLOOKUP('Partner Info and ToC'!$D$4,distribution_partners!A:B,2,FALSE)</f>
        <v>#N/A</v>
      </c>
      <c r="D14" s="14">
        <f>Services!A17</f>
        <v>0</v>
      </c>
      <c r="E14">
        <f>Services!A17</f>
        <v>0</v>
      </c>
      <c r="F14" s="17"/>
      <c r="G14" s="14">
        <f>VLOOKUP("Identify and rehabilitate leaky distribution pipe",distribution_activities!A:C,3,FALSE)</f>
        <v>39</v>
      </c>
      <c r="H14" s="16">
        <f>IF(ISNUMBER(Services!J17),Services!J17,0)</f>
        <v>0</v>
      </c>
      <c r="J14" t="str">
        <f>IF(ISBLANK(Services!K17),"",Services!K17)</f>
        <v/>
      </c>
      <c r="K14"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14" t="str">
        <f>IF(uploadServices[[#This Row],[reductionsMcf]]&gt;0,IF(Services!B17="","0",Services!B17)&amp;","&amp;IF(Services!C17="","0",Services!C17)&amp;","&amp;IF(Services!D17="","0",Services!D17)&amp;","&amp;IF(Services!E17="","0",Services!E17)&amp;","&amp;IF(Services!F17="","0",Services!F17)&amp;","&amp;IF(Services!G17="","0",Services!G17)&amp;","&amp;IF(Services!H17="","0",Services!H17)&amp;","&amp;IF(Services!I17="","0",Services!I17),"")</f>
        <v/>
      </c>
      <c r="M14" t="str">
        <f>'Partner Info and ToC'!$A$3</f>
        <v>RS2021DISTRv1</v>
      </c>
    </row>
    <row r="15" spans="1:13" x14ac:dyDescent="0.25">
      <c r="A15" s="14" t="str">
        <f>'Partner Info and ToC'!$D$1</f>
        <v>Distribution</v>
      </c>
      <c r="B15" s="14">
        <f>'Partner Info and ToC'!$B$5</f>
        <v>2020</v>
      </c>
      <c r="C15" s="14" t="e">
        <f>VLOOKUP('Partner Info and ToC'!$D$4,distribution_partners!A:B,2,FALSE)</f>
        <v>#N/A</v>
      </c>
      <c r="D15" s="14">
        <f>Services!A18</f>
        <v>0</v>
      </c>
      <c r="E15">
        <f>Services!A18</f>
        <v>0</v>
      </c>
      <c r="F15" s="17"/>
      <c r="G15" s="14">
        <f>VLOOKUP("Identify and rehabilitate leaky distribution pipe",distribution_activities!A:C,3,FALSE)</f>
        <v>39</v>
      </c>
      <c r="H15" s="16">
        <f>IF(ISNUMBER(Services!J18),Services!J18,0)</f>
        <v>0</v>
      </c>
      <c r="J15" t="str">
        <f>IF(ISBLANK(Services!K18),"",Services!K18)</f>
        <v/>
      </c>
      <c r="K15"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15" t="str">
        <f>IF(uploadServices[[#This Row],[reductionsMcf]]&gt;0,IF(Services!B18="","0",Services!B18)&amp;","&amp;IF(Services!C18="","0",Services!C18)&amp;","&amp;IF(Services!D18="","0",Services!D18)&amp;","&amp;IF(Services!E18="","0",Services!E18)&amp;","&amp;IF(Services!F18="","0",Services!F18)&amp;","&amp;IF(Services!G18="","0",Services!G18)&amp;","&amp;IF(Services!H18="","0",Services!H18)&amp;","&amp;IF(Services!I18="","0",Services!I18),"")</f>
        <v/>
      </c>
      <c r="M15" t="str">
        <f>'Partner Info and ToC'!$A$3</f>
        <v>RS2021DISTRv1</v>
      </c>
    </row>
    <row r="16" spans="1:13" x14ac:dyDescent="0.25">
      <c r="A16" s="14" t="str">
        <f>'Partner Info and ToC'!$D$1</f>
        <v>Distribution</v>
      </c>
      <c r="B16" s="14">
        <f>'Partner Info and ToC'!$B$5</f>
        <v>2020</v>
      </c>
      <c r="C16" s="14" t="e">
        <f>VLOOKUP('Partner Info and ToC'!$D$4,distribution_partners!A:B,2,FALSE)</f>
        <v>#N/A</v>
      </c>
      <c r="D16" s="14">
        <f>Services!A19</f>
        <v>0</v>
      </c>
      <c r="E16">
        <f>Services!A19</f>
        <v>0</v>
      </c>
      <c r="F16" s="17"/>
      <c r="G16" s="14">
        <f>VLOOKUP("Identify and rehabilitate leaky distribution pipe",distribution_activities!A:C,3,FALSE)</f>
        <v>39</v>
      </c>
      <c r="H16" s="16">
        <f>IF(ISNUMBER(Services!J19),Services!J19,0)</f>
        <v>0</v>
      </c>
      <c r="J16" t="str">
        <f>IF(ISBLANK(Services!K19),"",Services!K19)</f>
        <v/>
      </c>
      <c r="K16"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16" t="str">
        <f>IF(uploadServices[[#This Row],[reductionsMcf]]&gt;0,IF(Services!B19="","0",Services!B19)&amp;","&amp;IF(Services!C19="","0",Services!C19)&amp;","&amp;IF(Services!D19="","0",Services!D19)&amp;","&amp;IF(Services!E19="","0",Services!E19)&amp;","&amp;IF(Services!F19="","0",Services!F19)&amp;","&amp;IF(Services!G19="","0",Services!G19)&amp;","&amp;IF(Services!H19="","0",Services!H19)&amp;","&amp;IF(Services!I19="","0",Services!I19),"")</f>
        <v/>
      </c>
      <c r="M16" t="str">
        <f>'Partner Info and ToC'!$A$3</f>
        <v>RS2021DISTRv1</v>
      </c>
    </row>
    <row r="17" spans="1:13" x14ac:dyDescent="0.25">
      <c r="A17" s="14" t="str">
        <f>'Partner Info and ToC'!$D$1</f>
        <v>Distribution</v>
      </c>
      <c r="B17" s="14">
        <f>'Partner Info and ToC'!$B$5</f>
        <v>2020</v>
      </c>
      <c r="C17" s="14" t="e">
        <f>VLOOKUP('Partner Info and ToC'!$D$4,distribution_partners!A:B,2,FALSE)</f>
        <v>#N/A</v>
      </c>
      <c r="D17" s="14">
        <f>Services!A20</f>
        <v>0</v>
      </c>
      <c r="E17">
        <f>Services!A20</f>
        <v>0</v>
      </c>
      <c r="F17" s="17"/>
      <c r="G17" s="14">
        <f>VLOOKUP("Identify and rehabilitate leaky distribution pipe",distribution_activities!A:C,3,FALSE)</f>
        <v>39</v>
      </c>
      <c r="H17" s="16">
        <f>IF(ISNUMBER(Services!J20),Services!J20,0)</f>
        <v>0</v>
      </c>
      <c r="J17" t="str">
        <f>IF(ISBLANK(Services!K20),"",Services!K20)</f>
        <v/>
      </c>
      <c r="K17"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17" t="str">
        <f>IF(uploadServices[[#This Row],[reductionsMcf]]&gt;0,IF(Services!B20="","0",Services!B20)&amp;","&amp;IF(Services!C20="","0",Services!C20)&amp;","&amp;IF(Services!D20="","0",Services!D20)&amp;","&amp;IF(Services!E20="","0",Services!E20)&amp;","&amp;IF(Services!F20="","0",Services!F20)&amp;","&amp;IF(Services!G20="","0",Services!G20)&amp;","&amp;IF(Services!H20="","0",Services!H20)&amp;","&amp;IF(Services!I20="","0",Services!I20),"")</f>
        <v/>
      </c>
      <c r="M17" t="str">
        <f>'Partner Info and ToC'!$A$3</f>
        <v>RS2021DISTRv1</v>
      </c>
    </row>
    <row r="18" spans="1:13" x14ac:dyDescent="0.25">
      <c r="A18" s="14" t="str">
        <f>'Partner Info and ToC'!$D$1</f>
        <v>Distribution</v>
      </c>
      <c r="B18" s="14">
        <f>'Partner Info and ToC'!$B$5</f>
        <v>2020</v>
      </c>
      <c r="C18" s="14" t="e">
        <f>VLOOKUP('Partner Info and ToC'!$D$4,distribution_partners!A:B,2,FALSE)</f>
        <v>#N/A</v>
      </c>
      <c r="D18" s="14">
        <f>Services!A21</f>
        <v>0</v>
      </c>
      <c r="E18">
        <f>Services!A21</f>
        <v>0</v>
      </c>
      <c r="F18" s="17"/>
      <c r="G18" s="14">
        <f>VLOOKUP("Identify and rehabilitate leaky distribution pipe",distribution_activities!A:C,3,FALSE)</f>
        <v>39</v>
      </c>
      <c r="H18" s="16">
        <f>IF(ISNUMBER(Services!J21),Services!J21,0)</f>
        <v>0</v>
      </c>
      <c r="J18" t="str">
        <f>IF(ISBLANK(Services!K21),"",Services!K21)</f>
        <v/>
      </c>
      <c r="K18"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18" t="str">
        <f>IF(uploadServices[[#This Row],[reductionsMcf]]&gt;0,IF(Services!B21="","0",Services!B21)&amp;","&amp;IF(Services!C21="","0",Services!C21)&amp;","&amp;IF(Services!D21="","0",Services!D21)&amp;","&amp;IF(Services!E21="","0",Services!E21)&amp;","&amp;IF(Services!F21="","0",Services!F21)&amp;","&amp;IF(Services!G21="","0",Services!G21)&amp;","&amp;IF(Services!H21="","0",Services!H21)&amp;","&amp;IF(Services!I21="","0",Services!I21),"")</f>
        <v/>
      </c>
      <c r="M18" t="str">
        <f>'Partner Info and ToC'!$A$3</f>
        <v>RS2021DISTRv1</v>
      </c>
    </row>
    <row r="19" spans="1:13" x14ac:dyDescent="0.25">
      <c r="A19" s="14" t="str">
        <f>'Partner Info and ToC'!$D$1</f>
        <v>Distribution</v>
      </c>
      <c r="B19" s="14">
        <f>'Partner Info and ToC'!$B$5</f>
        <v>2020</v>
      </c>
      <c r="C19" s="14" t="e">
        <f>VLOOKUP('Partner Info and ToC'!$D$4,distribution_partners!A:B,2,FALSE)</f>
        <v>#N/A</v>
      </c>
      <c r="D19" s="14">
        <f>Services!A22</f>
        <v>0</v>
      </c>
      <c r="E19">
        <f>Services!A22</f>
        <v>0</v>
      </c>
      <c r="F19" s="17"/>
      <c r="G19" s="14">
        <f>VLOOKUP("Identify and rehabilitate leaky distribution pipe",distribution_activities!A:C,3,FALSE)</f>
        <v>39</v>
      </c>
      <c r="H19" s="16">
        <f>IF(ISNUMBER(Services!J22),Services!J22,0)</f>
        <v>0</v>
      </c>
      <c r="J19" t="str">
        <f>IF(ISBLANK(Services!K22),"",Services!K22)</f>
        <v/>
      </c>
      <c r="K19"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19" t="str">
        <f>IF(uploadServices[[#This Row],[reductionsMcf]]&gt;0,IF(Services!B22="","0",Services!B22)&amp;","&amp;IF(Services!C22="","0",Services!C22)&amp;","&amp;IF(Services!D22="","0",Services!D22)&amp;","&amp;IF(Services!E22="","0",Services!E22)&amp;","&amp;IF(Services!F22="","0",Services!F22)&amp;","&amp;IF(Services!G22="","0",Services!G22)&amp;","&amp;IF(Services!H22="","0",Services!H22)&amp;","&amp;IF(Services!I22="","0",Services!I22),"")</f>
        <v/>
      </c>
      <c r="M19" t="str">
        <f>'Partner Info and ToC'!$A$3</f>
        <v>RS2021DISTRv1</v>
      </c>
    </row>
    <row r="20" spans="1:13" x14ac:dyDescent="0.25">
      <c r="A20" s="14" t="str">
        <f>'Partner Info and ToC'!$D$1</f>
        <v>Distribution</v>
      </c>
      <c r="B20" s="14">
        <f>'Partner Info and ToC'!$B$5</f>
        <v>2020</v>
      </c>
      <c r="C20" s="14" t="e">
        <f>VLOOKUP('Partner Info and ToC'!$D$4,distribution_partners!A:B,2,FALSE)</f>
        <v>#N/A</v>
      </c>
      <c r="D20" s="14">
        <f>Services!A23</f>
        <v>0</v>
      </c>
      <c r="E20">
        <f>Services!A23</f>
        <v>0</v>
      </c>
      <c r="F20" s="17"/>
      <c r="G20" s="14">
        <f>VLOOKUP("Identify and rehabilitate leaky distribution pipe",distribution_activities!A:C,3,FALSE)</f>
        <v>39</v>
      </c>
      <c r="H20" s="16">
        <f>IF(ISNUMBER(Services!J23),Services!J23,0)</f>
        <v>0</v>
      </c>
      <c r="J20" t="str">
        <f>IF(ISBLANK(Services!K23),"",Services!K23)</f>
        <v/>
      </c>
      <c r="K20"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20" t="str">
        <f>IF(uploadServices[[#This Row],[reductionsMcf]]&gt;0,IF(Services!B23="","0",Services!B23)&amp;","&amp;IF(Services!C23="","0",Services!C23)&amp;","&amp;IF(Services!D23="","0",Services!D23)&amp;","&amp;IF(Services!E23="","0",Services!E23)&amp;","&amp;IF(Services!F23="","0",Services!F23)&amp;","&amp;IF(Services!G23="","0",Services!G23)&amp;","&amp;IF(Services!H23="","0",Services!H23)&amp;","&amp;IF(Services!I23="","0",Services!I23),"")</f>
        <v/>
      </c>
      <c r="M20" t="str">
        <f>'Partner Info and ToC'!$A$3</f>
        <v>RS2021DISTRv1</v>
      </c>
    </row>
    <row r="21" spans="1:13" x14ac:dyDescent="0.25">
      <c r="A21" s="14" t="str">
        <f>'Partner Info and ToC'!$D$1</f>
        <v>Distribution</v>
      </c>
      <c r="B21" s="14">
        <f>'Partner Info and ToC'!$B$5</f>
        <v>2020</v>
      </c>
      <c r="C21" s="14" t="e">
        <f>VLOOKUP('Partner Info and ToC'!$D$4,distribution_partners!A:B,2,FALSE)</f>
        <v>#N/A</v>
      </c>
      <c r="D21" s="14">
        <f>Services!A24</f>
        <v>0</v>
      </c>
      <c r="E21">
        <f>Services!A24</f>
        <v>0</v>
      </c>
      <c r="F21" s="17"/>
      <c r="G21" s="14">
        <f>VLOOKUP("Identify and rehabilitate leaky distribution pipe",distribution_activities!A:C,3,FALSE)</f>
        <v>39</v>
      </c>
      <c r="H21" s="16">
        <f>IF(ISNUMBER(Services!J24),Services!J24,0)</f>
        <v>0</v>
      </c>
      <c r="J21" t="str">
        <f>IF(ISBLANK(Services!K24),"",Services!K24)</f>
        <v/>
      </c>
      <c r="K21"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21" t="str">
        <f>IF(uploadServices[[#This Row],[reductionsMcf]]&gt;0,IF(Services!B24="","0",Services!B24)&amp;","&amp;IF(Services!C24="","0",Services!C24)&amp;","&amp;IF(Services!D24="","0",Services!D24)&amp;","&amp;IF(Services!E24="","0",Services!E24)&amp;","&amp;IF(Services!F24="","0",Services!F24)&amp;","&amp;IF(Services!G24="","0",Services!G24)&amp;","&amp;IF(Services!H24="","0",Services!H24)&amp;","&amp;IF(Services!I24="","0",Services!I24),"")</f>
        <v/>
      </c>
      <c r="M21" t="str">
        <f>'Partner Info and ToC'!$A$3</f>
        <v>RS2021DISTRv1</v>
      </c>
    </row>
    <row r="22" spans="1:13" x14ac:dyDescent="0.25">
      <c r="A22" s="14" t="str">
        <f>'Partner Info and ToC'!$D$1</f>
        <v>Distribution</v>
      </c>
      <c r="B22" s="14">
        <f>'Partner Info and ToC'!$B$5</f>
        <v>2020</v>
      </c>
      <c r="C22" s="14" t="e">
        <f>VLOOKUP('Partner Info and ToC'!$D$4,distribution_partners!A:B,2,FALSE)</f>
        <v>#N/A</v>
      </c>
      <c r="D22" s="14">
        <f>Services!A25</f>
        <v>0</v>
      </c>
      <c r="E22">
        <f>Services!A25</f>
        <v>0</v>
      </c>
      <c r="F22" s="17"/>
      <c r="G22" s="14">
        <f>VLOOKUP("Identify and rehabilitate leaky distribution pipe",distribution_activities!A:C,3,FALSE)</f>
        <v>39</v>
      </c>
      <c r="H22" s="16">
        <f>IF(ISNUMBER(Services!J25),Services!J25,0)</f>
        <v>0</v>
      </c>
      <c r="J22" t="str">
        <f>IF(ISBLANK(Services!K25),"",Services!K25)</f>
        <v/>
      </c>
      <c r="K22"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22" t="str">
        <f>IF(uploadServices[[#This Row],[reductionsMcf]]&gt;0,IF(Services!B25="","0",Services!B25)&amp;","&amp;IF(Services!C25="","0",Services!C25)&amp;","&amp;IF(Services!D25="","0",Services!D25)&amp;","&amp;IF(Services!E25="","0",Services!E25)&amp;","&amp;IF(Services!F25="","0",Services!F25)&amp;","&amp;IF(Services!G25="","0",Services!G25)&amp;","&amp;IF(Services!H25="","0",Services!H25)&amp;","&amp;IF(Services!I25="","0",Services!I25),"")</f>
        <v/>
      </c>
      <c r="M22" t="str">
        <f>'Partner Info and ToC'!$A$3</f>
        <v>RS2021DISTRv1</v>
      </c>
    </row>
    <row r="23" spans="1:13" x14ac:dyDescent="0.25">
      <c r="A23" s="14" t="str">
        <f>'Partner Info and ToC'!$D$1</f>
        <v>Distribution</v>
      </c>
      <c r="B23" s="14">
        <f>'Partner Info and ToC'!$B$5</f>
        <v>2020</v>
      </c>
      <c r="C23" s="14" t="e">
        <f>VLOOKUP('Partner Info and ToC'!$D$4,distribution_partners!A:B,2,FALSE)</f>
        <v>#N/A</v>
      </c>
      <c r="D23" s="14">
        <f>Services!A26</f>
        <v>0</v>
      </c>
      <c r="E23">
        <f>Services!A26</f>
        <v>0</v>
      </c>
      <c r="F23" s="17"/>
      <c r="G23" s="14">
        <f>VLOOKUP("Identify and rehabilitate leaky distribution pipe",distribution_activities!A:C,3,FALSE)</f>
        <v>39</v>
      </c>
      <c r="H23" s="16">
        <f>IF(ISNUMBER(Services!J26),Services!J26,0)</f>
        <v>0</v>
      </c>
      <c r="J23" t="str">
        <f>IF(ISBLANK(Services!K26),"",Services!K26)</f>
        <v/>
      </c>
      <c r="K23"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23" t="str">
        <f>IF(uploadServices[[#This Row],[reductionsMcf]]&gt;0,IF(Services!B26="","0",Services!B26)&amp;","&amp;IF(Services!C26="","0",Services!C26)&amp;","&amp;IF(Services!D26="","0",Services!D26)&amp;","&amp;IF(Services!E26="","0",Services!E26)&amp;","&amp;IF(Services!F26="","0",Services!F26)&amp;","&amp;IF(Services!G26="","0",Services!G26)&amp;","&amp;IF(Services!H26="","0",Services!H26)&amp;","&amp;IF(Services!I26="","0",Services!I26),"")</f>
        <v/>
      </c>
      <c r="M23" t="str">
        <f>'Partner Info and ToC'!$A$3</f>
        <v>RS2021DISTRv1</v>
      </c>
    </row>
    <row r="24" spans="1:13" x14ac:dyDescent="0.25">
      <c r="A24" s="14" t="str">
        <f>'Partner Info and ToC'!$D$1</f>
        <v>Distribution</v>
      </c>
      <c r="B24" s="14">
        <f>'Partner Info and ToC'!$B$5</f>
        <v>2020</v>
      </c>
      <c r="C24" s="14" t="e">
        <f>VLOOKUP('Partner Info and ToC'!$D$4,distribution_partners!A:B,2,FALSE)</f>
        <v>#N/A</v>
      </c>
      <c r="D24" s="14">
        <f>Services!A27</f>
        <v>0</v>
      </c>
      <c r="E24">
        <f>Services!A27</f>
        <v>0</v>
      </c>
      <c r="F24" s="17"/>
      <c r="G24" s="14">
        <f>VLOOKUP("Identify and rehabilitate leaky distribution pipe",distribution_activities!A:C,3,FALSE)</f>
        <v>39</v>
      </c>
      <c r="H24" s="16">
        <f>IF(ISNUMBER(Services!J27),Services!J27,0)</f>
        <v>0</v>
      </c>
      <c r="J24" t="str">
        <f>IF(ISBLANK(Services!K27),"",Services!K27)</f>
        <v/>
      </c>
      <c r="K24"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24" t="str">
        <f>IF(uploadServices[[#This Row],[reductionsMcf]]&gt;0,IF(Services!B27="","0",Services!B27)&amp;","&amp;IF(Services!C27="","0",Services!C27)&amp;","&amp;IF(Services!D27="","0",Services!D27)&amp;","&amp;IF(Services!E27="","0",Services!E27)&amp;","&amp;IF(Services!F27="","0",Services!F27)&amp;","&amp;IF(Services!G27="","0",Services!G27)&amp;","&amp;IF(Services!H27="","0",Services!H27)&amp;","&amp;IF(Services!I27="","0",Services!I27),"")</f>
        <v/>
      </c>
      <c r="M24" t="str">
        <f>'Partner Info and ToC'!$A$3</f>
        <v>RS2021DISTRv1</v>
      </c>
    </row>
    <row r="25" spans="1:13" x14ac:dyDescent="0.25">
      <c r="A25" s="14" t="str">
        <f>'Partner Info and ToC'!$D$1</f>
        <v>Distribution</v>
      </c>
      <c r="B25" s="14">
        <f>'Partner Info and ToC'!$B$5</f>
        <v>2020</v>
      </c>
      <c r="C25" s="14" t="e">
        <f>VLOOKUP('Partner Info and ToC'!$D$4,distribution_partners!A:B,2,FALSE)</f>
        <v>#N/A</v>
      </c>
      <c r="D25" s="14">
        <f>Services!A28</f>
        <v>0</v>
      </c>
      <c r="E25">
        <f>Services!A28</f>
        <v>0</v>
      </c>
      <c r="F25" s="17"/>
      <c r="G25" s="14">
        <f>VLOOKUP("Identify and rehabilitate leaky distribution pipe",distribution_activities!A:C,3,FALSE)</f>
        <v>39</v>
      </c>
      <c r="H25" s="16">
        <f>IF(ISNUMBER(Services!J28),Services!J28,0)</f>
        <v>0</v>
      </c>
      <c r="J25" t="str">
        <f>IF(ISBLANK(Services!K28),"",Services!K28)</f>
        <v/>
      </c>
      <c r="K25" t="str">
        <f>IF(uploadServices[[#This Row],[reductionsMcf]]&gt;0,"([Miles Cast iron replaced with plastic] x [SERVICES_CI_Plastic])"&amp;" + ([Miles Cast iron replaced with protected steel] x [SERVICES_CI_PS]) + ([Miles Cast iron replaced with copper] x [SERVICES_CI_CU])"&amp;" + ([Miles Cast iron reconditioned with plastic liners] x [SERVICES_CI_Plastic])"&amp;" + ([Miles Unprotected steel replaced with plastic] x [SERVICES_UPS_Plastic]) + ([Miles Unprotected steel replaced with protected steel] x [SERVICES_UPS_PS])"&amp;" + ([Miles Unprotected steel replaced with copper] + [SERVICES_UPS_CU]) + ([Miles Unprotected steel reconditioned with plastic liners] + [SERVICES_UPS_Plastic])","")</f>
        <v/>
      </c>
      <c r="L25" t="str">
        <f>IF(uploadServices[[#This Row],[reductionsMcf]]&gt;0,IF(Services!B28="","0",Services!B28)&amp;","&amp;IF(Services!C28="","0",Services!C28)&amp;","&amp;IF(Services!D28="","0",Services!D28)&amp;","&amp;IF(Services!E28="","0",Services!E28)&amp;","&amp;IF(Services!F28="","0",Services!F28)&amp;","&amp;IF(Services!G28="","0",Services!G28)&amp;","&amp;IF(Services!H28="","0",Services!H28)&amp;","&amp;IF(Services!I28="","0",Services!I28),"")</f>
        <v/>
      </c>
      <c r="M25" t="str">
        <f>'Partner Info and ToC'!$A$3</f>
        <v>RS2021DISTRv1</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589950E74566BA4A9E496115F2145A35" ma:contentTypeVersion="58" ma:contentTypeDescription="Create a new document." ma:contentTypeScope="" ma:versionID="161bcfef7df5a2f6a2b909aad05ef5c2">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83044a9-a286-4394-88a4-9e6f987db6ba" xmlns:ns6="53234b3b-bd85-46f9-96f0-0025e43774af" targetNamespace="http://schemas.microsoft.com/office/2006/metadata/properties" ma:root="true" ma:fieldsID="0fe18708bff5b487117e5e842fbd8cf9" ns1:_="" ns2:_="" ns3:_="" ns4:_="" ns5:_="" ns6:_="">
    <xsd:import namespace="http://schemas.microsoft.com/sharepoint/v3"/>
    <xsd:import namespace="4ffa91fb-a0ff-4ac5-b2db-65c790d184a4"/>
    <xsd:import namespace="http://schemas.microsoft.com/sharepoint.v3"/>
    <xsd:import namespace="http://schemas.microsoft.com/sharepoint/v3/fields"/>
    <xsd:import namespace="083044a9-a286-4394-88a4-9e6f987db6ba"/>
    <xsd:import namespace="53234b3b-bd85-46f9-96f0-0025e43774a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GenerationTime" minOccurs="0"/>
                <xsd:element ref="ns5:MediaServiceEventHashCode" minOccurs="0"/>
                <xsd:element ref="ns5:MediaServiceOCR" minOccurs="0"/>
                <xsd:element ref="ns5:MediaServiceDateTaken" minOccurs="0"/>
                <xsd:element ref="ns5:MediaServiceLocation" minOccurs="0"/>
                <xsd:element ref="ns5:DateVersionFinalized" minOccurs="0"/>
                <xsd:element ref="ns6:_dlc_DocId" minOccurs="0"/>
                <xsd:element ref="ns6:_dlc_DocIdUrl" minOccurs="0"/>
                <xsd:element ref="ns6:_dlc_DocIdPersistId" minOccurs="0"/>
                <xsd:element ref="ns5:MediaServiceAutoKeyPoints" minOccurs="0"/>
                <xsd:element ref="ns5: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7ed78f11-d1b6-4cf8-8429-36c7a5160c50}" ma:internalName="TaxCatchAllLabel" ma:readOnly="true" ma:showField="CatchAllDataLabel" ma:web="53234b3b-bd85-46f9-96f0-0025e43774af">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7ed78f11-d1b6-4cf8-8429-36c7a5160c50}" ma:internalName="TaxCatchAll" ma:showField="CatchAllData" ma:web="53234b3b-bd85-46f9-96f0-0025e43774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3044a9-a286-4394-88a4-9e6f987db6b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DateVersionFinalized" ma:index="38" nillable="true" ma:displayName="Date Version Finalized" ma:description="This is the date that the particular version of the file was done; included for sorting purposes" ma:format="DateOnly" ma:internalName="DateVersionFinalized">
      <xsd:simpleType>
        <xsd:restriction base="dms:DateTime"/>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234b3b-bd85-46f9-96f0-0025e43774af"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2018-10-26T17:53:43+00:00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53234b3b-bd85-46f9-96f0-0025e43774af">XMR4K2FQXKJU-1532969082-110451</_dlc_DocId>
    <_dlc_DocIdUrl xmlns="53234b3b-bd85-46f9-96f0-0025e43774af">
      <Url>https://usepa.sharepoint.com/sites/GasSTAR/_layouts/15/DocIdRedir.aspx?ID=XMR4K2FQXKJU-1532969082-110451</Url>
      <Description>XMR4K2FQXKJU-1532969082-110451</Description>
    </_dlc_DocIdUrl>
    <DateVersionFinalized xmlns="083044a9-a286-4394-88a4-9e6f987db6ba"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FD9F84-695C-4B95-86BC-2C1A66274CF7}">
  <ds:schemaRefs>
    <ds:schemaRef ds:uri="http://schemas.microsoft.com/sharepoint/events"/>
  </ds:schemaRefs>
</ds:datastoreItem>
</file>

<file path=customXml/itemProps2.xml><?xml version="1.0" encoding="utf-8"?>
<ds:datastoreItem xmlns:ds="http://schemas.openxmlformats.org/officeDocument/2006/customXml" ds:itemID="{48E7931F-A463-41B0-BBAB-6B23F8DC501B}">
  <ds:schemaRefs>
    <ds:schemaRef ds:uri="Microsoft.SharePoint.Taxonomy.ContentTypeSync"/>
  </ds:schemaRefs>
</ds:datastoreItem>
</file>

<file path=customXml/itemProps3.xml><?xml version="1.0" encoding="utf-8"?>
<ds:datastoreItem xmlns:ds="http://schemas.openxmlformats.org/officeDocument/2006/customXml" ds:itemID="{EBD3D5D5-A5EC-4008-A897-4A2BCBCF7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83044a9-a286-4394-88a4-9e6f987db6ba"/>
    <ds:schemaRef ds:uri="53234b3b-bd85-46f9-96f0-0025e4377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9AC6706-EC4E-4BCF-89E0-01F7A8DB08C4}">
  <ds:schemaRefs>
    <ds:schemaRef ds:uri="http://schemas.microsoft.com/office/infopath/2007/PartnerControls"/>
    <ds:schemaRef ds:uri="http://purl.org/dc/elements/1.1/"/>
    <ds:schemaRef ds:uri="http://schemas.microsoft.com/sharepoint.v3"/>
    <ds:schemaRef ds:uri="http://schemas.microsoft.com/sharepoint/v3"/>
    <ds:schemaRef ds:uri="http://schemas.microsoft.com/office/2006/metadata/properties"/>
    <ds:schemaRef ds:uri="http://schemas.microsoft.com/sharepoint/v3/fields"/>
    <ds:schemaRef ds:uri="http://schemas.openxmlformats.org/package/2006/metadata/core-properties"/>
    <ds:schemaRef ds:uri="http://purl.org/dc/terms/"/>
    <ds:schemaRef ds:uri="d0f9daf4-be77-49f4-9de2-49196a42bfdc"/>
    <ds:schemaRef ds:uri="53234b3b-bd85-46f9-96f0-0025e43774af"/>
    <ds:schemaRef ds:uri="http://schemas.microsoft.com/office/2006/documentManagement/types"/>
    <ds:schemaRef ds:uri="4ffa91fb-a0ff-4ac5-b2db-65c790d184a4"/>
    <ds:schemaRef ds:uri="http://www.w3.org/XML/1998/namespace"/>
    <ds:schemaRef ds:uri="http://purl.org/dc/dcmitype/"/>
    <ds:schemaRef ds:uri="083044a9-a286-4394-88a4-9e6f987db6ba"/>
  </ds:schemaRefs>
</ds:datastoreItem>
</file>

<file path=customXml/itemProps5.xml><?xml version="1.0" encoding="utf-8"?>
<ds:datastoreItem xmlns:ds="http://schemas.openxmlformats.org/officeDocument/2006/customXml" ds:itemID="{B0EE3A81-452E-45CA-94B2-1B792CC205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Partner Info and ToC</vt:lpstr>
      <vt:lpstr>Equipment Leaks</vt:lpstr>
      <vt:lpstr>Mains</vt:lpstr>
      <vt:lpstr>Services</vt:lpstr>
      <vt:lpstr>Additional Activities</vt:lpstr>
      <vt:lpstr>references</vt:lpstr>
      <vt:lpstr>Compiled-Leaks</vt:lpstr>
      <vt:lpstr>Compiled-Mains</vt:lpstr>
      <vt:lpstr>Compiled-Services</vt:lpstr>
      <vt:lpstr>Compiled-Additional</vt:lpstr>
      <vt:lpstr>compiled-FLOW</vt:lpstr>
      <vt:lpstr>distribution_partners</vt:lpstr>
      <vt:lpstr>distribution_activities</vt:lpstr>
      <vt:lpstr>picklists</vt:lpstr>
      <vt:lpstr>Annual_average_Leak_Rate_per_Facility</vt:lpstr>
      <vt:lpstr>calc_methodologies</vt:lpstr>
      <vt:lpstr>dist_addl_activities</vt:lpstr>
      <vt:lpstr>Efficiency</vt:lpstr>
      <vt:lpstr>MAINS_CI_Plastic</vt:lpstr>
      <vt:lpstr>MAINS_CI_PS</vt:lpstr>
      <vt:lpstr>MAINS_UPS_Plastic</vt:lpstr>
      <vt:lpstr>MAINS_UPS_PS</vt:lpstr>
      <vt:lpstr>partners</vt:lpstr>
      <vt:lpstr>'Partner Info and ToC'!Print_Area</vt:lpstr>
      <vt:lpstr>RYear</vt:lpstr>
      <vt:lpstr>SERVICES_CI_CU</vt:lpstr>
      <vt:lpstr>SERVICES_CI_Plastic</vt:lpstr>
      <vt:lpstr>SERVICES_CI_PS</vt:lpstr>
      <vt:lpstr>SERVICES_UPS_CU</vt:lpstr>
      <vt:lpstr>SERVICES_UPS_Plastic</vt:lpstr>
      <vt:lpstr>SERVICES_UPS_PS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Natural Gas STAR Program</dc:creator>
  <cp:keywords/>
  <dc:description/>
  <cp:lastModifiedBy>Menassian, Sarah</cp:lastModifiedBy>
  <cp:revision/>
  <dcterms:created xsi:type="dcterms:W3CDTF">2018-04-06T15:54:18Z</dcterms:created>
  <dcterms:modified xsi:type="dcterms:W3CDTF">2021-03-18T19:57:49Z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0x010100589950E74566BA4A9E496115F2145A35</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_dlc_DocIdItemGuid">
    <vt:lpwstr>649b4afb-28f1-41cd-bdc8-2df8c829670f</vt:lpwstr>
  </property>
  <property fmtid="{D5CDD505-2E9C-101B-9397-08002B2CF9AE}" pid="7" name="e3f09c3df709400db2417a7161762d62">
    <vt:lpwstr/>
  </property>
</Properties>
</file>