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https://nih-my.sharepoint.com/personal/kaprakugyau_hrsa_gov/Documents/Desktop/"/>
    </mc:Choice>
  </mc:AlternateContent>
  <xr:revisionPtr revIDLastSave="2" documentId="8_{2FC11347-6196-42BE-B7F7-BD31451C7808}" xr6:coauthVersionLast="47" xr6:coauthVersionMax="47" xr10:uidLastSave="{211AAEA9-9062-4F1C-8AC8-18B790258F80}"/>
  <bookViews>
    <workbookView minimized="1" xWindow="1335" yWindow="960" windowWidth="17205" windowHeight="10200" tabRatio="483" xr2:uid="{00000000-000D-0000-FFFF-FFFF00000000}"/>
  </bookViews>
  <sheets>
    <sheet name="Part B Allocations" sheetId="7" r:id="rId1"/>
    <sheet name="Sheet1" sheetId="6" state="hidden" r:id="rId2"/>
  </sheets>
  <calcPr calcId="191029"/>
  <customWorkbookViews>
    <customWorkbookView name="Windows User - Personal View" guid="{A4FE43D2-FB3B-4EC5-A095-C89D5A17F3A1}" mergeInterval="0" personalView="1" maximized="1" xWindow="-8" yWindow="-8" windowWidth="1936" windowHeight="1056" tabRatio="689" activeSheetId="1"/>
    <customWorkbookView name="Anthony Jordan - Personal View" guid="{4832B108-5DD6-4ED8-B755-71BD72E6730B}" mergeInterval="0" personalView="1" maximized="1" xWindow="-8" yWindow="-8" windowWidth="1382" windowHeight="744" tabRatio="689" activeSheetId="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7" l="1"/>
  <c r="D35" i="7"/>
  <c r="D65" i="7" s="1"/>
  <c r="E35" i="7" s="1"/>
  <c r="B35" i="7"/>
  <c r="D49" i="7"/>
  <c r="D31" i="7"/>
  <c r="H35" i="7" l="1"/>
  <c r="B74" i="7" l="1"/>
  <c r="C69" i="7" s="1"/>
  <c r="B49" i="7"/>
  <c r="B65" i="7" s="1"/>
  <c r="F49" i="7"/>
  <c r="F65" i="7" s="1"/>
  <c r="G35" i="7" s="1"/>
  <c r="G39" i="7" l="1"/>
  <c r="G40" i="7"/>
  <c r="E39" i="7"/>
  <c r="E40" i="7"/>
  <c r="C70" i="7"/>
  <c r="H49" i="7"/>
  <c r="H41" i="7" l="1"/>
  <c r="H40" i="7"/>
  <c r="H39" i="7"/>
  <c r="H38" i="7"/>
  <c r="H37" i="7"/>
  <c r="H36" i="7"/>
  <c r="H25" i="7"/>
  <c r="E101" i="7" s="1"/>
  <c r="H24" i="7"/>
  <c r="H23" i="7"/>
  <c r="H30" i="7"/>
  <c r="H29" i="7"/>
  <c r="H28" i="7"/>
  <c r="E7" i="7"/>
  <c r="C49" i="7" l="1"/>
  <c r="C35" i="7"/>
  <c r="C65" i="7" s="1"/>
  <c r="F16" i="7"/>
  <c r="D16" i="7"/>
  <c r="B16" i="7"/>
  <c r="H16" i="7" s="1"/>
  <c r="B94" i="7" l="1"/>
  <c r="B91" i="7" l="1"/>
  <c r="E9" i="7" l="1"/>
  <c r="E11" i="7" s="1"/>
  <c r="E106" i="7" l="1"/>
  <c r="E105" i="7"/>
  <c r="E104" i="7"/>
  <c r="B93" i="7"/>
  <c r="E100" i="7"/>
  <c r="F26" i="7" l="1"/>
  <c r="F31" i="7" s="1"/>
  <c r="G49" i="7"/>
  <c r="G65" i="7" s="1"/>
  <c r="H64" i="7"/>
  <c r="H63" i="7"/>
  <c r="H62" i="7"/>
  <c r="H61" i="7"/>
  <c r="H60" i="7"/>
  <c r="H59" i="7"/>
  <c r="H58" i="7"/>
  <c r="H57" i="7"/>
  <c r="H56" i="7"/>
  <c r="H55" i="7"/>
  <c r="H54" i="7"/>
  <c r="H53" i="7"/>
  <c r="H52" i="7"/>
  <c r="H51" i="7"/>
  <c r="H50" i="7"/>
  <c r="H48" i="7"/>
  <c r="H47" i="7"/>
  <c r="H46" i="7"/>
  <c r="H45" i="7"/>
  <c r="H44" i="7"/>
  <c r="H43" i="7"/>
  <c r="H42" i="7"/>
  <c r="H65" i="7"/>
  <c r="I35" i="7" s="1"/>
  <c r="D105" i="7"/>
  <c r="H18" i="7"/>
  <c r="H19" i="7"/>
  <c r="H17" i="7"/>
  <c r="I49" i="7" l="1"/>
  <c r="H26" i="7"/>
  <c r="B92" i="7"/>
  <c r="I43" i="7"/>
  <c r="I60" i="7"/>
  <c r="I52" i="7"/>
  <c r="I44" i="7"/>
  <c r="I55" i="7"/>
  <c r="I63" i="7"/>
  <c r="I53" i="7"/>
  <c r="I45" i="7"/>
  <c r="I56" i="7"/>
  <c r="I64" i="7"/>
  <c r="I36" i="7"/>
  <c r="I37" i="7"/>
  <c r="I61" i="7"/>
  <c r="I62" i="7"/>
  <c r="I46" i="7"/>
  <c r="I39" i="7"/>
  <c r="I41" i="7"/>
  <c r="I50" i="7"/>
  <c r="I58" i="7"/>
  <c r="I54" i="7"/>
  <c r="I38" i="7"/>
  <c r="I47" i="7"/>
  <c r="I40" i="7"/>
  <c r="I48" i="7"/>
  <c r="I57" i="7"/>
  <c r="D106" i="7"/>
  <c r="D104" i="7"/>
  <c r="I42" i="7"/>
  <c r="I51" i="7"/>
  <c r="I59" i="7"/>
  <c r="G25" i="7"/>
  <c r="G24" i="7"/>
  <c r="G23" i="7"/>
  <c r="E19" i="7"/>
  <c r="G30" i="7"/>
  <c r="B86" i="7"/>
  <c r="B85" i="7"/>
  <c r="B84" i="7"/>
  <c r="B27" i="7"/>
  <c r="B22" i="7"/>
  <c r="G22" i="7"/>
  <c r="G28" i="7"/>
  <c r="G29" i="7"/>
  <c r="G19" i="7"/>
  <c r="G18" i="7"/>
  <c r="G16" i="7"/>
  <c r="G17" i="7"/>
  <c r="E28" i="7"/>
  <c r="E18" i="7"/>
  <c r="E17" i="7"/>
  <c r="E16" i="7"/>
  <c r="E30" i="7"/>
  <c r="E29" i="7"/>
  <c r="E31" i="7" l="1"/>
  <c r="H27" i="7"/>
  <c r="B31" i="7"/>
  <c r="C22" i="7" s="1"/>
  <c r="I65" i="7"/>
  <c r="E49" i="7"/>
  <c r="H22" i="7"/>
  <c r="B87" i="7"/>
  <c r="E37" i="7"/>
  <c r="B90" i="7"/>
  <c r="B95" i="7" s="1"/>
  <c r="C42" i="7"/>
  <c r="C48" i="7"/>
  <c r="C39" i="7"/>
  <c r="C38" i="7"/>
  <c r="C44" i="7"/>
  <c r="C43" i="7"/>
  <c r="C41" i="7"/>
  <c r="C40" i="7"/>
  <c r="C47" i="7"/>
  <c r="C46" i="7"/>
  <c r="C45" i="7"/>
  <c r="C37" i="7"/>
  <c r="C36" i="7"/>
  <c r="G58" i="7"/>
  <c r="G50" i="7"/>
  <c r="E50" i="7"/>
  <c r="G64" i="7"/>
  <c r="G56" i="7"/>
  <c r="G63" i="7"/>
  <c r="G55" i="7"/>
  <c r="G54" i="7"/>
  <c r="G61" i="7"/>
  <c r="G53" i="7"/>
  <c r="G60" i="7"/>
  <c r="G52" i="7"/>
  <c r="G51" i="7"/>
  <c r="G57" i="7"/>
  <c r="G62" i="7"/>
  <c r="G59" i="7"/>
  <c r="E57" i="7"/>
  <c r="E58" i="7"/>
  <c r="E51" i="7"/>
  <c r="E59" i="7"/>
  <c r="E52" i="7"/>
  <c r="E60" i="7"/>
  <c r="E53" i="7"/>
  <c r="E54" i="7"/>
  <c r="E62" i="7"/>
  <c r="E55" i="7"/>
  <c r="E63" i="7"/>
  <c r="E61" i="7"/>
  <c r="E56" i="7"/>
  <c r="E64" i="7"/>
  <c r="E44" i="7"/>
  <c r="E38" i="7"/>
  <c r="E46" i="7"/>
  <c r="E47" i="7"/>
  <c r="E41" i="7"/>
  <c r="E45" i="7"/>
  <c r="E42" i="7"/>
  <c r="E48" i="7"/>
  <c r="E43" i="7"/>
  <c r="G43" i="7"/>
  <c r="G44" i="7"/>
  <c r="G45" i="7"/>
  <c r="G46" i="7"/>
  <c r="G48" i="7"/>
  <c r="G41" i="7"/>
  <c r="G42" i="7"/>
  <c r="G38" i="7"/>
  <c r="G37" i="7"/>
  <c r="G47" i="7"/>
  <c r="C54" i="7"/>
  <c r="C64" i="7"/>
  <c r="C61" i="7"/>
  <c r="C51" i="7"/>
  <c r="C55" i="7"/>
  <c r="C58" i="7"/>
  <c r="C50" i="7"/>
  <c r="C63" i="7"/>
  <c r="C53" i="7"/>
  <c r="C60" i="7"/>
  <c r="C62" i="7"/>
  <c r="C59" i="7"/>
  <c r="C57" i="7"/>
  <c r="C52" i="7"/>
  <c r="C56" i="7"/>
  <c r="C84" i="7" l="1"/>
  <c r="E65" i="7"/>
  <c r="H31" i="7"/>
  <c r="C90" i="7"/>
  <c r="B97" i="7"/>
  <c r="C94" i="7"/>
  <c r="C86" i="7"/>
  <c r="C85" i="7"/>
  <c r="C91" i="7"/>
  <c r="C93" i="7"/>
  <c r="C92" i="7"/>
  <c r="G26" i="7"/>
  <c r="G31" i="7" s="1"/>
  <c r="C27" i="7"/>
  <c r="C28" i="7"/>
  <c r="C25" i="7"/>
  <c r="C30" i="7"/>
  <c r="C23" i="7"/>
  <c r="C29" i="7"/>
  <c r="C19" i="7"/>
  <c r="C18" i="7"/>
  <c r="C16" i="7"/>
  <c r="C24" i="7"/>
  <c r="C17" i="7"/>
  <c r="I26" i="7" l="1"/>
  <c r="I22" i="7"/>
  <c r="I17" i="7"/>
  <c r="I16" i="7"/>
  <c r="I27" i="7"/>
  <c r="C31" i="7"/>
  <c r="C87" i="7"/>
  <c r="C95" i="7"/>
  <c r="I18" i="7"/>
  <c r="I19" i="7"/>
</calcChain>
</file>

<file path=xl/sharedStrings.xml><?xml version="1.0" encoding="utf-8"?>
<sst xmlns="http://schemas.openxmlformats.org/spreadsheetml/2006/main" count="127" uniqueCount="107">
  <si>
    <t>Amount</t>
  </si>
  <si>
    <t>a. ADAP Services</t>
  </si>
  <si>
    <t>b. Health Insurance to Provide Medications</t>
  </si>
  <si>
    <t>c. ADAP Access/Adherence/Monitoring Services</t>
  </si>
  <si>
    <t>j. Mental Health Services</t>
  </si>
  <si>
    <t>j. Outreach Services</t>
  </si>
  <si>
    <t>k. Psychosocial Support Services</t>
  </si>
  <si>
    <t>m. Rehabilitation Services</t>
  </si>
  <si>
    <t>n. Respite Care</t>
  </si>
  <si>
    <t>1. Part B AIDS Drug Assistance Program Subtotal</t>
  </si>
  <si>
    <t>Percent</t>
  </si>
  <si>
    <t>3. Part B Home and Community-based Health Services</t>
  </si>
  <si>
    <t>FOR OFFICE USE ONLY:</t>
  </si>
  <si>
    <t xml:space="preserve">4. Total </t>
  </si>
  <si>
    <t>2. Direct Services</t>
  </si>
  <si>
    <t>4. Total</t>
  </si>
  <si>
    <t>LEGISLATIVE REQUIREMENTS CHECKLIST</t>
  </si>
  <si>
    <t>(Capped Amount)</t>
  </si>
  <si>
    <t>(CQM Allocations)</t>
  </si>
  <si>
    <t>(Planning &amp; Evaluation)</t>
  </si>
  <si>
    <t>CORE MEDICAL SERVICES</t>
  </si>
  <si>
    <t>CLINICAL QUALITY MANAGEMENT</t>
  </si>
  <si>
    <t>MAI Award</t>
  </si>
  <si>
    <t>1.  Education to increase minority participation in ADAP</t>
  </si>
  <si>
    <t>2.  Outreach to increase minority participation in ADAP</t>
  </si>
  <si>
    <t>1. Base Award</t>
  </si>
  <si>
    <t>ADAP (H16)</t>
  </si>
  <si>
    <t>Total Service Allocations</t>
  </si>
  <si>
    <t>(Recipient Administration)</t>
  </si>
  <si>
    <t xml:space="preserve">m. Substance Abuse Outpatient Care </t>
  </si>
  <si>
    <t>o Recipient received waiver for 75% core medical services requirement.</t>
  </si>
  <si>
    <t>l. Referral for Health Care and Support Services</t>
  </si>
  <si>
    <t>a. Child Care Services</t>
  </si>
  <si>
    <t>b. Emergency Financial Assistance</t>
  </si>
  <si>
    <t>d. Health Education/Risk Reduction</t>
  </si>
  <si>
    <t xml:space="preserve">e. Housing </t>
  </si>
  <si>
    <t>f. Linguistics Services</t>
  </si>
  <si>
    <t xml:space="preserve">g. Medical Transportation </t>
  </si>
  <si>
    <t xml:space="preserve">h. Non-Medical Case Management Services </t>
  </si>
  <si>
    <t>i. Other Professional Services</t>
  </si>
  <si>
    <t>a. AIDS Drug Assistance Program (ADAP) Treatments</t>
  </si>
  <si>
    <t>e. Home and Community-based Health Services</t>
  </si>
  <si>
    <t xml:space="preserve">f. Home Health Care </t>
  </si>
  <si>
    <t>h. Medical Case Management (including Treatment Adherence Services)</t>
  </si>
  <si>
    <t>i. Medical Nutrition Therapy</t>
  </si>
  <si>
    <t>k. Oral Health Care</t>
  </si>
  <si>
    <t>l. Outpatient /Ambulatory Health Services</t>
  </si>
  <si>
    <t>FYXX Ryan White HIV/AIDS Program (RWHAP) Part B (X07)</t>
  </si>
  <si>
    <t>2. Part B Health Insurance Premium &amp; Cost Sharing Assistance for Low Income Individuals</t>
  </si>
  <si>
    <r>
      <t>3. Emerging Communities</t>
    </r>
    <r>
      <rPr>
        <b/>
        <i/>
        <vertAlign val="superscript"/>
        <sz val="9"/>
        <color rgb="FF000000"/>
        <rFont val="Calibri"/>
        <family val="2"/>
        <scheme val="minor"/>
      </rPr>
      <t xml:space="preserve"> </t>
    </r>
  </si>
  <si>
    <t>d. Health Insurance Premium &amp; Cost Sharing Assistance for Low Income Individuals</t>
  </si>
  <si>
    <t>c. Food Bank/Home Delivered Meals</t>
  </si>
  <si>
    <t>o. Substance Abuse Services (residential)</t>
  </si>
  <si>
    <t>Public Burden Statement:  The purpose of this data collection system is to collect aggregate data on the number of new and existing clients, and clients who have been out of care treated with EHE initiative funding.  HAB will use these data to show the impact of the increased funding on reducing new HIV infections, identifying new HIV infections, engaging clients in care and treatment.  An agency may not conduct or sponsor, and a person is not required to respond to, a collection of information unless it displays a currently valid OMB control number.  The OMB control number for this information collection is 0915-0318 and it is valid until XX/XX/202X.  This information collection is mandatory (through increased Authority under the Public Health Service Act, Section 311(c) (42 USC 243(c)) and title XXVI (42 U.S.C. §§ 300ff-11 et seq.).  Public reporting burden for this collection of information is estimated to average 1 hour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 or paperwork@hrsa.gov</t>
  </si>
  <si>
    <t xml:space="preserve"> </t>
  </si>
  <si>
    <t>Total Core Medical Service Allocations</t>
  </si>
  <si>
    <t>Support Service Allocations</t>
  </si>
  <si>
    <t>Total  Support Services Allocations</t>
  </si>
  <si>
    <t>PLANNING AND EVALAUTION / RECIPIENT ADMINISTRATION</t>
  </si>
  <si>
    <t>Total Clinical Quality Management allocations must be 5% of the total X07 award or $3 million (whichever is smaller.)</t>
  </si>
  <si>
    <t>3.  Services Allocations Total</t>
  </si>
  <si>
    <t>2. Support Services Allocation Subtotal</t>
  </si>
  <si>
    <t>1. Core Medical Services Allocation Subtotal</t>
  </si>
  <si>
    <t>Current FY RWHAP Breakdown for Consortia, State Direct  Services and Emerging Communities Section</t>
  </si>
  <si>
    <t>Current FY RWHAP Part B Allocations by Program Component</t>
  </si>
  <si>
    <t>RWHAP Budget Year Award Information</t>
  </si>
  <si>
    <t>Current FY RWHAP MAI Allocations by Program Component</t>
  </si>
  <si>
    <t>3. Emerging Communities (EC) Award</t>
  </si>
  <si>
    <t>b. AIDS Pharmaceutical Assistance (LPAP)</t>
  </si>
  <si>
    <t>c. Early Intervention Services (EIS)</t>
  </si>
  <si>
    <t>g. Hospice Services</t>
  </si>
  <si>
    <t>6. MAI Allocations Total</t>
  </si>
  <si>
    <t>Percent
(Amount / Total
Service Allocation)</t>
  </si>
  <si>
    <t>1. RWHAP Part B Base Award</t>
  </si>
  <si>
    <t>3. RWHAP Part B ADAP Supplemental Award</t>
  </si>
  <si>
    <t>5. RWHAP Part B Emerging Communities Award</t>
  </si>
  <si>
    <t>2. RWHAP Part B ADAP Earmark Award</t>
  </si>
  <si>
    <t>6. Total RWHAP Part B Funds</t>
  </si>
  <si>
    <t>(Planning &amp; Evaluation + Recipient Administration)</t>
  </si>
  <si>
    <t>State-Direct Services: Core Medical Services (D35)</t>
  </si>
  <si>
    <t>Emerging Communities: Core Medical Services (F35)</t>
  </si>
  <si>
    <t>Consortia Services (B22)</t>
  </si>
  <si>
    <t>State-Direct Services: Support Services (D49)</t>
  </si>
  <si>
    <t>Emerging Communities: Support Services (F49)</t>
  </si>
  <si>
    <t>MAI Allocations for Education + Outreach Services (B69 + B70)</t>
  </si>
  <si>
    <t>To the right in red, is the maximum (Capped Amount) that may be allocated to Clinical Quality Management (the lesser of E11* .05 or $3 million) as well as the amount of Current Fiscal Year dollars allocated (CQM Allocations) on Clinical Quality Management (H25+H28+B71). Please check to make sure the Allocations do not exceed the Capped Amount.</t>
  </si>
  <si>
    <t>Total Part B X07 Planning and Evaluation allocations and total Recipient Administration allocations must each be 10% of less than the total X07 award.  Planning and Evaluation and Recipient Administration do not necessarily need to be 10% of each funding stream as long as the combined total of each is 10% or less of the total X07 award. In addition, Planning and Evaluation and Recipients Administration allocations combined must not exceed 15% of the total X07 award.</t>
  </si>
  <si>
    <t>To the right in red, is the percentage of Planning and Evaluation allocations divided by the total X07 award (H24 + H29 + B72) / E11 and Recipient Administration allocation divided by the total X07 award (H23 + H30 + B73) /E11. Please check to make sure these percentage are not greater than 10%. also shown is the percentage of the combined Planning and Evaluation and Recipient Administration allocations divided by the Total X07 Award (H23 + H24 + H29 + H30 + B72 + B73) / E11.</t>
  </si>
  <si>
    <r>
      <t>3.  Clinical Quality Management</t>
    </r>
    <r>
      <rPr>
        <vertAlign val="superscript"/>
        <sz val="9"/>
        <color theme="1"/>
        <rFont val="Calibri"/>
        <family val="2"/>
        <scheme val="minor"/>
      </rPr>
      <t xml:space="preserve"> </t>
    </r>
  </si>
  <si>
    <t xml:space="preserve">4.  Recipient Planning &amp; Evaluation Activities </t>
  </si>
  <si>
    <t xml:space="preserve">5.  Recipient Administration </t>
  </si>
  <si>
    <t>1. Consortia</t>
  </si>
  <si>
    <t>10. Column Subtotals</t>
  </si>
  <si>
    <r>
      <t>9. Recipient Administration</t>
    </r>
    <r>
      <rPr>
        <b/>
        <vertAlign val="superscript"/>
        <sz val="9"/>
        <color theme="1"/>
        <rFont val="Calibri"/>
        <family val="2"/>
        <scheme val="minor"/>
      </rPr>
      <t xml:space="preserve"> </t>
    </r>
  </si>
  <si>
    <t>8. Part B Recipient Planning &amp; Evaluation Activities</t>
  </si>
  <si>
    <t>7. Part B Clinical Quality Management</t>
  </si>
  <si>
    <r>
      <t>6. Part B State Direct Services</t>
    </r>
    <r>
      <rPr>
        <strike/>
        <sz val="8"/>
        <color rgb="FFFF6600"/>
        <rFont val="Calibri"/>
        <family val="2"/>
        <scheme val="minor"/>
      </rPr>
      <t/>
    </r>
  </si>
  <si>
    <r>
      <t xml:space="preserve">5. Part B Emerging Community Services </t>
    </r>
    <r>
      <rPr>
        <b/>
        <strike/>
        <sz val="9"/>
        <color rgb="FFFF0000"/>
        <rFont val="Calibri"/>
        <family val="2"/>
        <scheme val="minor"/>
      </rPr>
      <t/>
    </r>
  </si>
  <si>
    <t>4d. Part B HIV Care Consortia CQM / EC HIV Care Consortia CQM</t>
  </si>
  <si>
    <t>4c. Part B HIV Care Consortia Planning &amp; Evaluation  / EC HIV Care Consortia Planning &amp; Evaluation</t>
  </si>
  <si>
    <t>4a. Part B HIV Care Consortia / EC HIV Care Consortia</t>
  </si>
  <si>
    <t>4b. Part B HIV Care Consortia Administration / EC HIV Care Consortia Administration</t>
  </si>
  <si>
    <t xml:space="preserve"> 2. ADAP Earmark + ADAP Supplemental Award</t>
  </si>
  <si>
    <t>7. RWHAP Part B MAI Funds</t>
  </si>
  <si>
    <t>8. Total RWHAP Part B + MAI Funds</t>
  </si>
  <si>
    <t>4. Total RWHAP Part B ADAP Earmark + ADAP Supplemental Funds</t>
  </si>
  <si>
    <t>Consortia EC Services (F22)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</si>
</sst>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32"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Calibri"/>
      <family val="2"/>
      <scheme val="minor"/>
    </font>
    <font>
      <b/>
      <sz val="10"/>
      <name val="Calibri"/>
      <family val="2"/>
      <scheme val="minor"/>
    </font>
    <font>
      <b/>
      <sz val="9"/>
      <name val="Calibri"/>
      <family val="2"/>
      <scheme val="minor"/>
    </font>
    <font>
      <sz val="9"/>
      <name val="Calibri"/>
      <family val="2"/>
      <scheme val="minor"/>
    </font>
    <font>
      <sz val="10"/>
      <name val="Arial"/>
      <family val="2"/>
    </font>
    <font>
      <b/>
      <sz val="12"/>
      <color theme="1"/>
      <name val="Calibri"/>
      <family val="2"/>
      <scheme val="minor"/>
    </font>
    <font>
      <b/>
      <i/>
      <sz val="10"/>
      <color rgb="FF000000"/>
      <name val="Calibri"/>
      <family val="2"/>
      <scheme val="minor"/>
    </font>
    <font>
      <sz val="10"/>
      <color theme="1"/>
      <name val="Calibri"/>
      <family val="2"/>
      <scheme val="minor"/>
    </font>
    <font>
      <b/>
      <sz val="10"/>
      <color theme="1"/>
      <name val="Calibri"/>
      <family val="2"/>
      <scheme val="minor"/>
    </font>
    <font>
      <sz val="10"/>
      <color rgb="FF333333"/>
      <name val="Calibri"/>
      <family val="2"/>
      <scheme val="minor"/>
    </font>
    <font>
      <b/>
      <i/>
      <sz val="9"/>
      <color rgb="FF000000"/>
      <name val="Calibri"/>
      <family val="2"/>
      <scheme val="minor"/>
    </font>
    <font>
      <b/>
      <sz val="9"/>
      <color theme="1"/>
      <name val="Calibri"/>
      <family val="2"/>
      <scheme val="minor"/>
    </font>
    <font>
      <sz val="9"/>
      <color theme="1"/>
      <name val="Calibri"/>
      <family val="2"/>
      <scheme val="minor"/>
    </font>
    <font>
      <b/>
      <vertAlign val="superscript"/>
      <sz val="9"/>
      <color theme="1"/>
      <name val="Calibri"/>
      <family val="2"/>
      <scheme val="minor"/>
    </font>
    <font>
      <b/>
      <i/>
      <vertAlign val="superscript"/>
      <sz val="9"/>
      <color rgb="FF000000"/>
      <name val="Calibri"/>
      <family val="2"/>
      <scheme val="minor"/>
    </font>
    <font>
      <b/>
      <sz val="9"/>
      <color rgb="FF000000"/>
      <name val="Calibri"/>
      <family val="2"/>
      <scheme val="minor"/>
    </font>
    <font>
      <sz val="9"/>
      <color rgb="FF000000"/>
      <name val="Calibri"/>
      <family val="2"/>
      <scheme val="minor"/>
    </font>
    <font>
      <vertAlign val="superscript"/>
      <sz val="9"/>
      <color theme="1"/>
      <name val="Calibri"/>
      <family val="2"/>
      <scheme val="minor"/>
    </font>
    <font>
      <b/>
      <sz val="8"/>
      <color rgb="FF808080"/>
      <name val="Calibri"/>
      <family val="2"/>
      <scheme val="minor"/>
    </font>
    <font>
      <sz val="8"/>
      <color rgb="FF808080"/>
      <name val="Calibri"/>
      <family val="2"/>
      <scheme val="minor"/>
    </font>
    <font>
      <sz val="10"/>
      <name val="Arial"/>
      <family val="2"/>
    </font>
    <font>
      <b/>
      <sz val="10"/>
      <color rgb="FFFF0000"/>
      <name val="Arial"/>
      <family val="2"/>
    </font>
    <font>
      <b/>
      <sz val="15"/>
      <color rgb="FFFF0000"/>
      <name val="Calibri"/>
      <family val="2"/>
      <scheme val="minor"/>
    </font>
    <font>
      <sz val="10"/>
      <color rgb="FFFF0000"/>
      <name val="Arial"/>
      <family val="2"/>
    </font>
    <font>
      <strike/>
      <sz val="8"/>
      <color rgb="FFFF6600"/>
      <name val="Calibri"/>
      <family val="2"/>
      <scheme val="minor"/>
    </font>
    <font>
      <b/>
      <strike/>
      <sz val="9"/>
      <color rgb="FFFF0000"/>
      <name val="Calibri"/>
      <family val="2"/>
      <scheme val="minor"/>
    </font>
    <font>
      <b/>
      <i/>
      <sz val="9"/>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DCE6F1"/>
        <bgColor indexed="64"/>
      </patternFill>
    </fill>
    <fill>
      <patternFill patternType="solid">
        <fgColor rgb="FFC0C0C0"/>
        <bgColor indexed="64"/>
      </patternFill>
    </fill>
    <fill>
      <patternFill patternType="solid">
        <fgColor rgb="FFFFFFFF"/>
        <bgColor indexed="64"/>
      </patternFill>
    </fill>
    <fill>
      <patternFill patternType="solid">
        <fgColor rgb="FFD9D9D9"/>
        <bgColor indexed="64"/>
      </patternFill>
    </fill>
    <fill>
      <patternFill patternType="solid">
        <fgColor rgb="FF000000"/>
        <bgColor indexed="64"/>
      </patternFill>
    </fill>
    <fill>
      <patternFill patternType="solid">
        <fgColor rgb="FFFFCC99"/>
        <bgColor indexed="64"/>
      </patternFill>
    </fill>
    <fill>
      <patternFill patternType="solid">
        <fgColor rgb="FFCCFFCC"/>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tint="0.79998168889431442"/>
        <bgColor indexed="64"/>
      </patternFill>
    </fill>
  </fills>
  <borders count="55">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bottom style="medium">
        <color indexed="64"/>
      </bottom>
      <diagonal/>
    </border>
    <border>
      <left style="thick">
        <color indexed="64"/>
      </left>
      <right style="medium">
        <color indexed="64"/>
      </right>
      <top style="thick">
        <color indexed="64"/>
      </top>
      <bottom/>
      <diagonal/>
    </border>
    <border>
      <left style="medium">
        <color indexed="64"/>
      </left>
      <right/>
      <top style="thick">
        <color indexed="64"/>
      </top>
      <bottom/>
      <diagonal/>
    </border>
    <border>
      <left/>
      <right style="medium">
        <color rgb="FF000000"/>
      </right>
      <top style="thick">
        <color indexed="64"/>
      </top>
      <bottom/>
      <diagonal/>
    </border>
    <border>
      <left style="medium">
        <color rgb="FF000000"/>
      </left>
      <right/>
      <top style="thick">
        <color indexed="64"/>
      </top>
      <bottom/>
      <diagonal/>
    </border>
    <border>
      <left/>
      <right style="thick">
        <color rgb="FF000000"/>
      </right>
      <top style="thick">
        <color indexed="64"/>
      </top>
      <bottom/>
      <diagonal/>
    </border>
    <border>
      <left style="thick">
        <color indexed="64"/>
      </left>
      <right style="medium">
        <color indexed="64"/>
      </right>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thick">
        <color rgb="FF000000"/>
      </right>
      <top/>
      <bottom style="medium">
        <color rgb="FF000000"/>
      </bottom>
      <diagonal/>
    </border>
    <border>
      <left style="thick">
        <color indexed="64"/>
      </left>
      <right style="medium">
        <color indexed="64"/>
      </right>
      <top/>
      <bottom style="medium">
        <color rgb="FF000000"/>
      </bottom>
      <diagonal/>
    </border>
    <border>
      <left/>
      <right style="thick">
        <color indexed="64"/>
      </right>
      <top/>
      <bottom style="medium">
        <color indexed="64"/>
      </bottom>
      <diagonal/>
    </border>
    <border>
      <left style="thick">
        <color indexed="64"/>
      </left>
      <right/>
      <top/>
      <bottom style="medium">
        <color rgb="FF000000"/>
      </bottom>
      <diagonal/>
    </border>
    <border>
      <left style="thick">
        <color indexed="64"/>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rgb="FF000000"/>
      </left>
      <right style="medium">
        <color rgb="FF000000"/>
      </right>
      <top/>
      <bottom/>
      <diagonal/>
    </border>
    <border>
      <left/>
      <right style="medium">
        <color indexed="64"/>
      </right>
      <top/>
      <bottom style="medium">
        <color rgb="FF000000"/>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style="medium">
        <color rgb="FF000000"/>
      </bottom>
      <diagonal/>
    </border>
    <border>
      <left/>
      <right style="medium">
        <color indexed="64"/>
      </right>
      <top/>
      <bottom style="thick">
        <color indexed="64"/>
      </bottom>
      <diagonal/>
    </border>
    <border>
      <left/>
      <right style="medium">
        <color rgb="FFFFFFFF"/>
      </right>
      <top/>
      <bottom/>
      <diagonal/>
    </border>
    <border>
      <left style="thick">
        <color rgb="FF000000"/>
      </left>
      <right style="medium">
        <color indexed="64"/>
      </right>
      <top style="thick">
        <color rgb="FF000000"/>
      </top>
      <bottom/>
      <diagonal/>
    </border>
    <border>
      <left style="medium">
        <color indexed="64"/>
      </left>
      <right/>
      <top style="thick">
        <color rgb="FF000000"/>
      </top>
      <bottom style="medium">
        <color indexed="64"/>
      </bottom>
      <diagonal/>
    </border>
    <border>
      <left/>
      <right style="medium">
        <color rgb="FF000000"/>
      </right>
      <top style="thick">
        <color rgb="FF000000"/>
      </top>
      <bottom style="medium">
        <color indexed="64"/>
      </bottom>
      <diagonal/>
    </border>
    <border>
      <left style="medium">
        <color rgb="FF000000"/>
      </left>
      <right/>
      <top style="thick">
        <color rgb="FF000000"/>
      </top>
      <bottom style="medium">
        <color indexed="64"/>
      </bottom>
      <diagonal/>
    </border>
    <border>
      <left/>
      <right style="thick">
        <color rgb="FF000000"/>
      </right>
      <top style="thick">
        <color rgb="FF000000"/>
      </top>
      <bottom style="medium">
        <color indexed="64"/>
      </bottom>
      <diagonal/>
    </border>
    <border>
      <left style="thick">
        <color rgb="FF000000"/>
      </left>
      <right style="medium">
        <color indexed="64"/>
      </right>
      <top/>
      <bottom style="medium">
        <color rgb="FF000000"/>
      </bottom>
      <diagonal/>
    </border>
    <border>
      <left/>
      <right/>
      <top/>
      <bottom style="medium">
        <color indexed="64"/>
      </bottom>
      <diagonal/>
    </border>
    <border>
      <left style="thick">
        <color rgb="FF000000"/>
      </left>
      <right style="medium">
        <color rgb="FF000000"/>
      </right>
      <top/>
      <bottom style="medium">
        <color rgb="FF000000"/>
      </bottom>
      <diagonal/>
    </border>
    <border>
      <left/>
      <right style="medium">
        <color rgb="FF000000"/>
      </right>
      <top/>
      <bottom style="medium">
        <color indexed="64"/>
      </bottom>
      <diagonal/>
    </border>
    <border>
      <left style="thick">
        <color rgb="FF000000"/>
      </left>
      <right style="medium">
        <color indexed="64"/>
      </right>
      <top/>
      <bottom style="medium">
        <color indexed="64"/>
      </bottom>
      <diagonal/>
    </border>
    <border>
      <left style="thick">
        <color rgb="FF000000"/>
      </left>
      <right style="medium">
        <color indexed="64"/>
      </right>
      <top/>
      <bottom/>
      <diagonal/>
    </border>
    <border>
      <left style="thick">
        <color rgb="FF000000"/>
      </left>
      <right style="medium">
        <color indexed="64"/>
      </right>
      <top style="medium">
        <color indexed="64"/>
      </top>
      <bottom style="medium">
        <color indexed="64"/>
      </bottom>
      <diagonal/>
    </border>
    <border>
      <left style="thick">
        <color rgb="FF000000"/>
      </left>
      <right style="medium">
        <color rgb="FF000000"/>
      </right>
      <top style="medium">
        <color rgb="FF000000"/>
      </top>
      <bottom style="thick">
        <color rgb="FF000000"/>
      </bottom>
      <diagonal/>
    </border>
    <border>
      <left/>
      <right style="medium">
        <color rgb="FF000000"/>
      </right>
      <top/>
      <bottom style="thick">
        <color rgb="FF000000"/>
      </bottom>
      <diagonal/>
    </border>
    <border>
      <left/>
      <right/>
      <top style="thick">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rgb="FF000000"/>
      </bottom>
      <diagonal/>
    </border>
    <border>
      <left style="thin">
        <color indexed="64"/>
      </left>
      <right/>
      <top/>
      <bottom/>
      <diagonal/>
    </border>
    <border>
      <left style="medium">
        <color indexed="64"/>
      </left>
      <right style="medium">
        <color indexed="64"/>
      </right>
      <top style="medium">
        <color rgb="FF000000"/>
      </top>
      <bottom style="medium">
        <color indexed="64"/>
      </bottom>
      <diagonal/>
    </border>
  </borders>
  <cellStyleXfs count="7">
    <xf numFmtId="0" fontId="0" fillId="0" borderId="0"/>
    <xf numFmtId="44" fontId="9" fillId="0" borderId="0" applyFont="0" applyFill="0" applyBorder="0" applyAlignment="0" applyProtection="0"/>
    <xf numFmtId="0" fontId="3" fillId="0" borderId="0"/>
    <xf numFmtId="9" fontId="25" fillId="0" borderId="0" applyFont="0" applyFill="0" applyBorder="0" applyAlignment="0" applyProtection="0"/>
    <xf numFmtId="0" fontId="2" fillId="0" borderId="0"/>
    <xf numFmtId="9" fontId="2" fillId="0" borderId="0" applyFont="0" applyFill="0" applyBorder="0" applyAlignment="0" applyProtection="0"/>
    <xf numFmtId="0" fontId="1" fillId="0" borderId="0"/>
  </cellStyleXfs>
  <cellXfs count="205">
    <xf numFmtId="0" fontId="0" fillId="0" borderId="0" xfId="0"/>
    <xf numFmtId="0" fontId="5" fillId="0" borderId="0" xfId="0" applyFont="1"/>
    <xf numFmtId="0" fontId="0" fillId="0" borderId="0" xfId="0"/>
    <xf numFmtId="0" fontId="0" fillId="0" borderId="0" xfId="0" applyAlignment="1">
      <alignment vertical="center" wrapText="1"/>
    </xf>
    <xf numFmtId="0" fontId="12" fillId="0" borderId="6" xfId="0" applyFont="1" applyBorder="1" applyAlignment="1">
      <alignment horizontal="right" vertical="center"/>
    </xf>
    <xf numFmtId="0" fontId="12" fillId="0" borderId="11" xfId="0" applyFont="1" applyBorder="1" applyAlignment="1">
      <alignment horizontal="right" vertical="center"/>
    </xf>
    <xf numFmtId="6" fontId="13" fillId="6" borderId="11" xfId="0" applyNumberFormat="1" applyFont="1" applyFill="1" applyBorder="1" applyAlignment="1">
      <alignment horizontal="right" vertical="center"/>
    </xf>
    <xf numFmtId="0" fontId="15" fillId="5" borderId="11" xfId="0" applyFont="1" applyFill="1" applyBorder="1" applyAlignment="1">
      <alignment horizontal="center" vertical="center"/>
    </xf>
    <xf numFmtId="0" fontId="15" fillId="5" borderId="23" xfId="0" applyFont="1" applyFill="1" applyBorder="1" applyAlignment="1">
      <alignment horizontal="center" vertical="center"/>
    </xf>
    <xf numFmtId="0" fontId="16" fillId="6" borderId="24" xfId="0" applyFont="1" applyFill="1" applyBorder="1" applyAlignment="1">
      <alignment vertical="center"/>
    </xf>
    <xf numFmtId="6" fontId="16" fillId="6" borderId="7" xfId="0" applyNumberFormat="1" applyFont="1" applyFill="1" applyBorder="1" applyAlignment="1">
      <alignment horizontal="right" vertical="center"/>
    </xf>
    <xf numFmtId="0" fontId="16" fillId="6" borderId="11" xfId="0" applyFont="1" applyFill="1" applyBorder="1" applyAlignment="1">
      <alignment horizontal="right" vertical="center"/>
    </xf>
    <xf numFmtId="6" fontId="16" fillId="6" borderId="11" xfId="0" applyNumberFormat="1" applyFont="1" applyFill="1" applyBorder="1" applyAlignment="1">
      <alignment horizontal="right" vertical="center"/>
    </xf>
    <xf numFmtId="0" fontId="17" fillId="0" borderId="22" xfId="0" applyFont="1" applyBorder="1" applyAlignment="1">
      <alignment horizontal="left" vertical="center" indent="1"/>
    </xf>
    <xf numFmtId="0" fontId="17" fillId="0" borderId="11" xfId="0" applyFont="1" applyBorder="1" applyAlignment="1">
      <alignment horizontal="right" vertical="center"/>
    </xf>
    <xf numFmtId="0" fontId="17" fillId="8" borderId="11" xfId="0" applyFont="1" applyFill="1" applyBorder="1" applyAlignment="1">
      <alignment horizontal="right" vertical="center"/>
    </xf>
    <xf numFmtId="6" fontId="17" fillId="8" borderId="11" xfId="0" applyNumberFormat="1" applyFont="1" applyFill="1" applyBorder="1" applyAlignment="1">
      <alignment horizontal="right" vertical="center"/>
    </xf>
    <xf numFmtId="0" fontId="17" fillId="8" borderId="23" xfId="0" applyFont="1" applyFill="1" applyBorder="1" applyAlignment="1">
      <alignment horizontal="right" vertical="center"/>
    </xf>
    <xf numFmtId="0" fontId="17" fillId="0" borderId="17" xfId="0" applyFont="1" applyBorder="1" applyAlignment="1">
      <alignment horizontal="left" vertical="center" indent="1"/>
    </xf>
    <xf numFmtId="0" fontId="17" fillId="0" borderId="5" xfId="0" applyFont="1" applyBorder="1" applyAlignment="1">
      <alignment horizontal="right" vertical="center"/>
    </xf>
    <xf numFmtId="6" fontId="17" fillId="8" borderId="5" xfId="0" applyNumberFormat="1" applyFont="1" applyFill="1" applyBorder="1" applyAlignment="1">
      <alignment horizontal="right" vertical="center"/>
    </xf>
    <xf numFmtId="0" fontId="16" fillId="7" borderId="25" xfId="0" applyFont="1" applyFill="1" applyBorder="1" applyAlignment="1">
      <alignment vertical="center"/>
    </xf>
    <xf numFmtId="0" fontId="16" fillId="9" borderId="26" xfId="0" applyFont="1" applyFill="1" applyBorder="1" applyAlignment="1">
      <alignment horizontal="right" vertical="center"/>
    </xf>
    <xf numFmtId="6" fontId="16" fillId="8" borderId="6" xfId="0" applyNumberFormat="1" applyFont="1" applyFill="1" applyBorder="1" applyAlignment="1">
      <alignment horizontal="right" vertical="center"/>
    </xf>
    <xf numFmtId="0" fontId="16" fillId="7" borderId="24" xfId="0" applyFont="1" applyFill="1" applyBorder="1" applyAlignment="1">
      <alignment vertical="center"/>
    </xf>
    <xf numFmtId="0" fontId="16" fillId="9" borderId="28" xfId="0" applyFont="1" applyFill="1" applyBorder="1" applyAlignment="1">
      <alignment horizontal="right" vertical="center"/>
    </xf>
    <xf numFmtId="6" fontId="16" fillId="8" borderId="11" xfId="0" applyNumberFormat="1" applyFont="1" applyFill="1" applyBorder="1" applyAlignment="1">
      <alignment horizontal="right" vertical="center"/>
    </xf>
    <xf numFmtId="0" fontId="16" fillId="9" borderId="7" xfId="0" applyFont="1" applyFill="1" applyBorder="1" applyAlignment="1">
      <alignment horizontal="right" vertical="center"/>
    </xf>
    <xf numFmtId="0" fontId="16" fillId="8" borderId="11" xfId="0" applyFont="1" applyFill="1" applyBorder="1" applyAlignment="1">
      <alignment horizontal="right" vertical="center"/>
    </xf>
    <xf numFmtId="0" fontId="16" fillId="7" borderId="30" xfId="0" applyFont="1" applyFill="1" applyBorder="1" applyAlignment="1">
      <alignment horizontal="right" vertical="center"/>
    </xf>
    <xf numFmtId="0" fontId="16" fillId="7" borderId="28" xfId="0" applyFont="1" applyFill="1" applyBorder="1" applyAlignment="1">
      <alignment horizontal="right" vertical="center"/>
    </xf>
    <xf numFmtId="0" fontId="16" fillId="7" borderId="22" xfId="0" applyFont="1" applyFill="1" applyBorder="1" applyAlignment="1">
      <alignment vertical="center"/>
    </xf>
    <xf numFmtId="0" fontId="16" fillId="0" borderId="30" xfId="0" applyFont="1" applyBorder="1" applyAlignment="1">
      <alignment horizontal="right" vertical="center"/>
    </xf>
    <xf numFmtId="0" fontId="16" fillId="6" borderId="22" xfId="0" applyFont="1" applyFill="1" applyBorder="1" applyAlignment="1">
      <alignment vertical="center"/>
    </xf>
    <xf numFmtId="6" fontId="16" fillId="6" borderId="28" xfId="0" applyNumberFormat="1" applyFont="1" applyFill="1" applyBorder="1" applyAlignment="1">
      <alignment horizontal="right" vertical="center"/>
    </xf>
    <xf numFmtId="10" fontId="16" fillId="6" borderId="31" xfId="0" applyNumberFormat="1" applyFont="1" applyFill="1" applyBorder="1" applyAlignment="1">
      <alignment horizontal="right" vertical="center"/>
    </xf>
    <xf numFmtId="6" fontId="16" fillId="6" borderId="31" xfId="0" applyNumberFormat="1" applyFont="1" applyFill="1" applyBorder="1" applyAlignment="1">
      <alignment horizontal="right" vertical="center"/>
    </xf>
    <xf numFmtId="0" fontId="16" fillId="7" borderId="0" xfId="0" applyFont="1" applyFill="1" applyAlignment="1">
      <alignment horizontal="center" vertical="center"/>
    </xf>
    <xf numFmtId="0" fontId="16" fillId="7" borderId="32" xfId="0" applyFont="1" applyFill="1" applyBorder="1" applyAlignment="1">
      <alignment horizontal="center" vertical="center"/>
    </xf>
    <xf numFmtId="0" fontId="15" fillId="10" borderId="11" xfId="0" applyFont="1" applyFill="1" applyBorder="1" applyAlignment="1">
      <alignment horizontal="center" vertical="center"/>
    </xf>
    <xf numFmtId="0" fontId="15" fillId="10" borderId="39" xfId="0" applyFont="1" applyFill="1" applyBorder="1" applyAlignment="1">
      <alignment horizontal="center" vertical="center"/>
    </xf>
    <xf numFmtId="0" fontId="16" fillId="6" borderId="40" xfId="0" applyFont="1" applyFill="1" applyBorder="1" applyAlignment="1">
      <alignment vertical="center"/>
    </xf>
    <xf numFmtId="0" fontId="16" fillId="6" borderId="41" xfId="0" applyFont="1" applyFill="1" applyBorder="1" applyAlignment="1">
      <alignment horizontal="right" vertical="center"/>
    </xf>
    <xf numFmtId="0" fontId="21" fillId="0" borderId="42" xfId="0" applyFont="1" applyBorder="1" applyAlignment="1">
      <alignment horizontal="left" vertical="center" indent="1"/>
    </xf>
    <xf numFmtId="0" fontId="12" fillId="0" borderId="11" xfId="0" applyFont="1" applyBorder="1" applyAlignment="1">
      <alignment vertical="center"/>
    </xf>
    <xf numFmtId="6" fontId="17" fillId="8" borderId="6" xfId="0" applyNumberFormat="1" applyFont="1" applyFill="1" applyBorder="1" applyAlignment="1">
      <alignment horizontal="right" vertical="center"/>
    </xf>
    <xf numFmtId="0" fontId="21" fillId="0" borderId="43" xfId="0" applyFont="1" applyBorder="1" applyAlignment="1">
      <alignment horizontal="left" vertical="center" indent="1"/>
    </xf>
    <xf numFmtId="0" fontId="21" fillId="0" borderId="44" xfId="0" applyFont="1" applyBorder="1" applyAlignment="1">
      <alignment horizontal="left" vertical="center" indent="1"/>
    </xf>
    <xf numFmtId="0" fontId="17" fillId="0" borderId="6" xfId="0" applyFont="1" applyBorder="1" applyAlignment="1">
      <alignment horizontal="right" vertical="center"/>
    </xf>
    <xf numFmtId="6" fontId="16" fillId="6" borderId="19" xfId="0" applyNumberFormat="1" applyFont="1" applyFill="1" applyBorder="1" applyAlignment="1">
      <alignment horizontal="right" vertical="center"/>
    </xf>
    <xf numFmtId="0" fontId="16" fillId="6" borderId="45" xfId="0" applyFont="1" applyFill="1" applyBorder="1" applyAlignment="1">
      <alignment vertical="center"/>
    </xf>
    <xf numFmtId="0" fontId="16" fillId="6" borderId="46" xfId="0" applyFont="1" applyFill="1" applyBorder="1" applyAlignment="1">
      <alignment horizontal="right" vertical="center"/>
    </xf>
    <xf numFmtId="0" fontId="11" fillId="11" borderId="3" xfId="0" applyFont="1" applyFill="1" applyBorder="1" applyAlignment="1">
      <alignment vertical="center" wrapText="1"/>
    </xf>
    <xf numFmtId="0" fontId="15" fillId="11" borderId="11" xfId="0" applyFont="1" applyFill="1" applyBorder="1" applyAlignment="1">
      <alignment horizontal="center" vertical="center"/>
    </xf>
    <xf numFmtId="0" fontId="17" fillId="0" borderId="7" xfId="0" applyFont="1" applyBorder="1" applyAlignment="1">
      <alignment vertical="center"/>
    </xf>
    <xf numFmtId="0" fontId="16" fillId="0" borderId="11" xfId="0" applyFont="1" applyBorder="1" applyAlignment="1">
      <alignment horizontal="right" vertical="center"/>
    </xf>
    <xf numFmtId="0" fontId="17" fillId="0" borderId="50" xfId="0" applyFont="1" applyBorder="1" applyAlignment="1">
      <alignment vertical="center"/>
    </xf>
    <xf numFmtId="0" fontId="16" fillId="0" borderId="28" xfId="0" applyFont="1" applyBorder="1" applyAlignment="1">
      <alignment horizontal="right" vertical="center"/>
    </xf>
    <xf numFmtId="0" fontId="20" fillId="6" borderId="7" xfId="0" applyFont="1" applyFill="1" applyBorder="1" applyAlignment="1">
      <alignment vertical="center"/>
    </xf>
    <xf numFmtId="6" fontId="20" fillId="6" borderId="11" xfId="0" applyNumberFormat="1" applyFont="1" applyFill="1" applyBorder="1" applyAlignment="1">
      <alignment horizontal="right" vertical="center"/>
    </xf>
    <xf numFmtId="0" fontId="0" fillId="0" borderId="0" xfId="0" applyAlignment="1">
      <alignment vertical="center"/>
    </xf>
    <xf numFmtId="0" fontId="23" fillId="0" borderId="51" xfId="0" applyFont="1" applyBorder="1" applyAlignment="1">
      <alignment vertical="center"/>
    </xf>
    <xf numFmtId="0" fontId="24" fillId="0" borderId="7" xfId="0" applyFont="1" applyBorder="1" applyAlignment="1">
      <alignment vertical="center" wrapText="1"/>
    </xf>
    <xf numFmtId="0" fontId="11" fillId="5" borderId="9" xfId="0" applyFont="1" applyFill="1" applyBorder="1" applyAlignment="1">
      <alignment vertical="center"/>
    </xf>
    <xf numFmtId="0" fontId="11" fillId="5" borderId="8" xfId="0" applyFont="1" applyFill="1" applyBorder="1" applyAlignment="1">
      <alignment vertical="center"/>
    </xf>
    <xf numFmtId="0" fontId="11" fillId="5" borderId="10" xfId="0" applyFont="1" applyFill="1" applyBorder="1" applyAlignment="1">
      <alignment vertical="center"/>
    </xf>
    <xf numFmtId="0" fontId="3" fillId="0" borderId="0" xfId="0" applyFont="1"/>
    <xf numFmtId="0" fontId="13" fillId="0" borderId="0" xfId="0" applyFont="1" applyFill="1" applyBorder="1" applyAlignment="1">
      <alignment vertical="center"/>
    </xf>
    <xf numFmtId="6" fontId="13" fillId="0" borderId="0" xfId="0" applyNumberFormat="1" applyFont="1" applyFill="1" applyBorder="1" applyAlignment="1">
      <alignment horizontal="right" vertical="center"/>
    </xf>
    <xf numFmtId="0" fontId="0" fillId="0" borderId="0" xfId="0"/>
    <xf numFmtId="0" fontId="0" fillId="0" borderId="0" xfId="0" applyAlignment="1">
      <alignment horizontal="center"/>
    </xf>
    <xf numFmtId="0" fontId="13" fillId="3" borderId="2" xfId="0" applyFont="1" applyFill="1" applyBorder="1" applyAlignment="1">
      <alignment horizontal="left" vertical="center"/>
    </xf>
    <xf numFmtId="0" fontId="7"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17" fillId="0" borderId="2" xfId="0" applyFont="1" applyBorder="1" applyAlignment="1">
      <alignment horizontal="left" vertical="center" indent="1"/>
    </xf>
    <xf numFmtId="0" fontId="8" fillId="0" borderId="2" xfId="0" applyFont="1" applyBorder="1" applyAlignment="1">
      <alignment horizontal="left" indent="1"/>
    </xf>
    <xf numFmtId="0" fontId="5" fillId="3" borderId="0" xfId="0" applyFont="1" applyFill="1"/>
    <xf numFmtId="0" fontId="6" fillId="3" borderId="0" xfId="0" applyFont="1" applyFill="1"/>
    <xf numFmtId="0" fontId="5" fillId="0" borderId="0" xfId="0" applyFont="1" applyBorder="1"/>
    <xf numFmtId="0" fontId="7" fillId="4" borderId="2" xfId="0" applyFont="1" applyFill="1" applyBorder="1" applyAlignment="1">
      <alignment horizontal="left"/>
    </xf>
    <xf numFmtId="0" fontId="16" fillId="4" borderId="2" xfId="0" applyFont="1" applyFill="1" applyBorder="1" applyAlignment="1">
      <alignment vertical="center"/>
    </xf>
    <xf numFmtId="0" fontId="7" fillId="3" borderId="2" xfId="0" applyFont="1" applyFill="1" applyBorder="1"/>
    <xf numFmtId="0" fontId="5" fillId="3" borderId="0" xfId="0" applyFont="1" applyFill="1" applyBorder="1"/>
    <xf numFmtId="0" fontId="0" fillId="3" borderId="0" xfId="0" applyFill="1" applyBorder="1"/>
    <xf numFmtId="9" fontId="6" fillId="4" borderId="2" xfId="3" applyFont="1" applyFill="1" applyBorder="1"/>
    <xf numFmtId="9" fontId="8" fillId="0" borderId="2" xfId="3" applyFont="1" applyBorder="1"/>
    <xf numFmtId="9" fontId="5" fillId="4" borderId="2" xfId="3" applyFont="1" applyFill="1" applyBorder="1"/>
    <xf numFmtId="0" fontId="4" fillId="2" borderId="0" xfId="0" applyFont="1" applyFill="1" applyBorder="1" applyAlignment="1">
      <alignment horizontal="center" vertical="top" wrapText="1"/>
    </xf>
    <xf numFmtId="0" fontId="8" fillId="2" borderId="0" xfId="0" applyFont="1" applyFill="1" applyAlignment="1">
      <alignment horizontal="left" vertical="top" wrapText="1"/>
    </xf>
    <xf numFmtId="0" fontId="4" fillId="2" borderId="1" xfId="0" applyFont="1" applyFill="1" applyBorder="1" applyAlignment="1">
      <alignment horizontal="center" vertical="center" wrapText="1"/>
    </xf>
    <xf numFmtId="0" fontId="8" fillId="2" borderId="0" xfId="0" applyFont="1" applyFill="1" applyBorder="1" applyAlignment="1">
      <alignment horizontal="center" vertical="top" wrapText="1"/>
    </xf>
    <xf numFmtId="0" fontId="8" fillId="2" borderId="1" xfId="0" applyFont="1" applyFill="1" applyBorder="1" applyAlignment="1">
      <alignment horizontal="left" vertical="top" wrapText="1"/>
    </xf>
    <xf numFmtId="6" fontId="8" fillId="0" borderId="2" xfId="1" applyNumberFormat="1" applyFont="1" applyBorder="1" applyAlignment="1">
      <alignment horizontal="right"/>
    </xf>
    <xf numFmtId="6" fontId="8" fillId="0" borderId="2" xfId="1" applyNumberFormat="1" applyFont="1" applyBorder="1"/>
    <xf numFmtId="6" fontId="5" fillId="4" borderId="2" xfId="1" applyNumberFormat="1" applyFont="1" applyFill="1" applyBorder="1"/>
    <xf numFmtId="6" fontId="6" fillId="4" borderId="2" xfId="1" applyNumberFormat="1" applyFont="1" applyFill="1" applyBorder="1"/>
    <xf numFmtId="6" fontId="26" fillId="2" borderId="1" xfId="0" applyNumberFormat="1" applyFont="1" applyFill="1" applyBorder="1" applyAlignment="1">
      <alignment horizontal="center" vertical="center" wrapText="1"/>
    </xf>
    <xf numFmtId="0" fontId="26" fillId="2" borderId="0" xfId="3" applyNumberFormat="1" applyFont="1" applyFill="1" applyAlignment="1">
      <alignment vertical="top"/>
    </xf>
    <xf numFmtId="0" fontId="26" fillId="2" borderId="1" xfId="3" applyNumberFormat="1" applyFont="1" applyFill="1" applyBorder="1" applyAlignment="1">
      <alignment vertical="top"/>
    </xf>
    <xf numFmtId="0" fontId="0" fillId="0" borderId="0" xfId="0"/>
    <xf numFmtId="0" fontId="15" fillId="10" borderId="3" xfId="0" applyFont="1" applyFill="1" applyBorder="1" applyAlignment="1">
      <alignment horizontal="center" vertical="center"/>
    </xf>
    <xf numFmtId="0" fontId="28" fillId="0" borderId="0" xfId="0" applyFont="1" applyAlignment="1">
      <alignment vertical="center" wrapText="1"/>
    </xf>
    <xf numFmtId="0" fontId="3" fillId="0" borderId="0" xfId="0" applyFont="1" applyAlignment="1">
      <alignment vertical="center" wrapText="1"/>
    </xf>
    <xf numFmtId="6" fontId="26" fillId="2" borderId="0" xfId="0" applyNumberFormat="1" applyFont="1" applyFill="1" applyBorder="1" applyAlignment="1">
      <alignment horizontal="center" vertical="top" wrapText="1"/>
    </xf>
    <xf numFmtId="6" fontId="26" fillId="2" borderId="1" xfId="0" applyNumberFormat="1" applyFont="1" applyFill="1" applyBorder="1" applyAlignment="1">
      <alignment horizontal="center" vertical="top" wrapText="1"/>
    </xf>
    <xf numFmtId="6" fontId="26" fillId="2" borderId="0" xfId="0" applyNumberFormat="1" applyFont="1" applyFill="1" applyBorder="1" applyAlignment="1">
      <alignment horizontal="center" vertical="center" wrapText="1"/>
    </xf>
    <xf numFmtId="0" fontId="28" fillId="0" borderId="0" xfId="0" applyFont="1" applyAlignment="1">
      <alignment wrapText="1"/>
    </xf>
    <xf numFmtId="0" fontId="16" fillId="12" borderId="11" xfId="0" applyFont="1" applyFill="1" applyBorder="1" applyAlignment="1">
      <alignment horizontal="right" vertical="center"/>
    </xf>
    <xf numFmtId="0" fontId="16" fillId="12" borderId="54" xfId="0" applyFont="1" applyFill="1" applyBorder="1" applyAlignment="1">
      <alignment horizontal="right" vertical="center"/>
    </xf>
    <xf numFmtId="0" fontId="16" fillId="12" borderId="28" xfId="0" applyFont="1" applyFill="1" applyBorder="1" applyAlignment="1">
      <alignment horizontal="right" vertical="center"/>
    </xf>
    <xf numFmtId="0" fontId="17" fillId="0" borderId="11" xfId="0" applyFont="1" applyFill="1" applyBorder="1" applyAlignment="1">
      <alignment horizontal="right" vertical="center"/>
    </xf>
    <xf numFmtId="0" fontId="17" fillId="12" borderId="11" xfId="0" applyFont="1" applyFill="1" applyBorder="1" applyAlignment="1">
      <alignment horizontal="right" vertical="center"/>
    </xf>
    <xf numFmtId="6" fontId="17" fillId="8" borderId="3" xfId="0" applyNumberFormat="1" applyFont="1" applyFill="1" applyBorder="1" applyAlignment="1">
      <alignment horizontal="right" vertical="center"/>
    </xf>
    <xf numFmtId="0" fontId="16" fillId="13" borderId="11" xfId="0" applyFont="1" applyFill="1" applyBorder="1" applyAlignment="1">
      <alignment horizontal="right" vertical="center"/>
    </xf>
    <xf numFmtId="0" fontId="17" fillId="12" borderId="23" xfId="0" applyFont="1" applyFill="1" applyBorder="1" applyAlignment="1">
      <alignment horizontal="right" vertical="center"/>
    </xf>
    <xf numFmtId="10" fontId="16" fillId="12" borderId="31" xfId="0" applyNumberFormat="1" applyFont="1" applyFill="1" applyBorder="1" applyAlignment="1">
      <alignment horizontal="right" vertical="center"/>
    </xf>
    <xf numFmtId="6" fontId="16" fillId="14" borderId="29" xfId="0" applyNumberFormat="1" applyFont="1" applyFill="1" applyBorder="1" applyAlignment="1">
      <alignment horizontal="right" vertical="center"/>
    </xf>
    <xf numFmtId="6" fontId="16" fillId="14" borderId="3" xfId="0" applyNumberFormat="1" applyFont="1" applyFill="1" applyBorder="1" applyAlignment="1">
      <alignment horizontal="right" vertical="center"/>
    </xf>
    <xf numFmtId="6" fontId="16" fillId="4" borderId="46" xfId="0" applyNumberFormat="1" applyFont="1" applyFill="1" applyBorder="1" applyAlignment="1">
      <alignment horizontal="right" vertical="center"/>
    </xf>
    <xf numFmtId="10" fontId="20" fillId="12" borderId="11" xfId="0" applyNumberFormat="1" applyFont="1" applyFill="1" applyBorder="1" applyAlignment="1">
      <alignment horizontal="right" vertical="center"/>
    </xf>
    <xf numFmtId="0" fontId="8" fillId="0" borderId="2" xfId="0" applyFont="1" applyBorder="1" applyAlignment="1">
      <alignment horizontal="left" vertical="center" indent="1"/>
    </xf>
    <xf numFmtId="0" fontId="8" fillId="0" borderId="2" xfId="0" applyFont="1" applyFill="1" applyBorder="1" applyAlignment="1">
      <alignment horizontal="left" indent="1"/>
    </xf>
    <xf numFmtId="6" fontId="5" fillId="0" borderId="2" xfId="1" applyNumberFormat="1" applyFont="1" applyFill="1" applyBorder="1"/>
    <xf numFmtId="9" fontId="5" fillId="0" borderId="2" xfId="3" applyFont="1" applyFill="1" applyBorder="1"/>
    <xf numFmtId="44" fontId="5" fillId="0" borderId="2" xfId="1" applyFont="1" applyFill="1" applyBorder="1"/>
    <xf numFmtId="0" fontId="7" fillId="7" borderId="24" xfId="0" applyFont="1" applyFill="1" applyBorder="1" applyAlignment="1">
      <alignment vertical="center"/>
    </xf>
    <xf numFmtId="6" fontId="7" fillId="14" borderId="29" xfId="0" applyNumberFormat="1" applyFont="1" applyFill="1" applyBorder="1" applyAlignment="1">
      <alignment horizontal="right" vertical="center"/>
    </xf>
    <xf numFmtId="0" fontId="7" fillId="13" borderId="11" xfId="0" applyFont="1" applyFill="1" applyBorder="1" applyAlignment="1">
      <alignment horizontal="right" vertical="center"/>
    </xf>
    <xf numFmtId="0" fontId="7" fillId="9" borderId="28" xfId="0" applyFont="1" applyFill="1" applyBorder="1" applyAlignment="1">
      <alignment horizontal="right" vertical="center"/>
    </xf>
    <xf numFmtId="0" fontId="7" fillId="12" borderId="11" xfId="0" applyFont="1" applyFill="1" applyBorder="1" applyAlignment="1">
      <alignment horizontal="right" vertical="center"/>
    </xf>
    <xf numFmtId="0" fontId="7" fillId="7" borderId="5" xfId="0" applyFont="1" applyFill="1" applyBorder="1" applyAlignment="1">
      <alignment horizontal="right" vertical="center"/>
    </xf>
    <xf numFmtId="6" fontId="7" fillId="8" borderId="6" xfId="0" applyNumberFormat="1" applyFont="1" applyFill="1" applyBorder="1" applyAlignment="1">
      <alignment horizontal="right" vertical="center"/>
    </xf>
    <xf numFmtId="0" fontId="8" fillId="8" borderId="23" xfId="0" applyFont="1" applyFill="1" applyBorder="1" applyAlignment="1">
      <alignment horizontal="right" vertical="center"/>
    </xf>
    <xf numFmtId="0" fontId="7" fillId="0" borderId="25" xfId="0" applyFont="1" applyFill="1" applyBorder="1" applyAlignment="1">
      <alignment vertical="center"/>
    </xf>
    <xf numFmtId="0" fontId="7" fillId="7" borderId="52" xfId="0" applyFont="1" applyFill="1" applyBorder="1" applyAlignment="1">
      <alignment horizontal="right" vertical="center"/>
    </xf>
    <xf numFmtId="0" fontId="7" fillId="7" borderId="3" xfId="0" applyFont="1" applyFill="1" applyBorder="1" applyAlignment="1">
      <alignment horizontal="right" vertical="center"/>
    </xf>
    <xf numFmtId="0" fontId="8" fillId="12" borderId="23" xfId="0" applyFont="1" applyFill="1" applyBorder="1" applyAlignment="1">
      <alignment horizontal="right" vertical="center"/>
    </xf>
    <xf numFmtId="0" fontId="7" fillId="7" borderId="25" xfId="0" applyFont="1" applyFill="1" applyBorder="1" applyAlignment="1">
      <alignment vertical="center"/>
    </xf>
    <xf numFmtId="0" fontId="7" fillId="7" borderId="7" xfId="0" applyFont="1" applyFill="1" applyBorder="1" applyAlignment="1">
      <alignment horizontal="right" vertical="center"/>
    </xf>
    <xf numFmtId="0" fontId="16" fillId="12" borderId="26" xfId="0" applyFont="1" applyFill="1" applyBorder="1" applyAlignment="1">
      <alignment horizontal="right" vertical="center"/>
    </xf>
    <xf numFmtId="0" fontId="16" fillId="12" borderId="27" xfId="0" applyFont="1" applyFill="1" applyBorder="1" applyAlignment="1">
      <alignment horizontal="right" vertical="center"/>
    </xf>
    <xf numFmtId="6" fontId="16" fillId="12" borderId="6" xfId="0" applyNumberFormat="1" applyFont="1" applyFill="1" applyBorder="1" applyAlignment="1">
      <alignment horizontal="right" vertical="center"/>
    </xf>
    <xf numFmtId="6" fontId="13" fillId="4" borderId="11" xfId="0" applyNumberFormat="1" applyFont="1" applyFill="1" applyBorder="1" applyAlignment="1">
      <alignment horizontal="right" vertical="center"/>
    </xf>
    <xf numFmtId="0" fontId="16" fillId="0" borderId="11" xfId="0" applyFont="1" applyFill="1" applyBorder="1" applyAlignment="1">
      <alignment horizontal="right" vertical="center"/>
    </xf>
    <xf numFmtId="6" fontId="16" fillId="0" borderId="11" xfId="0" applyNumberFormat="1" applyFont="1" applyFill="1" applyBorder="1" applyAlignment="1">
      <alignment horizontal="right" vertical="center"/>
    </xf>
    <xf numFmtId="6" fontId="16" fillId="4" borderId="11" xfId="0" applyNumberFormat="1" applyFont="1" applyFill="1" applyBorder="1" applyAlignment="1">
      <alignment horizontal="right" vertical="center"/>
    </xf>
    <xf numFmtId="0" fontId="17" fillId="0" borderId="0" xfId="0" applyFont="1" applyAlignment="1">
      <alignment vertical="center" wrapText="1"/>
    </xf>
    <xf numFmtId="0" fontId="5" fillId="0" borderId="9"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13" fillId="6" borderId="9" xfId="0" applyFont="1" applyFill="1" applyBorder="1" applyAlignment="1">
      <alignment vertical="center"/>
    </xf>
    <xf numFmtId="0" fontId="13" fillId="6" borderId="8" xfId="0" applyFont="1" applyFill="1" applyBorder="1" applyAlignment="1">
      <alignment vertical="center"/>
    </xf>
    <xf numFmtId="0" fontId="13" fillId="6" borderId="6" xfId="0" applyFont="1" applyFill="1" applyBorder="1" applyAlignment="1">
      <alignment vertical="center"/>
    </xf>
    <xf numFmtId="0" fontId="5" fillId="7" borderId="9" xfId="0" applyFont="1" applyFill="1" applyBorder="1" applyAlignment="1">
      <alignment vertical="center"/>
    </xf>
    <xf numFmtId="0" fontId="5" fillId="7" borderId="8" xfId="0" applyFont="1" applyFill="1" applyBorder="1" applyAlignment="1">
      <alignment vertical="center"/>
    </xf>
    <xf numFmtId="0" fontId="5" fillId="7" borderId="6" xfId="0" applyFont="1" applyFill="1" applyBorder="1" applyAlignment="1">
      <alignment vertical="center"/>
    </xf>
    <xf numFmtId="0" fontId="6" fillId="6" borderId="9" xfId="0" applyFont="1" applyFill="1" applyBorder="1" applyAlignment="1">
      <alignment vertical="center"/>
    </xf>
    <xf numFmtId="0" fontId="6" fillId="6" borderId="8" xfId="0" applyFont="1" applyFill="1" applyBorder="1" applyAlignment="1">
      <alignment vertical="center"/>
    </xf>
    <xf numFmtId="0" fontId="6" fillId="6" borderId="10" xfId="0" applyFont="1" applyFill="1" applyBorder="1" applyAlignment="1">
      <alignment vertical="center"/>
    </xf>
    <xf numFmtId="0" fontId="12" fillId="0" borderId="4" xfId="0" applyFont="1" applyBorder="1" applyAlignment="1">
      <alignment vertical="center"/>
    </xf>
    <xf numFmtId="0" fontId="11" fillId="5" borderId="12" xfId="0" applyFont="1" applyFill="1" applyBorder="1" applyAlignment="1">
      <alignment vertical="center"/>
    </xf>
    <xf numFmtId="0" fontId="11" fillId="5" borderId="17" xfId="0" applyFont="1" applyFill="1" applyBorder="1" applyAlignment="1">
      <alignment vertical="center"/>
    </xf>
    <xf numFmtId="0" fontId="11" fillId="5" borderId="22" xfId="0" applyFont="1" applyFill="1" applyBorder="1" applyAlignment="1">
      <alignment vertical="center"/>
    </xf>
    <xf numFmtId="0" fontId="15" fillId="5" borderId="13"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31" fillId="15" borderId="15" xfId="0" applyFont="1" applyFill="1" applyBorder="1" applyAlignment="1">
      <alignment horizontal="center" vertical="center" wrapText="1"/>
    </xf>
    <xf numFmtId="0" fontId="31" fillId="15" borderId="14" xfId="0" applyFont="1" applyFill="1" applyBorder="1" applyAlignment="1">
      <alignment horizontal="center" vertical="center" wrapText="1"/>
    </xf>
    <xf numFmtId="0" fontId="31" fillId="15" borderId="20" xfId="0" applyFont="1" applyFill="1" applyBorder="1" applyAlignment="1">
      <alignment horizontal="center" vertical="center" wrapText="1"/>
    </xf>
    <xf numFmtId="0" fontId="31" fillId="15" borderId="19"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20" xfId="0" applyFont="1" applyFill="1" applyBorder="1" applyAlignment="1">
      <alignment horizontal="center" vertical="center" wrapText="1"/>
    </xf>
    <xf numFmtId="0" fontId="15" fillId="5" borderId="15" xfId="0" applyFont="1" applyFill="1" applyBorder="1" applyAlignment="1">
      <alignment horizontal="center" vertical="center"/>
    </xf>
    <xf numFmtId="0" fontId="15" fillId="5" borderId="16" xfId="0" applyFont="1" applyFill="1" applyBorder="1" applyAlignment="1">
      <alignment horizontal="center" vertical="center"/>
    </xf>
    <xf numFmtId="0" fontId="15" fillId="5" borderId="20" xfId="0" applyFont="1" applyFill="1" applyBorder="1" applyAlignment="1">
      <alignment horizontal="center" vertical="center"/>
    </xf>
    <xf numFmtId="0" fontId="15" fillId="5" borderId="21" xfId="0" applyFont="1" applyFill="1" applyBorder="1" applyAlignment="1">
      <alignment horizontal="center" vertical="center"/>
    </xf>
    <xf numFmtId="0" fontId="14" fillId="7" borderId="9" xfId="0" applyFont="1" applyFill="1" applyBorder="1" applyAlignment="1">
      <alignment vertical="center"/>
    </xf>
    <xf numFmtId="0" fontId="14" fillId="7" borderId="8" xfId="0" applyFont="1" applyFill="1" applyBorder="1" applyAlignment="1">
      <alignment vertical="center"/>
    </xf>
    <xf numFmtId="0" fontId="14" fillId="7" borderId="6" xfId="0" applyFont="1" applyFill="1" applyBorder="1" applyAlignment="1">
      <alignment vertical="center"/>
    </xf>
    <xf numFmtId="0" fontId="11" fillId="11" borderId="48" xfId="0" applyFont="1" applyFill="1" applyBorder="1" applyAlignment="1">
      <alignment horizontal="center" vertical="center"/>
    </xf>
    <xf numFmtId="0" fontId="11" fillId="11" borderId="49" xfId="0" applyFont="1" applyFill="1" applyBorder="1" applyAlignment="1">
      <alignment horizontal="center" vertical="center"/>
    </xf>
    <xf numFmtId="0" fontId="0" fillId="0" borderId="0" xfId="0" applyAlignment="1">
      <alignment vertical="top" wrapText="1"/>
    </xf>
    <xf numFmtId="0" fontId="8" fillId="2" borderId="0" xfId="0" applyFont="1" applyFill="1" applyAlignment="1">
      <alignment horizontal="left" vertical="top" wrapText="1"/>
    </xf>
    <xf numFmtId="0" fontId="8" fillId="2" borderId="1" xfId="0" applyFont="1" applyFill="1" applyBorder="1" applyAlignment="1">
      <alignment horizontal="left" vertical="top" wrapText="1"/>
    </xf>
    <xf numFmtId="0" fontId="8" fillId="2" borderId="53" xfId="0" applyFont="1" applyFill="1" applyBorder="1" applyAlignment="1">
      <alignment horizontal="left" vertical="top" wrapText="1"/>
    </xf>
    <xf numFmtId="0" fontId="8" fillId="2" borderId="0" xfId="0" applyFont="1" applyFill="1" applyBorder="1" applyAlignment="1">
      <alignment horizontal="left" vertical="top" wrapText="1"/>
    </xf>
    <xf numFmtId="0" fontId="27" fillId="0" borderId="0" xfId="0" applyFont="1" applyFill="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center" vertical="center"/>
    </xf>
    <xf numFmtId="0" fontId="0" fillId="0" borderId="0" xfId="0"/>
    <xf numFmtId="0" fontId="11" fillId="10" borderId="33" xfId="0" applyFont="1" applyFill="1" applyBorder="1" applyAlignment="1">
      <alignment vertical="center" wrapText="1"/>
    </xf>
    <xf numFmtId="0" fontId="11" fillId="10" borderId="38" xfId="0" applyFont="1" applyFill="1" applyBorder="1" applyAlignment="1">
      <alignment vertical="center" wrapText="1"/>
    </xf>
    <xf numFmtId="0" fontId="15" fillId="10" borderId="34" xfId="0" applyFont="1" applyFill="1" applyBorder="1" applyAlignment="1">
      <alignment horizontal="center" vertical="center" wrapText="1"/>
    </xf>
    <xf numFmtId="0" fontId="15" fillId="10" borderId="35" xfId="0" applyFont="1" applyFill="1" applyBorder="1" applyAlignment="1">
      <alignment horizontal="center" vertical="center" wrapText="1"/>
    </xf>
    <xf numFmtId="0" fontId="15" fillId="10" borderId="36" xfId="0" applyFont="1" applyFill="1" applyBorder="1" applyAlignment="1">
      <alignment horizontal="center" vertical="center"/>
    </xf>
    <xf numFmtId="0" fontId="15" fillId="10" borderId="35" xfId="0" applyFont="1" applyFill="1" applyBorder="1" applyAlignment="1">
      <alignment horizontal="center" vertical="center"/>
    </xf>
    <xf numFmtId="0" fontId="15" fillId="10" borderId="36" xfId="0" applyFont="1" applyFill="1" applyBorder="1" applyAlignment="1">
      <alignment horizontal="center" vertical="center" wrapText="1"/>
    </xf>
    <xf numFmtId="0" fontId="15" fillId="10" borderId="37" xfId="0" applyFont="1" applyFill="1" applyBorder="1" applyAlignment="1">
      <alignment horizontal="center" vertical="center"/>
    </xf>
    <xf numFmtId="0" fontId="16" fillId="0" borderId="47" xfId="0" applyFont="1" applyBorder="1" applyAlignment="1">
      <alignment horizontal="center" vertical="center"/>
    </xf>
    <xf numFmtId="0" fontId="12" fillId="0" borderId="9" xfId="0" applyFont="1" applyBorder="1" applyAlignment="1">
      <alignment vertical="center"/>
    </xf>
    <xf numFmtId="0" fontId="12" fillId="0" borderId="8" xfId="0" applyFont="1" applyBorder="1" applyAlignment="1">
      <alignment vertical="center"/>
    </xf>
    <xf numFmtId="0" fontId="12" fillId="0" borderId="6" xfId="0" applyFont="1" applyBorder="1" applyAlignment="1">
      <alignment vertical="center"/>
    </xf>
    <xf numFmtId="0" fontId="8" fillId="0" borderId="0" xfId="0" applyFont="1" applyAlignment="1">
      <alignment vertical="center" wrapText="1"/>
    </xf>
    <xf numFmtId="0" fontId="6" fillId="6" borderId="6" xfId="0" applyFont="1" applyFill="1" applyBorder="1" applyAlignment="1">
      <alignment vertical="center"/>
    </xf>
  </cellXfs>
  <cellStyles count="7">
    <cellStyle name="Currency" xfId="1" builtinId="4"/>
    <cellStyle name="Normal" xfId="0" builtinId="0"/>
    <cellStyle name="Normal 2" xfId="2" xr:uid="{00000000-0005-0000-0000-000002000000}"/>
    <cellStyle name="Normal 2 2" xfId="4" xr:uid="{00000000-0005-0000-0000-000003000000}"/>
    <cellStyle name="Normal 3" xfId="6" xr:uid="{00000000-0005-0000-0000-000004000000}"/>
    <cellStyle name="Percent" xfId="3" builtinId="5"/>
    <cellStyle name="Percent 2" xfId="5" xr:uid="{00000000-0005-0000-0000-000006000000}"/>
  </cellStyles>
  <dxfs count="0"/>
  <tableStyles count="0" defaultTableStyle="TableStyleMedium9"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7"/>
  <sheetViews>
    <sheetView showGridLines="0" tabSelected="1" topLeftCell="A10" zoomScale="130" zoomScaleNormal="130" workbookViewId="0">
      <selection activeCell="F3" sqref="F3"/>
    </sheetView>
  </sheetViews>
  <sheetFormatPr defaultRowHeight="12.75" x14ac:dyDescent="0.2"/>
  <cols>
    <col min="1" max="1" width="71.28515625" customWidth="1"/>
    <col min="2" max="2" width="12.7109375" customWidth="1"/>
    <col min="3" max="3" width="16" customWidth="1"/>
    <col min="4" max="5" width="12.7109375" customWidth="1"/>
    <col min="6" max="6" width="19.28515625" customWidth="1"/>
    <col min="7" max="9" width="12.7109375" customWidth="1"/>
    <col min="10" max="10" width="17" customWidth="1"/>
  </cols>
  <sheetData>
    <row r="1" spans="1:12" ht="15.75" x14ac:dyDescent="0.2">
      <c r="A1" s="189" t="s">
        <v>47</v>
      </c>
      <c r="B1" s="189"/>
      <c r="C1" s="189"/>
      <c r="D1" s="189"/>
      <c r="E1" s="189"/>
      <c r="F1" s="189"/>
      <c r="G1" s="189"/>
      <c r="H1" s="189"/>
      <c r="I1" s="189"/>
      <c r="J1" s="3"/>
    </row>
    <row r="2" spans="1:12" ht="13.5" thickBot="1" x14ac:dyDescent="0.25">
      <c r="A2" s="190"/>
      <c r="B2" s="190"/>
      <c r="C2" s="190"/>
      <c r="D2" s="190"/>
      <c r="E2" s="190"/>
      <c r="F2" s="190"/>
      <c r="G2" s="190"/>
      <c r="H2" s="190"/>
      <c r="I2" s="190"/>
      <c r="J2" s="3"/>
    </row>
    <row r="3" spans="1:12" ht="13.5" thickBot="1" x14ac:dyDescent="0.25">
      <c r="A3" s="63" t="s">
        <v>65</v>
      </c>
      <c r="B3" s="64"/>
      <c r="C3" s="64"/>
      <c r="D3" s="64"/>
      <c r="E3" s="65"/>
      <c r="F3" s="67"/>
      <c r="G3" s="67"/>
      <c r="H3" s="67"/>
      <c r="I3" s="68"/>
      <c r="J3" s="3"/>
    </row>
    <row r="4" spans="1:12" ht="13.5" thickBot="1" x14ac:dyDescent="0.25">
      <c r="A4" s="200" t="s">
        <v>73</v>
      </c>
      <c r="B4" s="201"/>
      <c r="C4" s="201"/>
      <c r="D4" s="202"/>
      <c r="E4" s="4"/>
      <c r="F4" s="67"/>
      <c r="G4" s="67"/>
      <c r="H4" s="67"/>
      <c r="I4" s="68"/>
      <c r="J4" s="3"/>
    </row>
    <row r="5" spans="1:12" ht="13.5" thickBot="1" x14ac:dyDescent="0.25">
      <c r="A5" s="147" t="s">
        <v>76</v>
      </c>
      <c r="B5" s="148"/>
      <c r="C5" s="148"/>
      <c r="D5" s="149"/>
      <c r="E5" s="5"/>
      <c r="F5" s="67"/>
      <c r="G5" s="67"/>
      <c r="H5" s="67"/>
      <c r="I5" s="68"/>
      <c r="J5" s="3"/>
    </row>
    <row r="6" spans="1:12" ht="13.5" thickBot="1" x14ac:dyDescent="0.25">
      <c r="A6" s="200" t="s">
        <v>74</v>
      </c>
      <c r="B6" s="201"/>
      <c r="C6" s="201"/>
      <c r="D6" s="202"/>
      <c r="E6" s="5"/>
      <c r="F6" s="67"/>
      <c r="G6" s="67"/>
      <c r="H6" s="67"/>
      <c r="I6" s="68"/>
      <c r="J6" s="3"/>
    </row>
    <row r="7" spans="1:12" ht="13.5" thickBot="1" x14ac:dyDescent="0.25">
      <c r="A7" s="156" t="s">
        <v>105</v>
      </c>
      <c r="B7" s="157"/>
      <c r="C7" s="157"/>
      <c r="D7" s="204"/>
      <c r="E7" s="6">
        <f>SUM(E5:E6)</f>
        <v>0</v>
      </c>
      <c r="F7" s="67"/>
      <c r="G7" s="67"/>
      <c r="H7" s="67"/>
      <c r="I7" s="68"/>
      <c r="J7" s="3"/>
    </row>
    <row r="8" spans="1:12" ht="13.5" thickBot="1" x14ac:dyDescent="0.25">
      <c r="A8" s="177" t="s">
        <v>75</v>
      </c>
      <c r="B8" s="178"/>
      <c r="C8" s="178"/>
      <c r="D8" s="179"/>
      <c r="E8" s="5"/>
      <c r="F8" s="67"/>
      <c r="G8" s="67"/>
      <c r="H8" s="67"/>
      <c r="I8" s="68"/>
      <c r="J8" s="3"/>
    </row>
    <row r="9" spans="1:12" ht="13.5" thickBot="1" x14ac:dyDescent="0.25">
      <c r="A9" s="150" t="s">
        <v>77</v>
      </c>
      <c r="B9" s="151"/>
      <c r="C9" s="151"/>
      <c r="D9" s="152"/>
      <c r="E9" s="6">
        <f>SUM(E4:E6,E8)</f>
        <v>0</v>
      </c>
      <c r="F9" s="67"/>
      <c r="G9" s="67"/>
      <c r="H9" s="67"/>
      <c r="I9" s="68"/>
      <c r="J9" s="3"/>
    </row>
    <row r="10" spans="1:12" ht="13.5" thickBot="1" x14ac:dyDescent="0.25">
      <c r="A10" s="153" t="s">
        <v>103</v>
      </c>
      <c r="B10" s="154"/>
      <c r="C10" s="154"/>
      <c r="D10" s="155"/>
      <c r="E10" s="5"/>
      <c r="F10" s="67"/>
      <c r="G10" s="67"/>
      <c r="H10" s="67"/>
      <c r="I10" s="68"/>
      <c r="J10" s="3"/>
    </row>
    <row r="11" spans="1:12" ht="13.5" thickBot="1" x14ac:dyDescent="0.25">
      <c r="A11" s="156" t="s">
        <v>104</v>
      </c>
      <c r="B11" s="157"/>
      <c r="C11" s="157"/>
      <c r="D11" s="158"/>
      <c r="E11" s="142">
        <f>SUM(E9,E10)</f>
        <v>0</v>
      </c>
      <c r="F11" s="67"/>
      <c r="G11" s="67"/>
      <c r="H11" s="67"/>
      <c r="I11" s="68"/>
      <c r="J11" s="3"/>
    </row>
    <row r="12" spans="1:12" ht="13.5" thickBot="1" x14ac:dyDescent="0.25">
      <c r="A12" s="159"/>
      <c r="B12" s="159"/>
      <c r="C12" s="159"/>
      <c r="D12" s="159"/>
      <c r="E12" s="159"/>
      <c r="F12" s="159"/>
      <c r="G12" s="159"/>
      <c r="H12" s="159"/>
      <c r="I12" s="159"/>
      <c r="J12" s="3"/>
    </row>
    <row r="13" spans="1:12" ht="20.25" customHeight="1" thickTop="1" x14ac:dyDescent="0.2">
      <c r="A13" s="160" t="s">
        <v>64</v>
      </c>
      <c r="B13" s="163" t="s">
        <v>25</v>
      </c>
      <c r="C13" s="164"/>
      <c r="D13" s="167" t="s">
        <v>102</v>
      </c>
      <c r="E13" s="168"/>
      <c r="F13" s="171" t="s">
        <v>67</v>
      </c>
      <c r="G13" s="164"/>
      <c r="H13" s="173" t="s">
        <v>13</v>
      </c>
      <c r="I13" s="174"/>
      <c r="J13" s="3"/>
    </row>
    <row r="14" spans="1:12" ht="13.5" thickBot="1" x14ac:dyDescent="0.25">
      <c r="A14" s="161"/>
      <c r="B14" s="165"/>
      <c r="C14" s="166"/>
      <c r="D14" s="169"/>
      <c r="E14" s="170"/>
      <c r="F14" s="172"/>
      <c r="G14" s="166"/>
      <c r="H14" s="175"/>
      <c r="I14" s="176"/>
      <c r="J14" s="3"/>
      <c r="L14" s="66" t="s">
        <v>54</v>
      </c>
    </row>
    <row r="15" spans="1:12" ht="13.5" thickBot="1" x14ac:dyDescent="0.25">
      <c r="A15" s="162"/>
      <c r="B15" s="7" t="s">
        <v>0</v>
      </c>
      <c r="C15" s="7" t="s">
        <v>10</v>
      </c>
      <c r="D15" s="7" t="s">
        <v>0</v>
      </c>
      <c r="E15" s="7" t="s">
        <v>10</v>
      </c>
      <c r="F15" s="7" t="s">
        <v>0</v>
      </c>
      <c r="G15" s="7" t="s">
        <v>10</v>
      </c>
      <c r="H15" s="7" t="s">
        <v>0</v>
      </c>
      <c r="I15" s="8" t="s">
        <v>10</v>
      </c>
      <c r="J15" s="3"/>
    </row>
    <row r="16" spans="1:12" ht="13.5" customHeight="1" thickBot="1" x14ac:dyDescent="0.25">
      <c r="A16" s="9" t="s">
        <v>9</v>
      </c>
      <c r="B16" s="10">
        <f>SUM(B17:B19)</f>
        <v>0</v>
      </c>
      <c r="C16" s="11" t="str">
        <f t="shared" ref="C16:C22" si="0">IF(ISERROR(B16/$B$31),"- -",B16/$B$31)</f>
        <v>- -</v>
      </c>
      <c r="D16" s="10">
        <f>SUM(D17:D19)</f>
        <v>0</v>
      </c>
      <c r="E16" s="11" t="str">
        <f t="shared" ref="E16:E19" si="1">IF(ISERROR(D16/$D$31),"- -",D16/$D$31)</f>
        <v>- -</v>
      </c>
      <c r="F16" s="10">
        <f>SUM(F17:F19)</f>
        <v>0</v>
      </c>
      <c r="G16" s="11" t="str">
        <f t="shared" ref="G16:G25" si="2">IF(ISERROR(F16/$F$31),"- -",F16/$F$31)</f>
        <v>- -</v>
      </c>
      <c r="H16" s="145">
        <f>SUM(B16,D16,F16)</f>
        <v>0</v>
      </c>
      <c r="I16" s="11" t="str">
        <f>IF(ISERROR(H16/$H$31),"- -",H16/$H$31)</f>
        <v>- -</v>
      </c>
      <c r="J16" s="101"/>
    </row>
    <row r="17" spans="1:16" ht="13.5" thickBot="1" x14ac:dyDescent="0.25">
      <c r="A17" s="13" t="s">
        <v>1</v>
      </c>
      <c r="B17" s="14"/>
      <c r="C17" s="113" t="str">
        <f t="shared" si="0"/>
        <v>- -</v>
      </c>
      <c r="D17" s="14"/>
      <c r="E17" s="113" t="str">
        <f t="shared" si="1"/>
        <v>- -</v>
      </c>
      <c r="F17" s="14"/>
      <c r="G17" s="113" t="str">
        <f t="shared" si="2"/>
        <v>- -</v>
      </c>
      <c r="H17" s="16">
        <f>SUM(B17,D17,F17)</f>
        <v>0</v>
      </c>
      <c r="I17" s="17" t="str">
        <f>IF(ISERROR(H17/$H$31),"- -",H17/$H$31)</f>
        <v>- -</v>
      </c>
      <c r="J17" s="3"/>
    </row>
    <row r="18" spans="1:16" ht="13.5" thickBot="1" x14ac:dyDescent="0.25">
      <c r="A18" s="13" t="s">
        <v>2</v>
      </c>
      <c r="B18" s="14"/>
      <c r="C18" s="113" t="str">
        <f t="shared" si="0"/>
        <v>- -</v>
      </c>
      <c r="D18" s="14"/>
      <c r="E18" s="113" t="str">
        <f t="shared" si="1"/>
        <v>- -</v>
      </c>
      <c r="F18" s="14"/>
      <c r="G18" s="113" t="str">
        <f t="shared" si="2"/>
        <v>- -</v>
      </c>
      <c r="H18" s="16">
        <f t="shared" ref="H18:H19" si="3">SUM(B18,D18,F18)</f>
        <v>0</v>
      </c>
      <c r="I18" s="17" t="str">
        <f t="shared" ref="I18:I19" si="4">IF(ISERROR(H18/$H$31),"- -",H18/$H$31)</f>
        <v>- -</v>
      </c>
      <c r="J18" s="3"/>
    </row>
    <row r="19" spans="1:16" ht="13.5" thickBot="1" x14ac:dyDescent="0.25">
      <c r="A19" s="18" t="s">
        <v>3</v>
      </c>
      <c r="B19" s="19"/>
      <c r="C19" s="113" t="str">
        <f t="shared" si="0"/>
        <v>- -</v>
      </c>
      <c r="D19" s="19"/>
      <c r="E19" s="113" t="str">
        <f t="shared" si="1"/>
        <v>- -</v>
      </c>
      <c r="F19" s="19"/>
      <c r="G19" s="113" t="str">
        <f t="shared" si="2"/>
        <v>- -</v>
      </c>
      <c r="H19" s="16">
        <f t="shared" si="3"/>
        <v>0</v>
      </c>
      <c r="I19" s="17" t="str">
        <f t="shared" si="4"/>
        <v>- -</v>
      </c>
      <c r="J19" s="3"/>
    </row>
    <row r="20" spans="1:16" ht="13.5" thickBot="1" x14ac:dyDescent="0.25">
      <c r="A20" s="21" t="s">
        <v>48</v>
      </c>
      <c r="B20" s="139"/>
      <c r="C20" s="107"/>
      <c r="D20" s="22"/>
      <c r="E20" s="107"/>
      <c r="F20" s="139"/>
      <c r="G20" s="107"/>
      <c r="H20" s="141"/>
      <c r="I20" s="114"/>
      <c r="J20" s="3"/>
    </row>
    <row r="21" spans="1:16" ht="13.5" thickBot="1" x14ac:dyDescent="0.25">
      <c r="A21" s="24" t="s">
        <v>11</v>
      </c>
      <c r="B21" s="140"/>
      <c r="C21" s="107"/>
      <c r="D21" s="25"/>
      <c r="E21" s="107"/>
      <c r="F21" s="108"/>
      <c r="G21" s="107"/>
      <c r="H21" s="141"/>
      <c r="I21" s="114"/>
      <c r="J21" s="3"/>
    </row>
    <row r="22" spans="1:16" s="66" customFormat="1" ht="13.5" thickBot="1" x14ac:dyDescent="0.25">
      <c r="A22" s="125" t="s">
        <v>100</v>
      </c>
      <c r="B22" s="126">
        <f>B65</f>
        <v>0</v>
      </c>
      <c r="C22" s="127" t="str">
        <f t="shared" si="0"/>
        <v>- -</v>
      </c>
      <c r="D22" s="128"/>
      <c r="E22" s="129"/>
      <c r="F22" s="130"/>
      <c r="G22" s="127" t="str">
        <f t="shared" si="2"/>
        <v>- -</v>
      </c>
      <c r="H22" s="131">
        <f t="shared" ref="H22:H25" si="5">SUM(F22,B22)</f>
        <v>0</v>
      </c>
      <c r="I22" s="132" t="str">
        <f>IF(ISERROR(H22/$H$31),"- -",H22/$H$31)</f>
        <v>- -</v>
      </c>
      <c r="J22" s="102" t="s">
        <v>54</v>
      </c>
    </row>
    <row r="23" spans="1:16" s="66" customFormat="1" ht="13.5" thickBot="1" x14ac:dyDescent="0.25">
      <c r="A23" s="133" t="s">
        <v>101</v>
      </c>
      <c r="B23" s="134"/>
      <c r="C23" s="127" t="str">
        <f t="shared" ref="C23:C30" si="6">IF(ISERROR(B23/$B$31),"- -",B23/$B$31)</f>
        <v>- -</v>
      </c>
      <c r="D23" s="128"/>
      <c r="E23" s="129"/>
      <c r="F23" s="135"/>
      <c r="G23" s="127" t="str">
        <f t="shared" si="2"/>
        <v>- -</v>
      </c>
      <c r="H23" s="131">
        <f t="shared" si="5"/>
        <v>0</v>
      </c>
      <c r="I23" s="136"/>
      <c r="J23" s="102"/>
    </row>
    <row r="24" spans="1:16" s="66" customFormat="1" ht="13.5" thickBot="1" x14ac:dyDescent="0.25">
      <c r="A24" s="137" t="s">
        <v>99</v>
      </c>
      <c r="B24" s="134"/>
      <c r="C24" s="127" t="str">
        <f t="shared" si="6"/>
        <v>- -</v>
      </c>
      <c r="D24" s="128"/>
      <c r="E24" s="129"/>
      <c r="F24" s="138"/>
      <c r="G24" s="127" t="str">
        <f t="shared" si="2"/>
        <v>- -</v>
      </c>
      <c r="H24" s="131">
        <f t="shared" si="5"/>
        <v>0</v>
      </c>
      <c r="I24" s="136"/>
      <c r="J24" s="102"/>
    </row>
    <row r="25" spans="1:16" s="66" customFormat="1" ht="13.5" thickBot="1" x14ac:dyDescent="0.25">
      <c r="A25" s="137" t="s">
        <v>98</v>
      </c>
      <c r="B25" s="130"/>
      <c r="C25" s="127" t="str">
        <f t="shared" si="6"/>
        <v>- -</v>
      </c>
      <c r="D25" s="128"/>
      <c r="E25" s="129"/>
      <c r="F25" s="130"/>
      <c r="G25" s="127" t="str">
        <f t="shared" si="2"/>
        <v>- -</v>
      </c>
      <c r="H25" s="131">
        <f t="shared" si="5"/>
        <v>0</v>
      </c>
      <c r="I25" s="136"/>
      <c r="J25" s="102"/>
    </row>
    <row r="26" spans="1:16" s="99" customFormat="1" ht="13.5" customHeight="1" thickBot="1" x14ac:dyDescent="0.25">
      <c r="A26" s="21" t="s">
        <v>97</v>
      </c>
      <c r="B26" s="108"/>
      <c r="C26" s="107"/>
      <c r="D26" s="109"/>
      <c r="E26" s="107"/>
      <c r="F26" s="117">
        <f>F65</f>
        <v>0</v>
      </c>
      <c r="G26" s="113" t="str">
        <f>IF(ISERROR(F26/$B$31),"- -",F26/$B$31)</f>
        <v>- -</v>
      </c>
      <c r="H26" s="23">
        <f>SUM(F26)</f>
        <v>0</v>
      </c>
      <c r="I26" s="17" t="str">
        <f>IF(ISERROR(H26/$H$31),"- -",H26/$H$31)</f>
        <v>- -</v>
      </c>
      <c r="J26" s="101"/>
    </row>
    <row r="27" spans="1:16" ht="14.25" customHeight="1" thickBot="1" x14ac:dyDescent="0.25">
      <c r="A27" s="24" t="s">
        <v>96</v>
      </c>
      <c r="B27" s="116">
        <f>D65</f>
        <v>0</v>
      </c>
      <c r="C27" s="113" t="str">
        <f t="shared" si="6"/>
        <v>- -</v>
      </c>
      <c r="D27" s="25"/>
      <c r="E27" s="107"/>
      <c r="F27" s="27"/>
      <c r="G27" s="25"/>
      <c r="H27" s="26">
        <f>SUM(B27)</f>
        <v>0</v>
      </c>
      <c r="I27" s="17" t="str">
        <f>IF(ISERROR(H27/$H$31),"- -",H27/$H$31)</f>
        <v>- -</v>
      </c>
      <c r="J27" s="101"/>
      <c r="P27" s="106"/>
    </row>
    <row r="28" spans="1:16" ht="13.5" thickBot="1" x14ac:dyDescent="0.25">
      <c r="A28" s="24" t="s">
        <v>95</v>
      </c>
      <c r="B28" s="29"/>
      <c r="C28" s="113" t="str">
        <f t="shared" si="6"/>
        <v>- -</v>
      </c>
      <c r="D28" s="30"/>
      <c r="E28" s="113" t="str">
        <f>IF(ISERROR(D28/$D$31),"- -",D28/$D$31)</f>
        <v>- -</v>
      </c>
      <c r="F28" s="30"/>
      <c r="G28" s="113" t="str">
        <f>IF(ISERROR(F28/$F$31),"- -",F28/$F$31)</f>
        <v>- -</v>
      </c>
      <c r="H28" s="26">
        <f>SUM(B28,D28,F28)</f>
        <v>0</v>
      </c>
      <c r="I28" s="114"/>
      <c r="J28" s="3"/>
    </row>
    <row r="29" spans="1:16" ht="13.5" thickBot="1" x14ac:dyDescent="0.25">
      <c r="A29" s="31" t="s">
        <v>94</v>
      </c>
      <c r="B29" s="30"/>
      <c r="C29" s="113" t="str">
        <f t="shared" si="6"/>
        <v>- -</v>
      </c>
      <c r="D29" s="30"/>
      <c r="E29" s="113" t="str">
        <f>IF(ISERROR(D29/$D$31),"- -",D29/$D$31)</f>
        <v>- -</v>
      </c>
      <c r="F29" s="30"/>
      <c r="G29" s="113" t="str">
        <f>IF(ISERROR(F29/$F$31),"- -",F29/$F$31)</f>
        <v>- -</v>
      </c>
      <c r="H29" s="26">
        <f>SUM(B29,D29,F29)</f>
        <v>0</v>
      </c>
      <c r="I29" s="114"/>
      <c r="J29" s="3"/>
    </row>
    <row r="30" spans="1:16" ht="15" thickBot="1" x14ac:dyDescent="0.25">
      <c r="A30" s="31" t="s">
        <v>93</v>
      </c>
      <c r="B30" s="30"/>
      <c r="C30" s="113" t="str">
        <f t="shared" si="6"/>
        <v>- -</v>
      </c>
      <c r="D30" s="30"/>
      <c r="E30" s="113" t="str">
        <f>IF(ISERROR(D30/$D$31),"- -",D30/$D$31)</f>
        <v>- -</v>
      </c>
      <c r="F30" s="32"/>
      <c r="G30" s="113" t="str">
        <f>IF(ISERROR(F30/$F$31),"- -",F30/$F$31)</f>
        <v>- -</v>
      </c>
      <c r="H30" s="26">
        <f>SUM(B30,D30,F30)</f>
        <v>0</v>
      </c>
      <c r="I30" s="114"/>
      <c r="J30" s="3"/>
    </row>
    <row r="31" spans="1:16" ht="13.5" customHeight="1" thickBot="1" x14ac:dyDescent="0.25">
      <c r="A31" s="33" t="s">
        <v>92</v>
      </c>
      <c r="B31" s="34">
        <f>SUM(B17:B19,B23:B25,B27:B30)</f>
        <v>0</v>
      </c>
      <c r="C31" s="35" t="str">
        <f>IF(ISERROR(SUM(C17+C18+C19+C22+C23+C24+C25+C27+C28+C29+C30)),"- -",SUM(C17+C18+C19+C22+C23+C24+C25+C27+C28+C29+C30))</f>
        <v>- -</v>
      </c>
      <c r="D31" s="34">
        <f>SUM(D17:D19,D28:D30)</f>
        <v>0</v>
      </c>
      <c r="E31" s="35" t="str">
        <f>IF(ISERROR(SUM(E17+E18+E19+E28+E29+E30)),"- -",SUM(E17+E18+E19+E28+E29+E30))</f>
        <v>- -</v>
      </c>
      <c r="F31" s="34">
        <f>SUM(F17:F19,F22:F26,F28:F30)</f>
        <v>0</v>
      </c>
      <c r="G31" s="35" t="str">
        <f>IF(ISERROR(SUM(G17+G18+G19+G22+G23+G24+G25+G26+G28+G29+G30)),"- -",SUM(G17+G18+G19+G22+G23+G24+G25+G26+G28+G29+G30))</f>
        <v>- -</v>
      </c>
      <c r="H31" s="36">
        <f>SUM(H17:H19,H22:H30)</f>
        <v>0</v>
      </c>
      <c r="I31" s="115"/>
      <c r="J31" s="101"/>
    </row>
    <row r="32" spans="1:16" ht="13.5" thickBot="1" x14ac:dyDescent="0.25">
      <c r="A32" s="37"/>
      <c r="B32" s="37"/>
      <c r="C32" s="37"/>
      <c r="D32" s="37"/>
      <c r="E32" s="37"/>
      <c r="F32" s="37"/>
      <c r="G32" s="37"/>
      <c r="H32" s="37"/>
      <c r="I32" s="38"/>
      <c r="J32" s="3"/>
    </row>
    <row r="33" spans="1:10" ht="62.25" customHeight="1" thickTop="1" thickBot="1" x14ac:dyDescent="0.25">
      <c r="A33" s="191" t="s">
        <v>63</v>
      </c>
      <c r="B33" s="193" t="s">
        <v>91</v>
      </c>
      <c r="C33" s="194"/>
      <c r="D33" s="195" t="s">
        <v>14</v>
      </c>
      <c r="E33" s="196"/>
      <c r="F33" s="197" t="s">
        <v>49</v>
      </c>
      <c r="G33" s="194"/>
      <c r="H33" s="195" t="s">
        <v>15</v>
      </c>
      <c r="I33" s="198"/>
      <c r="J33" s="3"/>
    </row>
    <row r="34" spans="1:10" ht="13.5" thickBot="1" x14ac:dyDescent="0.25">
      <c r="A34" s="192"/>
      <c r="B34" s="39" t="s">
        <v>0</v>
      </c>
      <c r="C34" s="40" t="s">
        <v>10</v>
      </c>
      <c r="D34" s="100" t="s">
        <v>0</v>
      </c>
      <c r="E34" s="40" t="s">
        <v>10</v>
      </c>
      <c r="F34" s="100" t="s">
        <v>0</v>
      </c>
      <c r="G34" s="40" t="s">
        <v>10</v>
      </c>
      <c r="H34" s="100" t="s">
        <v>0</v>
      </c>
      <c r="I34" s="100" t="s">
        <v>10</v>
      </c>
      <c r="J34" s="3"/>
    </row>
    <row r="35" spans="1:10" ht="13.5" thickBot="1" x14ac:dyDescent="0.25">
      <c r="A35" s="41" t="s">
        <v>62</v>
      </c>
      <c r="B35" s="12">
        <f>SUM(B36:B48)</f>
        <v>0</v>
      </c>
      <c r="C35" s="42" t="str">
        <f>IF(ISERROR(B35/B65),"- -",B35/B65)</f>
        <v>- -</v>
      </c>
      <c r="D35" s="144">
        <f>SUM(D37:D48)</f>
        <v>0</v>
      </c>
      <c r="E35" s="42" t="str">
        <f>IF(ISERROR(D35/D65),"- -",D35/D65)</f>
        <v>- -</v>
      </c>
      <c r="F35" s="144">
        <f>SUM(F37:F48)</f>
        <v>0</v>
      </c>
      <c r="G35" s="42" t="str">
        <f>IF(ISERROR(F35/F65),"- -",F35/F65)</f>
        <v>- -</v>
      </c>
      <c r="H35" s="12">
        <f>SUM(B35,D35,F35)</f>
        <v>0</v>
      </c>
      <c r="I35" s="42" t="str">
        <f>IF(ISERROR(H35/H65),"- -",H35/H65)</f>
        <v>- -</v>
      </c>
      <c r="J35" s="3"/>
    </row>
    <row r="36" spans="1:10" ht="13.5" thickBot="1" x14ac:dyDescent="0.25">
      <c r="A36" s="43" t="s">
        <v>40</v>
      </c>
      <c r="B36" s="110"/>
      <c r="C36" s="15" t="str">
        <f t="shared" ref="C36:C48" si="7">IF(ISERROR(B36/$B$65),"- -",B36/$B$65)</f>
        <v>- -</v>
      </c>
      <c r="D36" s="111"/>
      <c r="E36" s="111"/>
      <c r="F36" s="111"/>
      <c r="G36" s="111"/>
      <c r="H36" s="112">
        <f>B36</f>
        <v>0</v>
      </c>
      <c r="I36" s="15" t="str">
        <f t="shared" ref="I36:I48" si="8">IF(ISERROR(H36/$H$65),"- -",H36/$H$65)</f>
        <v>- -</v>
      </c>
      <c r="J36" s="3"/>
    </row>
    <row r="37" spans="1:10" ht="13.5" thickBot="1" x14ac:dyDescent="0.25">
      <c r="A37" s="43" t="s">
        <v>68</v>
      </c>
      <c r="B37" s="44"/>
      <c r="C37" s="15" t="str">
        <f t="shared" si="7"/>
        <v>- -</v>
      </c>
      <c r="D37" s="14"/>
      <c r="E37" s="15" t="str">
        <f t="shared" ref="E37:E48" si="9">IF(ISERROR(D37/$D$65),"- -",D37/$D$65)</f>
        <v>- -</v>
      </c>
      <c r="F37" s="44"/>
      <c r="G37" s="15" t="str">
        <f t="shared" ref="G37:G48" si="10">IF(ISERROR(F37/$F$65),"- -",F37/$F$65)</f>
        <v>- -</v>
      </c>
      <c r="H37" s="20">
        <f>SUM(B37,D37,F37)</f>
        <v>0</v>
      </c>
      <c r="I37" s="15" t="str">
        <f t="shared" si="8"/>
        <v>- -</v>
      </c>
      <c r="J37" s="3"/>
    </row>
    <row r="38" spans="1:10" ht="13.5" thickBot="1" x14ac:dyDescent="0.25">
      <c r="A38" s="43" t="s">
        <v>69</v>
      </c>
      <c r="B38" s="14"/>
      <c r="C38" s="15" t="str">
        <f t="shared" si="7"/>
        <v>- -</v>
      </c>
      <c r="D38" s="44"/>
      <c r="E38" s="15" t="str">
        <f t="shared" si="9"/>
        <v>- -</v>
      </c>
      <c r="F38" s="14"/>
      <c r="G38" s="15" t="str">
        <f t="shared" si="10"/>
        <v>- -</v>
      </c>
      <c r="H38" s="45">
        <f>SUM(B38,D38,F38)</f>
        <v>0</v>
      </c>
      <c r="I38" s="15" t="str">
        <f t="shared" si="8"/>
        <v>- -</v>
      </c>
      <c r="J38" s="3"/>
    </row>
    <row r="39" spans="1:10" ht="13.5" thickBot="1" x14ac:dyDescent="0.25">
      <c r="A39" s="43" t="s">
        <v>50</v>
      </c>
      <c r="B39" s="14"/>
      <c r="C39" s="15" t="str">
        <f t="shared" si="7"/>
        <v>- -</v>
      </c>
      <c r="D39" s="44"/>
      <c r="E39" s="15" t="str">
        <f t="shared" si="9"/>
        <v>- -</v>
      </c>
      <c r="F39" s="14"/>
      <c r="G39" s="15" t="str">
        <f t="shared" si="10"/>
        <v>- -</v>
      </c>
      <c r="H39" s="112">
        <f>B39</f>
        <v>0</v>
      </c>
      <c r="I39" s="15" t="str">
        <f t="shared" si="8"/>
        <v>- -</v>
      </c>
      <c r="J39" s="3"/>
    </row>
    <row r="40" spans="1:10" ht="13.5" thickBot="1" x14ac:dyDescent="0.25">
      <c r="A40" s="43" t="s">
        <v>41</v>
      </c>
      <c r="B40" s="14"/>
      <c r="C40" s="15" t="str">
        <f t="shared" si="7"/>
        <v>- -</v>
      </c>
      <c r="D40" s="44"/>
      <c r="E40" s="15" t="str">
        <f t="shared" si="9"/>
        <v>- -</v>
      </c>
      <c r="F40" s="14"/>
      <c r="G40" s="15" t="str">
        <f t="shared" si="10"/>
        <v>- -</v>
      </c>
      <c r="H40" s="20">
        <f>B40</f>
        <v>0</v>
      </c>
      <c r="I40" s="15" t="str">
        <f t="shared" si="8"/>
        <v>- -</v>
      </c>
      <c r="J40" s="3"/>
    </row>
    <row r="41" spans="1:10" ht="13.5" thickBot="1" x14ac:dyDescent="0.25">
      <c r="A41" s="43" t="s">
        <v>42</v>
      </c>
      <c r="B41" s="14"/>
      <c r="C41" s="15" t="str">
        <f t="shared" si="7"/>
        <v>- -</v>
      </c>
      <c r="D41" s="14"/>
      <c r="E41" s="15" t="str">
        <f t="shared" si="9"/>
        <v>- -</v>
      </c>
      <c r="F41" s="44"/>
      <c r="G41" s="15" t="str">
        <f t="shared" si="10"/>
        <v>- -</v>
      </c>
      <c r="H41" s="45">
        <f>SUM(B41,D41,F41)</f>
        <v>0</v>
      </c>
      <c r="I41" s="15" t="str">
        <f t="shared" si="8"/>
        <v>- -</v>
      </c>
      <c r="J41" s="3"/>
    </row>
    <row r="42" spans="1:10" ht="13.5" thickBot="1" x14ac:dyDescent="0.25">
      <c r="A42" s="43" t="s">
        <v>70</v>
      </c>
      <c r="B42" s="14"/>
      <c r="C42" s="15" t="str">
        <f t="shared" si="7"/>
        <v>- -</v>
      </c>
      <c r="D42" s="14"/>
      <c r="E42" s="15" t="str">
        <f t="shared" si="9"/>
        <v>- -</v>
      </c>
      <c r="F42" s="14"/>
      <c r="G42" s="15" t="str">
        <f t="shared" si="10"/>
        <v>- -</v>
      </c>
      <c r="H42" s="45">
        <f t="shared" ref="H42:H64" si="11">SUM(B42,D42,F42)</f>
        <v>0</v>
      </c>
      <c r="I42" s="15" t="str">
        <f t="shared" si="8"/>
        <v>- -</v>
      </c>
      <c r="J42" s="3"/>
    </row>
    <row r="43" spans="1:10" ht="13.5" thickBot="1" x14ac:dyDescent="0.25">
      <c r="A43" s="46" t="s">
        <v>43</v>
      </c>
      <c r="B43" s="14"/>
      <c r="C43" s="15" t="str">
        <f t="shared" si="7"/>
        <v>- -</v>
      </c>
      <c r="D43" s="44"/>
      <c r="E43" s="15" t="str">
        <f t="shared" si="9"/>
        <v>- -</v>
      </c>
      <c r="F43" s="44"/>
      <c r="G43" s="15" t="str">
        <f t="shared" si="10"/>
        <v>- -</v>
      </c>
      <c r="H43" s="45">
        <f t="shared" si="11"/>
        <v>0</v>
      </c>
      <c r="I43" s="15" t="str">
        <f t="shared" si="8"/>
        <v>- -</v>
      </c>
      <c r="J43" s="3"/>
    </row>
    <row r="44" spans="1:10" ht="13.5" thickBot="1" x14ac:dyDescent="0.25">
      <c r="A44" s="47" t="s">
        <v>44</v>
      </c>
      <c r="B44" s="14"/>
      <c r="C44" s="15" t="str">
        <f t="shared" si="7"/>
        <v>- -</v>
      </c>
      <c r="D44" s="14"/>
      <c r="E44" s="15" t="str">
        <f t="shared" si="9"/>
        <v>- -</v>
      </c>
      <c r="F44" s="14"/>
      <c r="G44" s="15" t="str">
        <f t="shared" si="10"/>
        <v>- -</v>
      </c>
      <c r="H44" s="45">
        <f t="shared" si="11"/>
        <v>0</v>
      </c>
      <c r="I44" s="15" t="str">
        <f t="shared" si="8"/>
        <v>- -</v>
      </c>
      <c r="J44" s="3"/>
    </row>
    <row r="45" spans="1:10" ht="13.5" thickBot="1" x14ac:dyDescent="0.25">
      <c r="A45" s="43" t="s">
        <v>4</v>
      </c>
      <c r="B45" s="19"/>
      <c r="C45" s="15" t="str">
        <f t="shared" si="7"/>
        <v>- -</v>
      </c>
      <c r="D45" s="19"/>
      <c r="E45" s="15" t="str">
        <f t="shared" si="9"/>
        <v>- -</v>
      </c>
      <c r="F45" s="19"/>
      <c r="G45" s="15" t="str">
        <f t="shared" si="10"/>
        <v>- -</v>
      </c>
      <c r="H45" s="45">
        <f t="shared" si="11"/>
        <v>0</v>
      </c>
      <c r="I45" s="15" t="str">
        <f t="shared" si="8"/>
        <v>- -</v>
      </c>
      <c r="J45" s="3"/>
    </row>
    <row r="46" spans="1:10" ht="13.5" thickBot="1" x14ac:dyDescent="0.25">
      <c r="A46" s="43" t="s">
        <v>45</v>
      </c>
      <c r="B46" s="48"/>
      <c r="C46" s="15" t="str">
        <f t="shared" si="7"/>
        <v>- -</v>
      </c>
      <c r="D46" s="48"/>
      <c r="E46" s="15" t="str">
        <f t="shared" si="9"/>
        <v>- -</v>
      </c>
      <c r="F46" s="48"/>
      <c r="G46" s="15" t="str">
        <f t="shared" si="10"/>
        <v>- -</v>
      </c>
      <c r="H46" s="45">
        <f t="shared" si="11"/>
        <v>0</v>
      </c>
      <c r="I46" s="15" t="str">
        <f t="shared" si="8"/>
        <v>- -</v>
      </c>
      <c r="J46" s="3"/>
    </row>
    <row r="47" spans="1:10" ht="13.5" thickBot="1" x14ac:dyDescent="0.25">
      <c r="A47" s="43" t="s">
        <v>46</v>
      </c>
      <c r="B47" s="19"/>
      <c r="C47" s="15" t="str">
        <f t="shared" si="7"/>
        <v>- -</v>
      </c>
      <c r="D47" s="19"/>
      <c r="E47" s="15" t="str">
        <f t="shared" si="9"/>
        <v>- -</v>
      </c>
      <c r="F47" s="19"/>
      <c r="G47" s="15" t="str">
        <f t="shared" si="10"/>
        <v>- -</v>
      </c>
      <c r="H47" s="45">
        <f t="shared" si="11"/>
        <v>0</v>
      </c>
      <c r="I47" s="15" t="str">
        <f t="shared" si="8"/>
        <v>- -</v>
      </c>
      <c r="J47" s="3"/>
    </row>
    <row r="48" spans="1:10" ht="13.5" thickBot="1" x14ac:dyDescent="0.25">
      <c r="A48" s="43" t="s">
        <v>29</v>
      </c>
      <c r="B48" s="48"/>
      <c r="C48" s="15" t="str">
        <f t="shared" si="7"/>
        <v>- -</v>
      </c>
      <c r="D48" s="48"/>
      <c r="E48" s="15" t="str">
        <f t="shared" si="9"/>
        <v>- -</v>
      </c>
      <c r="F48" s="48"/>
      <c r="G48" s="15" t="str">
        <f t="shared" si="10"/>
        <v>- -</v>
      </c>
      <c r="H48" s="45">
        <f t="shared" si="11"/>
        <v>0</v>
      </c>
      <c r="I48" s="15" t="str">
        <f t="shared" si="8"/>
        <v>- -</v>
      </c>
      <c r="J48" s="3"/>
    </row>
    <row r="49" spans="1:10" ht="13.5" thickBot="1" x14ac:dyDescent="0.25">
      <c r="A49" s="41" t="s">
        <v>61</v>
      </c>
      <c r="B49" s="49">
        <f>SUM(B50:B64)</f>
        <v>0</v>
      </c>
      <c r="C49" s="42" t="str">
        <f>IF(ISERROR(B49/B65),"- -",B49/B65)</f>
        <v>- -</v>
      </c>
      <c r="D49" s="49">
        <f>SUM(D50:D64)</f>
        <v>0</v>
      </c>
      <c r="E49" s="42" t="str">
        <f>IF(ISERROR(D49/D65),"- -",D49/D65)</f>
        <v>- -</v>
      </c>
      <c r="F49" s="49">
        <f>SUM(F50:F64)</f>
        <v>0</v>
      </c>
      <c r="G49" s="42" t="str">
        <f>IF(ISERROR(F49/F65),"- -",F49/F65)</f>
        <v>- -</v>
      </c>
      <c r="H49" s="10">
        <f>SUM(B49,D49,F49)</f>
        <v>0</v>
      </c>
      <c r="I49" s="42" t="str">
        <f>IF(ISERROR(H49/H65),"- -",H49/H65)</f>
        <v>- -</v>
      </c>
      <c r="J49" s="3"/>
    </row>
    <row r="50" spans="1:10" ht="13.5" thickBot="1" x14ac:dyDescent="0.25">
      <c r="A50" s="43" t="s">
        <v>32</v>
      </c>
      <c r="B50" s="14"/>
      <c r="C50" s="15" t="str">
        <f>IF(ISERROR(B50/$B$65),"- -",B50/$B$65)</f>
        <v>- -</v>
      </c>
      <c r="D50" s="14"/>
      <c r="E50" s="15" t="str">
        <f t="shared" ref="E50:E64" si="12">IF(ISERROR(D50/$D$65),"- -",D50/$D$65)</f>
        <v>- -</v>
      </c>
      <c r="F50" s="14"/>
      <c r="G50" s="15" t="str">
        <f t="shared" ref="G50:G64" si="13">IF(ISERROR(F50/$D$65),"- -",F50/$D$65)</f>
        <v>- -</v>
      </c>
      <c r="H50" s="45">
        <f t="shared" si="11"/>
        <v>0</v>
      </c>
      <c r="I50" s="15" t="str">
        <f>IF(ISERROR(H50/$H$65),"- -",H50/$H$65)</f>
        <v>- -</v>
      </c>
      <c r="J50" s="3"/>
    </row>
    <row r="51" spans="1:10" ht="13.5" thickBot="1" x14ac:dyDescent="0.25">
      <c r="A51" s="43" t="s">
        <v>33</v>
      </c>
      <c r="B51" s="14"/>
      <c r="C51" s="15" t="str">
        <f t="shared" ref="C51:C63" si="14">IF(ISERROR(B51/$B$65),"- -",B51/$B$65)</f>
        <v>- -</v>
      </c>
      <c r="D51" s="14"/>
      <c r="E51" s="15" t="str">
        <f t="shared" si="12"/>
        <v>- -</v>
      </c>
      <c r="F51" s="14"/>
      <c r="G51" s="15" t="str">
        <f t="shared" si="13"/>
        <v>- -</v>
      </c>
      <c r="H51" s="45">
        <f t="shared" si="11"/>
        <v>0</v>
      </c>
      <c r="I51" s="15" t="str">
        <f t="shared" ref="I51:I64" si="15">IF(ISERROR(H51/$H$65),"- -",H51/$H$65)</f>
        <v>- -</v>
      </c>
      <c r="J51" s="3"/>
    </row>
    <row r="52" spans="1:10" ht="13.5" thickBot="1" x14ac:dyDescent="0.25">
      <c r="A52" s="43" t="s">
        <v>51</v>
      </c>
      <c r="B52" s="14"/>
      <c r="C52" s="15" t="str">
        <f t="shared" si="14"/>
        <v>- -</v>
      </c>
      <c r="D52" s="14"/>
      <c r="E52" s="15" t="str">
        <f t="shared" si="12"/>
        <v>- -</v>
      </c>
      <c r="F52" s="14"/>
      <c r="G52" s="15" t="str">
        <f t="shared" si="13"/>
        <v>- -</v>
      </c>
      <c r="H52" s="45">
        <f t="shared" si="11"/>
        <v>0</v>
      </c>
      <c r="I52" s="15" t="str">
        <f t="shared" si="15"/>
        <v>- -</v>
      </c>
      <c r="J52" s="3"/>
    </row>
    <row r="53" spans="1:10" ht="13.5" thickBot="1" x14ac:dyDescent="0.25">
      <c r="A53" s="43" t="s">
        <v>34</v>
      </c>
      <c r="B53" s="14"/>
      <c r="C53" s="15" t="str">
        <f t="shared" si="14"/>
        <v>- -</v>
      </c>
      <c r="D53" s="14"/>
      <c r="E53" s="15" t="str">
        <f t="shared" si="12"/>
        <v>- -</v>
      </c>
      <c r="F53" s="14"/>
      <c r="G53" s="15" t="str">
        <f t="shared" si="13"/>
        <v>- -</v>
      </c>
      <c r="H53" s="45">
        <f t="shared" si="11"/>
        <v>0</v>
      </c>
      <c r="I53" s="15" t="str">
        <f t="shared" si="15"/>
        <v>- -</v>
      </c>
      <c r="J53" s="3"/>
    </row>
    <row r="54" spans="1:10" ht="13.5" thickBot="1" x14ac:dyDescent="0.25">
      <c r="A54" s="43" t="s">
        <v>35</v>
      </c>
      <c r="B54" s="14"/>
      <c r="C54" s="15" t="str">
        <f t="shared" si="14"/>
        <v>- -</v>
      </c>
      <c r="D54" s="14"/>
      <c r="E54" s="15" t="str">
        <f t="shared" si="12"/>
        <v>- -</v>
      </c>
      <c r="F54" s="14"/>
      <c r="G54" s="15" t="str">
        <f t="shared" si="13"/>
        <v>- -</v>
      </c>
      <c r="H54" s="45">
        <f t="shared" si="11"/>
        <v>0</v>
      </c>
      <c r="I54" s="15" t="str">
        <f t="shared" si="15"/>
        <v>- -</v>
      </c>
      <c r="J54" s="3"/>
    </row>
    <row r="55" spans="1:10" ht="13.5" thickBot="1" x14ac:dyDescent="0.25">
      <c r="A55" s="43" t="s">
        <v>36</v>
      </c>
      <c r="B55" s="14"/>
      <c r="C55" s="15" t="str">
        <f t="shared" si="14"/>
        <v>- -</v>
      </c>
      <c r="D55" s="14"/>
      <c r="E55" s="15" t="str">
        <f t="shared" si="12"/>
        <v>- -</v>
      </c>
      <c r="F55" s="14"/>
      <c r="G55" s="15" t="str">
        <f t="shared" si="13"/>
        <v>- -</v>
      </c>
      <c r="H55" s="45">
        <f t="shared" si="11"/>
        <v>0</v>
      </c>
      <c r="I55" s="15" t="str">
        <f t="shared" si="15"/>
        <v>- -</v>
      </c>
      <c r="J55" s="3"/>
    </row>
    <row r="56" spans="1:10" ht="13.5" thickBot="1" x14ac:dyDescent="0.25">
      <c r="A56" s="43" t="s">
        <v>37</v>
      </c>
      <c r="B56" s="14"/>
      <c r="C56" s="15" t="str">
        <f t="shared" si="14"/>
        <v>- -</v>
      </c>
      <c r="D56" s="14"/>
      <c r="E56" s="15" t="str">
        <f t="shared" si="12"/>
        <v>- -</v>
      </c>
      <c r="F56" s="14"/>
      <c r="G56" s="15" t="str">
        <f t="shared" si="13"/>
        <v>- -</v>
      </c>
      <c r="H56" s="45">
        <f t="shared" si="11"/>
        <v>0</v>
      </c>
      <c r="I56" s="15" t="str">
        <f t="shared" si="15"/>
        <v>- -</v>
      </c>
      <c r="J56" s="3"/>
    </row>
    <row r="57" spans="1:10" ht="13.5" thickBot="1" x14ac:dyDescent="0.25">
      <c r="A57" s="43" t="s">
        <v>38</v>
      </c>
      <c r="B57" s="14"/>
      <c r="C57" s="15" t="str">
        <f t="shared" si="14"/>
        <v>- -</v>
      </c>
      <c r="D57" s="14"/>
      <c r="E57" s="15" t="str">
        <f t="shared" si="12"/>
        <v>- -</v>
      </c>
      <c r="F57" s="14"/>
      <c r="G57" s="15" t="str">
        <f t="shared" si="13"/>
        <v>- -</v>
      </c>
      <c r="H57" s="45">
        <f t="shared" si="11"/>
        <v>0</v>
      </c>
      <c r="I57" s="15" t="str">
        <f t="shared" si="15"/>
        <v>- -</v>
      </c>
      <c r="J57" s="3"/>
    </row>
    <row r="58" spans="1:10" ht="13.5" thickBot="1" x14ac:dyDescent="0.25">
      <c r="A58" s="43" t="s">
        <v>39</v>
      </c>
      <c r="B58" s="14"/>
      <c r="C58" s="15" t="str">
        <f t="shared" si="14"/>
        <v>- -</v>
      </c>
      <c r="D58" s="14"/>
      <c r="E58" s="15" t="str">
        <f t="shared" si="12"/>
        <v>- -</v>
      </c>
      <c r="F58" s="14"/>
      <c r="G58" s="15" t="str">
        <f t="shared" si="13"/>
        <v>- -</v>
      </c>
      <c r="H58" s="45">
        <f t="shared" si="11"/>
        <v>0</v>
      </c>
      <c r="I58" s="15" t="str">
        <f t="shared" si="15"/>
        <v>- -</v>
      </c>
      <c r="J58" s="3"/>
    </row>
    <row r="59" spans="1:10" ht="13.5" thickBot="1" x14ac:dyDescent="0.25">
      <c r="A59" s="43" t="s">
        <v>5</v>
      </c>
      <c r="B59" s="14"/>
      <c r="C59" s="15" t="str">
        <f t="shared" si="14"/>
        <v>- -</v>
      </c>
      <c r="D59" s="14"/>
      <c r="E59" s="15" t="str">
        <f t="shared" si="12"/>
        <v>- -</v>
      </c>
      <c r="F59" s="14"/>
      <c r="G59" s="15" t="str">
        <f t="shared" si="13"/>
        <v>- -</v>
      </c>
      <c r="H59" s="45">
        <f t="shared" si="11"/>
        <v>0</v>
      </c>
      <c r="I59" s="15" t="str">
        <f t="shared" si="15"/>
        <v>- -</v>
      </c>
      <c r="J59" s="3"/>
    </row>
    <row r="60" spans="1:10" ht="13.5" thickBot="1" x14ac:dyDescent="0.25">
      <c r="A60" s="43" t="s">
        <v>6</v>
      </c>
      <c r="B60" s="14"/>
      <c r="C60" s="15" t="str">
        <f t="shared" si="14"/>
        <v>- -</v>
      </c>
      <c r="D60" s="14"/>
      <c r="E60" s="15" t="str">
        <f t="shared" si="12"/>
        <v>- -</v>
      </c>
      <c r="F60" s="14"/>
      <c r="G60" s="15" t="str">
        <f t="shared" si="13"/>
        <v>- -</v>
      </c>
      <c r="H60" s="45">
        <f t="shared" si="11"/>
        <v>0</v>
      </c>
      <c r="I60" s="15" t="str">
        <f t="shared" si="15"/>
        <v>- -</v>
      </c>
      <c r="J60" s="3"/>
    </row>
    <row r="61" spans="1:10" ht="13.5" thickBot="1" x14ac:dyDescent="0.25">
      <c r="A61" s="43" t="s">
        <v>31</v>
      </c>
      <c r="B61" s="14"/>
      <c r="C61" s="15" t="str">
        <f t="shared" si="14"/>
        <v>- -</v>
      </c>
      <c r="D61" s="14"/>
      <c r="E61" s="15" t="str">
        <f t="shared" si="12"/>
        <v>- -</v>
      </c>
      <c r="F61" s="14"/>
      <c r="G61" s="15" t="str">
        <f t="shared" si="13"/>
        <v>- -</v>
      </c>
      <c r="H61" s="45">
        <f t="shared" si="11"/>
        <v>0</v>
      </c>
      <c r="I61" s="15" t="str">
        <f t="shared" si="15"/>
        <v>- -</v>
      </c>
      <c r="J61" s="3"/>
    </row>
    <row r="62" spans="1:10" ht="13.5" thickBot="1" x14ac:dyDescent="0.25">
      <c r="A62" s="43" t="s">
        <v>7</v>
      </c>
      <c r="B62" s="14"/>
      <c r="C62" s="15" t="str">
        <f t="shared" si="14"/>
        <v>- -</v>
      </c>
      <c r="D62" s="14"/>
      <c r="E62" s="15" t="str">
        <f t="shared" si="12"/>
        <v>- -</v>
      </c>
      <c r="F62" s="14"/>
      <c r="G62" s="15" t="str">
        <f t="shared" si="13"/>
        <v>- -</v>
      </c>
      <c r="H62" s="45">
        <f t="shared" si="11"/>
        <v>0</v>
      </c>
      <c r="I62" s="15" t="str">
        <f t="shared" si="15"/>
        <v>- -</v>
      </c>
      <c r="J62" s="3"/>
    </row>
    <row r="63" spans="1:10" ht="13.5" thickBot="1" x14ac:dyDescent="0.25">
      <c r="A63" s="43" t="s">
        <v>8</v>
      </c>
      <c r="B63" s="14"/>
      <c r="C63" s="15" t="str">
        <f t="shared" si="14"/>
        <v>- -</v>
      </c>
      <c r="D63" s="14"/>
      <c r="E63" s="15" t="str">
        <f t="shared" si="12"/>
        <v>- -</v>
      </c>
      <c r="F63" s="14"/>
      <c r="G63" s="15" t="str">
        <f t="shared" si="13"/>
        <v>- -</v>
      </c>
      <c r="H63" s="45">
        <f t="shared" si="11"/>
        <v>0</v>
      </c>
      <c r="I63" s="15" t="str">
        <f t="shared" si="15"/>
        <v>- -</v>
      </c>
      <c r="J63" s="3"/>
    </row>
    <row r="64" spans="1:10" ht="13.5" thickBot="1" x14ac:dyDescent="0.25">
      <c r="A64" s="46" t="s">
        <v>52</v>
      </c>
      <c r="B64" s="14"/>
      <c r="C64" s="15" t="str">
        <f>IF(ISERROR(B64/$B$65),"- -",B64/$B$65)</f>
        <v>- -</v>
      </c>
      <c r="D64" s="14"/>
      <c r="E64" s="15" t="str">
        <f t="shared" si="12"/>
        <v>- -</v>
      </c>
      <c r="F64" s="14"/>
      <c r="G64" s="15" t="str">
        <f t="shared" si="13"/>
        <v>- -</v>
      </c>
      <c r="H64" s="45">
        <f t="shared" si="11"/>
        <v>0</v>
      </c>
      <c r="I64" s="15" t="str">
        <f t="shared" si="15"/>
        <v>- -</v>
      </c>
      <c r="J64" s="3"/>
    </row>
    <row r="65" spans="1:10" ht="13.5" thickBot="1" x14ac:dyDescent="0.25">
      <c r="A65" s="50" t="s">
        <v>60</v>
      </c>
      <c r="B65" s="118">
        <f>SUM(B35,B49)</f>
        <v>0</v>
      </c>
      <c r="C65" s="51" t="str">
        <f>IF(ISERROR(SUM(C35+C49)),"- -",SUM(C35+C49))</f>
        <v>- -</v>
      </c>
      <c r="D65" s="118">
        <f>SUM(D35,D49)</f>
        <v>0</v>
      </c>
      <c r="E65" s="51" t="str">
        <f>IF(ISERROR(SUM(E35+E49)),"- -",SUM(E35+E49))</f>
        <v>- -</v>
      </c>
      <c r="F65" s="118">
        <f>SUM(F35,F49)</f>
        <v>0</v>
      </c>
      <c r="G65" s="51" t="str">
        <f>IF(ISERROR(SUM(G35+G49)),"- -",SUM(G35+G49))</f>
        <v>- -</v>
      </c>
      <c r="H65" s="118">
        <f>SUM(H35,H49)</f>
        <v>0</v>
      </c>
      <c r="I65" s="51" t="str">
        <f>IF(ISERROR(SUM(I35+I49)),"- -",SUM(I35+I49))</f>
        <v>- -</v>
      </c>
      <c r="J65" s="3"/>
    </row>
    <row r="66" spans="1:10" ht="14.25" thickTop="1" thickBot="1" x14ac:dyDescent="0.25">
      <c r="A66" s="199"/>
      <c r="B66" s="199"/>
      <c r="C66" s="199"/>
      <c r="D66" s="199"/>
      <c r="E66" s="199"/>
      <c r="F66" s="199"/>
      <c r="G66" s="199"/>
      <c r="H66" s="199"/>
      <c r="I66" s="199"/>
      <c r="J66" s="3"/>
    </row>
    <row r="67" spans="1:10" ht="13.5" thickBot="1" x14ac:dyDescent="0.25">
      <c r="B67" s="180" t="s">
        <v>22</v>
      </c>
      <c r="C67" s="181"/>
      <c r="E67" s="146"/>
      <c r="F67" s="146"/>
      <c r="G67" s="146"/>
      <c r="H67" s="146"/>
      <c r="I67" s="146"/>
      <c r="J67" s="3"/>
    </row>
    <row r="68" spans="1:10" ht="46.5" customHeight="1" thickBot="1" x14ac:dyDescent="0.25">
      <c r="A68" s="52" t="s">
        <v>66</v>
      </c>
      <c r="B68" s="53" t="s">
        <v>0</v>
      </c>
      <c r="C68" s="53" t="s">
        <v>10</v>
      </c>
      <c r="D68" s="3"/>
      <c r="E68" s="146"/>
      <c r="F68" s="146"/>
      <c r="G68" s="146"/>
      <c r="H68" s="146"/>
      <c r="I68" s="146"/>
      <c r="J68" s="3"/>
    </row>
    <row r="69" spans="1:10" ht="36.75" customHeight="1" thickBot="1" x14ac:dyDescent="0.25">
      <c r="A69" s="54" t="s">
        <v>23</v>
      </c>
      <c r="B69" s="143"/>
      <c r="C69" s="28" t="str">
        <f>IF(ISERROR(B69/B74),"- -",B69/B74)</f>
        <v>- -</v>
      </c>
      <c r="D69" s="3"/>
      <c r="E69" s="203"/>
      <c r="F69" s="203"/>
      <c r="G69" s="203"/>
      <c r="H69" s="203"/>
      <c r="I69" s="203"/>
      <c r="J69" s="3"/>
    </row>
    <row r="70" spans="1:10" ht="31.5" customHeight="1" thickBot="1" x14ac:dyDescent="0.25">
      <c r="A70" s="54" t="s">
        <v>24</v>
      </c>
      <c r="B70" s="143"/>
      <c r="C70" s="28" t="str">
        <f>IF(ISERROR(B70/B74),"- -",B70/B74)</f>
        <v>- -</v>
      </c>
      <c r="D70" s="3"/>
      <c r="E70" s="146"/>
      <c r="F70" s="146"/>
      <c r="G70" s="146"/>
      <c r="H70" s="146"/>
      <c r="I70" s="146"/>
      <c r="J70" s="3"/>
    </row>
    <row r="71" spans="1:10" ht="33" customHeight="1" thickBot="1" x14ac:dyDescent="0.25">
      <c r="A71" s="54" t="s">
        <v>88</v>
      </c>
      <c r="B71" s="55"/>
      <c r="C71" s="107"/>
      <c r="D71" s="3"/>
      <c r="E71" s="146"/>
      <c r="F71" s="146"/>
      <c r="G71" s="146"/>
      <c r="H71" s="146"/>
      <c r="I71" s="146"/>
      <c r="J71" s="3"/>
    </row>
    <row r="72" spans="1:10" ht="15" customHeight="1" thickBot="1" x14ac:dyDescent="0.25">
      <c r="A72" s="54" t="s">
        <v>89</v>
      </c>
      <c r="B72" s="55"/>
      <c r="C72" s="107"/>
      <c r="D72" s="3"/>
      <c r="E72" s="146"/>
      <c r="F72" s="146"/>
      <c r="G72" s="146"/>
      <c r="H72" s="146"/>
      <c r="I72" s="146"/>
      <c r="J72" s="3"/>
    </row>
    <row r="73" spans="1:10" ht="15" customHeight="1" thickBot="1" x14ac:dyDescent="0.25">
      <c r="A73" s="56" t="s">
        <v>90</v>
      </c>
      <c r="B73" s="57"/>
      <c r="C73" s="107"/>
      <c r="D73" s="3"/>
      <c r="E73" s="146"/>
      <c r="F73" s="146"/>
      <c r="G73" s="146"/>
      <c r="H73" s="146"/>
      <c r="I73" s="146"/>
      <c r="J73" s="3"/>
    </row>
    <row r="74" spans="1:10" ht="13.5" thickBot="1" x14ac:dyDescent="0.25">
      <c r="A74" s="58" t="s">
        <v>71</v>
      </c>
      <c r="B74" s="59">
        <f>SUM(B69:B73)</f>
        <v>0</v>
      </c>
      <c r="C74" s="119"/>
      <c r="D74" s="3"/>
      <c r="E74" s="182"/>
      <c r="F74" s="182"/>
      <c r="G74" s="182"/>
      <c r="H74" s="182"/>
      <c r="I74" s="182"/>
      <c r="J74" s="3"/>
    </row>
    <row r="75" spans="1:10" ht="13.5" thickBot="1" x14ac:dyDescent="0.25">
      <c r="A75" s="60"/>
      <c r="D75" s="3"/>
      <c r="E75" s="182"/>
      <c r="F75" s="182"/>
      <c r="G75" s="182"/>
      <c r="H75" s="182"/>
      <c r="I75" s="182"/>
      <c r="J75" s="3"/>
    </row>
    <row r="76" spans="1:10" x14ac:dyDescent="0.2">
      <c r="A76" s="61" t="s">
        <v>12</v>
      </c>
      <c r="D76" s="3"/>
      <c r="E76" s="182"/>
      <c r="F76" s="182"/>
      <c r="G76" s="182"/>
      <c r="H76" s="182"/>
      <c r="I76" s="182"/>
      <c r="J76" s="3"/>
    </row>
    <row r="77" spans="1:10" ht="13.5" thickBot="1" x14ac:dyDescent="0.25">
      <c r="A77" s="62" t="s">
        <v>30</v>
      </c>
      <c r="D77" s="3"/>
      <c r="E77" s="182"/>
      <c r="F77" s="182"/>
      <c r="G77" s="182"/>
      <c r="H77" s="182"/>
      <c r="I77" s="182"/>
      <c r="J77" s="3"/>
    </row>
    <row r="79" spans="1:10" ht="142.5" customHeight="1" x14ac:dyDescent="0.2">
      <c r="A79" s="188" t="s">
        <v>53</v>
      </c>
      <c r="B79" s="188"/>
      <c r="C79" s="188"/>
    </row>
    <row r="81" spans="1:9" ht="19.5" x14ac:dyDescent="0.2">
      <c r="A81" s="187" t="s">
        <v>16</v>
      </c>
      <c r="B81" s="187"/>
      <c r="C81" s="187"/>
      <c r="D81" s="187"/>
      <c r="E81" s="187"/>
      <c r="F81" s="187"/>
      <c r="G81" s="187"/>
      <c r="H81" s="187"/>
      <c r="I81" s="187"/>
    </row>
    <row r="82" spans="1:9" s="69" customFormat="1" x14ac:dyDescent="0.2">
      <c r="A82" s="1"/>
      <c r="B82" s="1"/>
      <c r="C82" s="1"/>
    </row>
    <row r="83" spans="1:9" ht="36" x14ac:dyDescent="0.2">
      <c r="A83" s="71" t="s">
        <v>20</v>
      </c>
      <c r="B83" s="72" t="s">
        <v>0</v>
      </c>
      <c r="C83" s="73" t="s">
        <v>72</v>
      </c>
    </row>
    <row r="84" spans="1:9" x14ac:dyDescent="0.2">
      <c r="A84" s="74" t="s">
        <v>26</v>
      </c>
      <c r="B84" s="92">
        <f>H16</f>
        <v>0</v>
      </c>
      <c r="C84" s="85" t="str">
        <f xml:space="preserve"> IF(ISERROR(H16/SUM(B87+B95)),"- -",H16/SUM(B87+B95))</f>
        <v>- -</v>
      </c>
    </row>
    <row r="85" spans="1:9" x14ac:dyDescent="0.2">
      <c r="A85" s="120" t="s">
        <v>79</v>
      </c>
      <c r="B85" s="93">
        <f>D35</f>
        <v>0</v>
      </c>
      <c r="C85" s="85" t="str">
        <f xml:space="preserve"> IF(ISERROR(D35/SUM(B87+B95)),"- -",D35/SUM(B87+B95))</f>
        <v>- -</v>
      </c>
    </row>
    <row r="86" spans="1:9" x14ac:dyDescent="0.2">
      <c r="A86" s="75" t="s">
        <v>80</v>
      </c>
      <c r="B86" s="93">
        <f>F35</f>
        <v>0</v>
      </c>
      <c r="C86" s="85" t="str">
        <f xml:space="preserve"> IF(ISERROR(F35/SUM(B87+B95)),"- -",F35/SUM(B87+B95))</f>
        <v>- -</v>
      </c>
    </row>
    <row r="87" spans="1:9" x14ac:dyDescent="0.2">
      <c r="A87" s="80" t="s">
        <v>55</v>
      </c>
      <c r="B87" s="94">
        <f>SUM(B84:B86)</f>
        <v>0</v>
      </c>
      <c r="C87" s="86">
        <f>SUM(C84:C86)</f>
        <v>0</v>
      </c>
    </row>
    <row r="88" spans="1:9" x14ac:dyDescent="0.2">
      <c r="A88" s="1"/>
      <c r="B88" s="1"/>
      <c r="C88" s="1"/>
    </row>
    <row r="89" spans="1:9" x14ac:dyDescent="0.2">
      <c r="A89" s="81" t="s">
        <v>56</v>
      </c>
      <c r="B89" s="72" t="s">
        <v>0</v>
      </c>
      <c r="C89" s="72" t="s">
        <v>10</v>
      </c>
    </row>
    <row r="90" spans="1:9" x14ac:dyDescent="0.2">
      <c r="A90" s="121" t="s">
        <v>81</v>
      </c>
      <c r="B90" s="122">
        <f>SUM(B22)</f>
        <v>0</v>
      </c>
      <c r="C90" s="123" t="str">
        <f xml:space="preserve"> IF(ISERROR(SUM(B22)/SUM(B87+B95)),"- -",SUM(B22)/SUM(B87+B95))</f>
        <v>- -</v>
      </c>
    </row>
    <row r="91" spans="1:9" s="66" customFormat="1" x14ac:dyDescent="0.2">
      <c r="A91" s="121" t="s">
        <v>106</v>
      </c>
      <c r="B91" s="122">
        <f>SUM(F22)</f>
        <v>0</v>
      </c>
      <c r="C91" s="123" t="str">
        <f xml:space="preserve"> IF(ISERROR(SUM(F22)/SUM(B87+B95)),"- -",SUM(F22)/SUM(B87+B95))</f>
        <v>- -</v>
      </c>
    </row>
    <row r="92" spans="1:9" x14ac:dyDescent="0.2">
      <c r="A92" s="121" t="s">
        <v>82</v>
      </c>
      <c r="B92" s="122">
        <f>D49</f>
        <v>0</v>
      </c>
      <c r="C92" s="123" t="str">
        <f xml:space="preserve"> IF(ISERROR(D49/SUM(B87+B95)),"- -",D49/SUM(B87+B95))</f>
        <v>- -</v>
      </c>
    </row>
    <row r="93" spans="1:9" x14ac:dyDescent="0.2">
      <c r="A93" s="121" t="s">
        <v>83</v>
      </c>
      <c r="B93" s="122">
        <f>F49</f>
        <v>0</v>
      </c>
      <c r="C93" s="123" t="str">
        <f>IF(ISERROR(F49/SUM(B87+B95)),"- -",F49/SUM(B87+B95))</f>
        <v>- -</v>
      </c>
    </row>
    <row r="94" spans="1:9" x14ac:dyDescent="0.2">
      <c r="A94" s="121" t="s">
        <v>84</v>
      </c>
      <c r="B94" s="124">
        <f>SUM(B69,B70)</f>
        <v>0</v>
      </c>
      <c r="C94" s="123" t="str">
        <f xml:space="preserve"> IF(ISERROR(SUM(B69,B70)/SUM(B87+B95)),"- -",SUM(B69,B70)/SUM(B87+B95))</f>
        <v>- -</v>
      </c>
    </row>
    <row r="95" spans="1:9" x14ac:dyDescent="0.2">
      <c r="A95" s="79" t="s">
        <v>57</v>
      </c>
      <c r="B95" s="95">
        <f>SUM(B90:B94)</f>
        <v>0</v>
      </c>
      <c r="C95" s="84">
        <f>SUM(C90:C94)</f>
        <v>0</v>
      </c>
    </row>
    <row r="96" spans="1:9" x14ac:dyDescent="0.2">
      <c r="A96" s="1"/>
      <c r="B96" s="1"/>
      <c r="C96" s="1"/>
    </row>
    <row r="97" spans="1:6" x14ac:dyDescent="0.2">
      <c r="A97" s="79" t="s">
        <v>27</v>
      </c>
      <c r="B97" s="94">
        <f>SUM(B87+B95)</f>
        <v>0</v>
      </c>
      <c r="C97" s="78"/>
    </row>
    <row r="98" spans="1:6" x14ac:dyDescent="0.2">
      <c r="A98" s="1"/>
      <c r="B98" s="1"/>
      <c r="C98" s="1"/>
    </row>
    <row r="99" spans="1:6" x14ac:dyDescent="0.2">
      <c r="A99" s="77" t="s">
        <v>21</v>
      </c>
      <c r="B99" s="76"/>
      <c r="C99" s="82"/>
      <c r="D99" s="83"/>
      <c r="E99" s="83"/>
      <c r="F99" s="83"/>
    </row>
    <row r="100" spans="1:6" s="2" customFormat="1" ht="30" customHeight="1" x14ac:dyDescent="0.2">
      <c r="A100" s="185" t="s">
        <v>59</v>
      </c>
      <c r="B100" s="186"/>
      <c r="C100" s="186"/>
      <c r="D100" s="90"/>
      <c r="E100" s="105">
        <f>MIN(IF(OR(E11*0.05 &lt; 3000000,3000000),E11*0.05, 3000000))</f>
        <v>0</v>
      </c>
      <c r="F100" s="87" t="s">
        <v>17</v>
      </c>
    </row>
    <row r="101" spans="1:6" s="2" customFormat="1" ht="40.5" customHeight="1" thickBot="1" x14ac:dyDescent="0.25">
      <c r="A101" s="184" t="s">
        <v>85</v>
      </c>
      <c r="B101" s="184"/>
      <c r="C101" s="184"/>
      <c r="D101" s="91"/>
      <c r="E101" s="96">
        <f>H25+H28+B71</f>
        <v>0</v>
      </c>
      <c r="F101" s="89" t="s">
        <v>18</v>
      </c>
    </row>
    <row r="102" spans="1:6" ht="13.5" thickTop="1" x14ac:dyDescent="0.2">
      <c r="A102" s="1"/>
      <c r="B102" s="1"/>
      <c r="C102" s="1"/>
      <c r="E102" s="70"/>
      <c r="F102" s="70"/>
    </row>
    <row r="103" spans="1:6" x14ac:dyDescent="0.2">
      <c r="A103" s="77" t="s">
        <v>58</v>
      </c>
      <c r="B103" s="77"/>
      <c r="C103" s="77"/>
      <c r="D103" s="77"/>
      <c r="E103" s="77"/>
      <c r="F103" s="77"/>
    </row>
    <row r="104" spans="1:6" s="2" customFormat="1" ht="54" customHeight="1" x14ac:dyDescent="0.2">
      <c r="A104" s="183" t="s">
        <v>86</v>
      </c>
      <c r="B104" s="183"/>
      <c r="C104" s="183"/>
      <c r="D104" s="103">
        <f>H24+H29+B72</f>
        <v>0</v>
      </c>
      <c r="E104" s="97" t="e">
        <f>(H24+H29+B72)/E11</f>
        <v>#DIV/0!</v>
      </c>
      <c r="F104" s="87" t="s">
        <v>19</v>
      </c>
    </row>
    <row r="105" spans="1:6" s="2" customFormat="1" ht="29.25" customHeight="1" x14ac:dyDescent="0.2">
      <c r="A105" s="88"/>
      <c r="B105" s="88"/>
      <c r="C105" s="88"/>
      <c r="D105" s="103">
        <f>H23+H30+B73</f>
        <v>0</v>
      </c>
      <c r="E105" s="97" t="e">
        <f>(H23+H30+B73)/E11</f>
        <v>#DIV/0!</v>
      </c>
      <c r="F105" s="87" t="s">
        <v>28</v>
      </c>
    </row>
    <row r="106" spans="1:6" s="2" customFormat="1" ht="54" customHeight="1" thickBot="1" x14ac:dyDescent="0.25">
      <c r="A106" s="184" t="s">
        <v>87</v>
      </c>
      <c r="B106" s="184"/>
      <c r="C106" s="184"/>
      <c r="D106" s="104">
        <f>SUM(H23,H24,H29,H30,B72,B73)</f>
        <v>0</v>
      </c>
      <c r="E106" s="98" t="e">
        <f>SUM(H23,H24,H29,H30,B72,B73)/E11</f>
        <v>#DIV/0!</v>
      </c>
      <c r="F106" s="89" t="s">
        <v>78</v>
      </c>
    </row>
    <row r="107" spans="1:6" ht="13.5" thickTop="1" x14ac:dyDescent="0.2"/>
  </sheetData>
  <mergeCells count="40">
    <mergeCell ref="A1:I1"/>
    <mergeCell ref="A2:I2"/>
    <mergeCell ref="E71:I71"/>
    <mergeCell ref="A33:A34"/>
    <mergeCell ref="B33:C33"/>
    <mergeCell ref="D33:E33"/>
    <mergeCell ref="F33:G33"/>
    <mergeCell ref="H33:I33"/>
    <mergeCell ref="A66:I66"/>
    <mergeCell ref="A4:D4"/>
    <mergeCell ref="A6:D6"/>
    <mergeCell ref="E68:I68"/>
    <mergeCell ref="E69:I69"/>
    <mergeCell ref="E70:I70"/>
    <mergeCell ref="A7:D7"/>
    <mergeCell ref="E73:I73"/>
    <mergeCell ref="E74:I74"/>
    <mergeCell ref="E75:I75"/>
    <mergeCell ref="A104:C104"/>
    <mergeCell ref="A106:C106"/>
    <mergeCell ref="A100:C100"/>
    <mergeCell ref="A101:C101"/>
    <mergeCell ref="A81:I81"/>
    <mergeCell ref="A79:C79"/>
    <mergeCell ref="E76:I76"/>
    <mergeCell ref="E77:I77"/>
    <mergeCell ref="E72:I72"/>
    <mergeCell ref="A5:D5"/>
    <mergeCell ref="A9:D9"/>
    <mergeCell ref="A10:D10"/>
    <mergeCell ref="A11:D11"/>
    <mergeCell ref="A12:I12"/>
    <mergeCell ref="A13:A15"/>
    <mergeCell ref="B13:C14"/>
    <mergeCell ref="D13:E14"/>
    <mergeCell ref="F13:G14"/>
    <mergeCell ref="H13:I14"/>
    <mergeCell ref="A8:D8"/>
    <mergeCell ref="B67:C67"/>
    <mergeCell ref="E67:I6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
  <sheetViews>
    <sheetView workbookViewId="0"/>
  </sheetViews>
  <sheetFormatPr defaultRowHeight="12.75" x14ac:dyDescent="0.2"/>
  <sheetData/>
  <customSheetViews>
    <customSheetView guid="{A4FE43D2-FB3B-4EC5-A095-C89D5A17F3A1}" state="hidden">
      <pageMargins left="0.7" right="0.7" top="0.75" bottom="0.75" header="0.3" footer="0.3"/>
    </customSheetView>
    <customSheetView guid="{4832B108-5DD6-4ED8-B755-71BD72E6730B}" state="hidden">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300C6D6C7A7546A2F44E4B934B8481" ma:contentTypeVersion="12" ma:contentTypeDescription="Create a new document." ma:contentTypeScope="" ma:versionID="c428fb6bc880ef4c9014ffc64ec901b6">
  <xsd:schema xmlns:xsd="http://www.w3.org/2001/XMLSchema" xmlns:xs="http://www.w3.org/2001/XMLSchema" xmlns:p="http://schemas.microsoft.com/office/2006/metadata/properties" xmlns:ns3="5ee363e1-4945-4248-a9d4-898884c3d29b" xmlns:ns4="be49286d-bb45-45f5-8860-57d68472db4f" targetNamespace="http://schemas.microsoft.com/office/2006/metadata/properties" ma:root="true" ma:fieldsID="6422b2573d1da44b7cc24635c8e6559f" ns3:_="" ns4:_="">
    <xsd:import namespace="5ee363e1-4945-4248-a9d4-898884c3d29b"/>
    <xsd:import namespace="be49286d-bb45-45f5-8860-57d68472db4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e363e1-4945-4248-a9d4-898884c3d2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e49286d-bb45-45f5-8860-57d68472db4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BFDF0D-D90A-4909-B0AB-DEFD96581D80}">
  <ds:schemaRefs>
    <ds:schemaRef ds:uri="http://schemas.microsoft.com/sharepoint/v3/contenttype/forms"/>
  </ds:schemaRefs>
</ds:datastoreItem>
</file>

<file path=customXml/itemProps2.xml><?xml version="1.0" encoding="utf-8"?>
<ds:datastoreItem xmlns:ds="http://schemas.openxmlformats.org/officeDocument/2006/customXml" ds:itemID="{69B24F95-940A-4922-9970-EE724D3A65CB}">
  <ds:schemaRefs>
    <ds:schemaRef ds:uri="be49286d-bb45-45f5-8860-57d68472db4f"/>
    <ds:schemaRef ds:uri="http://purl.org/dc/elements/1.1/"/>
    <ds:schemaRef ds:uri="http://schemas.microsoft.com/office/2006/metadata/properties"/>
    <ds:schemaRef ds:uri="http://purl.org/dc/terms/"/>
    <ds:schemaRef ds:uri="http://schemas.openxmlformats.org/package/2006/metadata/core-properties"/>
    <ds:schemaRef ds:uri="5ee363e1-4945-4248-a9d4-898884c3d29b"/>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F5544475-9284-41E1-8F83-36527B82A8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e363e1-4945-4248-a9d4-898884c3d29b"/>
    <ds:schemaRef ds:uri="be49286d-bb45-45f5-8860-57d68472db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 B Allocations</vt:lpstr>
      <vt:lpstr>Sheet1</vt:lpstr>
    </vt:vector>
  </TitlesOfParts>
  <Company>HRSA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c:creator>
  <cp:lastModifiedBy>Apraku-Gyau, Kwasi (HRSA)</cp:lastModifiedBy>
  <cp:lastPrinted>2022-06-23T13:47:31Z</cp:lastPrinted>
  <dcterms:created xsi:type="dcterms:W3CDTF">2007-05-07T19:31:08Z</dcterms:created>
  <dcterms:modified xsi:type="dcterms:W3CDTF">2023-02-01T19:07:50Z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0x01010023300C6D6C7A7546A2F44E4B934B8481</vt:lpwstr>
  </property>
</Properties>
</file>