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 showInkAnnotation="0" defaultThemeVersion="166925"/>
  <xr:revisionPtr revIDLastSave="0" documentId="8_{29F34AC3-29E2-4816-B604-9B0FB82B394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ing" sheetId="1" r:id="rId1"/>
    <sheet name="Recordkeeping" sheetId="2" r:id="rId2"/>
    <sheet name="Third Party disclosure" sheetId="3" r:id="rId3"/>
    <sheet name="Totals" sheetId="4" r:id="rId4"/>
  </sheets>
  <definedNames>
    <definedName name="_ftn1" localSheetId="0">Reporting!#REF!</definedName>
    <definedName name="_ftnref1" localSheetId="0">Reporting!$C$2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0" i="4" l="1"/>
  <c r="C5" i="3" l="1"/>
  <c r="B5" i="4" s="1"/>
  <c r="D15" i="4" s="1"/>
  <c r="E4" i="3" l="1"/>
  <c r="F4" i="3" s="1"/>
  <c r="E3" i="2"/>
  <c r="F3" i="2" s="1"/>
  <c r="C7" i="1" l="1"/>
  <c r="F15" i="4" l="1"/>
  <c r="B4" i="4"/>
  <c r="D14" i="4" s="1"/>
  <c r="F14" i="4" s="1"/>
  <c r="B3" i="4"/>
  <c r="D13" i="4" s="1"/>
  <c r="F13" i="4" s="1"/>
  <c r="E3" i="3"/>
  <c r="F3" i="3" s="1"/>
  <c r="E5" i="2"/>
  <c r="F5" i="2" s="1"/>
  <c r="E6" i="2"/>
  <c r="F6" i="2" s="1"/>
  <c r="E4" i="2"/>
  <c r="F4" i="2" s="1"/>
  <c r="E4" i="1"/>
  <c r="F4" i="1" s="1"/>
  <c r="E5" i="1"/>
  <c r="F5" i="1" s="1"/>
  <c r="E6" i="1"/>
  <c r="F6" i="1" s="1"/>
  <c r="E3" i="1"/>
  <c r="F3" i="1" s="1"/>
  <c r="E5" i="3" l="1"/>
  <c r="E7" i="2"/>
  <c r="F7" i="2" s="1"/>
  <c r="E7" i="1"/>
  <c r="F7" i="1" s="1"/>
  <c r="D16" i="4"/>
  <c r="F16" i="4" s="1"/>
  <c r="B6" i="4"/>
  <c r="C5" i="4" l="1"/>
  <c r="D5" i="4" s="1"/>
  <c r="F5" i="3"/>
  <c r="C3" i="4"/>
  <c r="D3" i="4" s="1"/>
  <c r="C4" i="4"/>
  <c r="E15" i="4" l="1"/>
  <c r="G15" i="4" s="1"/>
  <c r="D4" i="4"/>
  <c r="E13" i="4"/>
  <c r="G13" i="4" s="1"/>
  <c r="E14" i="4"/>
  <c r="C6" i="4"/>
  <c r="D6" i="4" s="1"/>
  <c r="G14" i="4" l="1"/>
  <c r="E16" i="4"/>
  <c r="G16" i="4" s="1"/>
</calcChain>
</file>

<file path=xl/sharedStrings.xml><?xml version="1.0" encoding="utf-8"?>
<sst xmlns="http://schemas.openxmlformats.org/spreadsheetml/2006/main" count="68" uniqueCount="48">
  <si>
    <t>Section</t>
  </si>
  <si>
    <t>Burden Per Response</t>
  </si>
  <si>
    <t xml:space="preserve">Total Annual Burden Hours </t>
  </si>
  <si>
    <t>TOTAL</t>
  </si>
  <si>
    <t>Description</t>
  </si>
  <si>
    <t>Requests for exemption</t>
  </si>
  <si>
    <t>Interim report (evaluation cannot be resolved in 60 days)</t>
  </si>
  <si>
    <t>Initial notification by facsimile or telephone</t>
  </si>
  <si>
    <t>30 day written notification</t>
  </si>
  <si>
    <t>Responses</t>
  </si>
  <si>
    <t>Number of Recordkeepers</t>
  </si>
  <si>
    <t>Hours Per Recordkeeper</t>
  </si>
  <si>
    <t xml:space="preserve"> Total Annual Burden Hours </t>
  </si>
  <si>
    <t>retain evaluations and notifications for 5 years</t>
  </si>
  <si>
    <t>Part 21 Recordkeeping Burden</t>
  </si>
  <si>
    <t>Number of Responses</t>
  </si>
  <si>
    <t>Burden per Response</t>
  </si>
  <si>
    <t>Total Burden</t>
  </si>
  <si>
    <t>Supplier informs purchasers or licensees it does not have capability to perform evaluation</t>
  </si>
  <si>
    <t xml:space="preserve">Reporting </t>
  </si>
  <si>
    <t>Recordkeeping</t>
  </si>
  <si>
    <t>Third Party Disclosure</t>
  </si>
  <si>
    <t>Hours</t>
  </si>
  <si>
    <t>Part 21 Burden Totals</t>
  </si>
  <si>
    <t>Current Request</t>
  </si>
  <si>
    <t>Change</t>
  </si>
  <si>
    <t>Change in Burden and Responses</t>
  </si>
  <si>
    <t>Annual Part 21 Reporting Burden</t>
  </si>
  <si>
    <t xml:space="preserve"> </t>
  </si>
  <si>
    <t>suppliers of basic components retain purchase records for 10 years</t>
  </si>
  <si>
    <t>Maintain procedures for evaluating deviations</t>
  </si>
  <si>
    <t>applicants for standard design certs and applicants and holders of design approvals retain notifications for 5 years and purchase records for 15 years</t>
  </si>
  <si>
    <t>10 CFR 21.6</t>
  </si>
  <si>
    <t>Posting of procedures</t>
  </si>
  <si>
    <t>Cost at $290/hr</t>
  </si>
  <si>
    <t>Cost  @ $290/hr)</t>
  </si>
  <si>
    <t>2020 renewal</t>
  </si>
  <si>
    <t>10 CFR 21.21(a)(2) (including 21.21(c)(1))</t>
  </si>
  <si>
    <t>10 CFR 21.21(d)(3)(i)
(including 21.21(c)(1))</t>
  </si>
  <si>
    <t>10 CFR 21.7
(including 21.2(c)(1))</t>
  </si>
  <si>
    <t xml:space="preserve">10 CFR 21.21(d)(3)(ii)
(including 21.21(c)(1)) </t>
  </si>
  <si>
    <t>10 CFR Part 21.21(a)
(including 21.21(c)(2))</t>
  </si>
  <si>
    <t>10 CFR 21.51(a)(1) and (2)
(including 21.21(c)(2))</t>
  </si>
  <si>
    <t>10 CFR 21.51(a)(3)
(including 21.21(c)(2))</t>
  </si>
  <si>
    <t>10 CFR 21.51(a)(4) and (5)
(including 21.21(c)(2))</t>
  </si>
  <si>
    <t xml:space="preserve">10 CFR 21.21(b)
(including 21.21(c)(1)) </t>
  </si>
  <si>
    <t>Recordkeeping costs (item #14)</t>
  </si>
  <si>
    <t>Annual Third Party Disclosure Burden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</si>
</sst>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164" fontId="3" fillId="0" borderId="1" xfId="1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1" xfId="0" applyBorder="1"/>
    <xf numFmtId="3" fontId="3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3" fontId="0" fillId="0" borderId="1" xfId="0" applyNumberFormat="1" applyBorder="1"/>
    <xf numFmtId="0" fontId="2" fillId="0" borderId="1" xfId="0" applyFont="1" applyBorder="1" applyAlignment="1">
      <alignment horizontal="center"/>
    </xf>
    <xf numFmtId="165" fontId="0" fillId="0" borderId="0" xfId="2" applyNumberFormat="1" applyFont="1" applyBorder="1"/>
    <xf numFmtId="0" fontId="0" fillId="0" borderId="3" xfId="0" applyBorder="1"/>
    <xf numFmtId="166" fontId="0" fillId="0" borderId="1" xfId="2" applyNumberFormat="1" applyFont="1" applyBorder="1"/>
    <xf numFmtId="166" fontId="0" fillId="0" borderId="1" xfId="0" applyNumberForma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right" vertical="center" wrapText="1"/>
    </xf>
    <xf numFmtId="166" fontId="0" fillId="0" borderId="0" xfId="0" applyNumberFormat="1"/>
    <xf numFmtId="166" fontId="0" fillId="0" borderId="1" xfId="0" applyNumberFormat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166" fontId="0" fillId="0" borderId="0" xfId="2" applyNumberFormat="1" applyFont="1" applyFill="1"/>
    <xf numFmtId="3" fontId="0" fillId="0" borderId="1" xfId="1" applyNumberFormat="1" applyFont="1" applyBorder="1"/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zoomScaleNormal="100" workbookViewId="0">
      <selection activeCell="E7" sqref="E7"/>
    </sheetView>
  </sheetViews>
  <sheetFormatPr defaultColWidth="8.83203125" defaultRowHeight="14" x14ac:dyDescent="0.3"/>
  <cols>
    <col min="1" max="1" width="18.9140625" customWidth="1"/>
    <col min="2" max="5" width="14.58203125" customWidth="1"/>
    <col min="6" max="6" width="14.58203125" style="17" customWidth="1"/>
  </cols>
  <sheetData>
    <row r="1" spans="1:6" x14ac:dyDescent="0.3">
      <c r="A1" s="31" t="s">
        <v>27</v>
      </c>
      <c r="B1" s="31"/>
      <c r="C1" s="31"/>
      <c r="D1" s="31"/>
      <c r="E1" s="31"/>
      <c r="F1" s="31"/>
    </row>
    <row r="2" spans="1:6" ht="28" x14ac:dyDescent="0.3">
      <c r="A2" s="1" t="s">
        <v>0</v>
      </c>
      <c r="B2" s="1" t="s">
        <v>4</v>
      </c>
      <c r="C2" s="1" t="s">
        <v>9</v>
      </c>
      <c r="D2" s="1" t="s">
        <v>1</v>
      </c>
      <c r="E2" s="1" t="s">
        <v>2</v>
      </c>
      <c r="F2" s="15" t="s">
        <v>34</v>
      </c>
    </row>
    <row r="3" spans="1:6" s="5" customFormat="1" ht="45" customHeight="1" x14ac:dyDescent="0.3">
      <c r="A3" s="1" t="s">
        <v>39</v>
      </c>
      <c r="B3" s="2" t="s">
        <v>5</v>
      </c>
      <c r="C3" s="30">
        <v>0</v>
      </c>
      <c r="D3" s="3">
        <v>40</v>
      </c>
      <c r="E3" s="4">
        <f>C3*D3</f>
        <v>0</v>
      </c>
      <c r="F3" s="16">
        <f>E3*290</f>
        <v>0</v>
      </c>
    </row>
    <row r="4" spans="1:6" s="5" customFormat="1" ht="69" customHeight="1" x14ac:dyDescent="0.3">
      <c r="A4" s="1" t="s">
        <v>37</v>
      </c>
      <c r="B4" s="2" t="s">
        <v>6</v>
      </c>
      <c r="C4" s="30">
        <v>9</v>
      </c>
      <c r="D4" s="3">
        <v>95</v>
      </c>
      <c r="E4" s="4">
        <f t="shared" ref="E4:E6" si="0">C4*D4</f>
        <v>855</v>
      </c>
      <c r="F4" s="16">
        <f t="shared" ref="F4:F7" si="1">E4*290</f>
        <v>247950</v>
      </c>
    </row>
    <row r="5" spans="1:6" s="5" customFormat="1" ht="45" customHeight="1" x14ac:dyDescent="0.3">
      <c r="A5" s="1" t="s">
        <v>38</v>
      </c>
      <c r="B5" s="2" t="s">
        <v>7</v>
      </c>
      <c r="C5" s="30">
        <v>16</v>
      </c>
      <c r="D5" s="3">
        <v>2</v>
      </c>
      <c r="E5" s="4">
        <f t="shared" si="0"/>
        <v>32</v>
      </c>
      <c r="F5" s="16">
        <f t="shared" si="1"/>
        <v>9280</v>
      </c>
    </row>
    <row r="6" spans="1:6" s="5" customFormat="1" ht="45" customHeight="1" x14ac:dyDescent="0.3">
      <c r="A6" s="1" t="s">
        <v>40</v>
      </c>
      <c r="B6" s="2" t="s">
        <v>8</v>
      </c>
      <c r="C6" s="30">
        <v>18</v>
      </c>
      <c r="D6" s="3">
        <v>140</v>
      </c>
      <c r="E6" s="4">
        <f t="shared" si="0"/>
        <v>2520</v>
      </c>
      <c r="F6" s="16">
        <f t="shared" si="1"/>
        <v>730800</v>
      </c>
    </row>
    <row r="7" spans="1:6" x14ac:dyDescent="0.3">
      <c r="A7" s="6" t="s">
        <v>3</v>
      </c>
      <c r="B7" s="2"/>
      <c r="C7" s="3">
        <f>SUM(C3:C6)</f>
        <v>43</v>
      </c>
      <c r="D7" s="2"/>
      <c r="E7" s="7">
        <f>SUM(E3:E6)</f>
        <v>3407</v>
      </c>
      <c r="F7" s="16">
        <f t="shared" si="1"/>
        <v>988030</v>
      </c>
    </row>
  </sheetData>
  <mergeCells count="1">
    <mergeCell ref="A1:F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zoomScaleNormal="100" workbookViewId="0">
      <selection activeCell="E7" sqref="E7"/>
    </sheetView>
  </sheetViews>
  <sheetFormatPr defaultColWidth="8.83203125" defaultRowHeight="14" x14ac:dyDescent="0.3"/>
  <cols>
    <col min="1" max="2" width="24.4140625" customWidth="1"/>
    <col min="3" max="5" width="12.9140625" customWidth="1"/>
    <col min="6" max="6" width="12.9140625" style="17" customWidth="1"/>
  </cols>
  <sheetData>
    <row r="1" spans="1:8" x14ac:dyDescent="0.3">
      <c r="A1" s="32" t="s">
        <v>14</v>
      </c>
      <c r="B1" s="32"/>
      <c r="C1" s="32"/>
      <c r="D1" s="32"/>
      <c r="E1" s="32"/>
      <c r="F1" s="32"/>
    </row>
    <row r="2" spans="1:8" ht="42" x14ac:dyDescent="0.3">
      <c r="A2" s="22" t="s">
        <v>0</v>
      </c>
      <c r="B2" s="22" t="s">
        <v>4</v>
      </c>
      <c r="C2" s="23" t="s">
        <v>10</v>
      </c>
      <c r="D2" s="23" t="s">
        <v>11</v>
      </c>
      <c r="E2" s="23" t="s">
        <v>12</v>
      </c>
      <c r="F2" s="24" t="s">
        <v>35</v>
      </c>
    </row>
    <row r="3" spans="1:8" ht="42" customHeight="1" x14ac:dyDescent="0.3">
      <c r="A3" s="22" t="s">
        <v>41</v>
      </c>
      <c r="B3" s="22" t="s">
        <v>30</v>
      </c>
      <c r="C3" s="25">
        <v>355</v>
      </c>
      <c r="D3" s="25">
        <v>1</v>
      </c>
      <c r="E3" s="25">
        <f>C3*D3</f>
        <v>355</v>
      </c>
      <c r="F3" s="16">
        <f>E3*290</f>
        <v>102950</v>
      </c>
    </row>
    <row r="4" spans="1:8" ht="42" customHeight="1" x14ac:dyDescent="0.3">
      <c r="A4" s="22" t="s">
        <v>42</v>
      </c>
      <c r="B4" s="22" t="s">
        <v>13</v>
      </c>
      <c r="C4" s="25">
        <v>59</v>
      </c>
      <c r="D4" s="25">
        <v>2.5</v>
      </c>
      <c r="E4" s="22">
        <f>C4*D4</f>
        <v>147.5</v>
      </c>
      <c r="F4" s="16">
        <f t="shared" ref="F4:F7" si="0">E4*290</f>
        <v>42775</v>
      </c>
    </row>
    <row r="5" spans="1:8" ht="42" customHeight="1" x14ac:dyDescent="0.3">
      <c r="A5" s="22" t="s">
        <v>43</v>
      </c>
      <c r="B5" s="22" t="s">
        <v>29</v>
      </c>
      <c r="C5" s="26">
        <v>350</v>
      </c>
      <c r="D5" s="26">
        <v>69.5</v>
      </c>
      <c r="E5" s="22">
        <f t="shared" ref="E5:E6" si="1">C5*D5</f>
        <v>24325</v>
      </c>
      <c r="F5" s="16">
        <f t="shared" si="0"/>
        <v>7054250</v>
      </c>
    </row>
    <row r="6" spans="1:8" ht="83" customHeight="1" x14ac:dyDescent="0.3">
      <c r="A6" s="22" t="s">
        <v>44</v>
      </c>
      <c r="B6" s="22" t="s">
        <v>31</v>
      </c>
      <c r="C6" s="25">
        <v>5</v>
      </c>
      <c r="D6" s="25">
        <v>74.5</v>
      </c>
      <c r="E6" s="22">
        <f t="shared" si="1"/>
        <v>372.5</v>
      </c>
      <c r="F6" s="16">
        <f t="shared" si="0"/>
        <v>108025</v>
      </c>
      <c r="H6" s="20"/>
    </row>
    <row r="7" spans="1:8" x14ac:dyDescent="0.3">
      <c r="A7" s="22" t="s">
        <v>3</v>
      </c>
      <c r="B7" s="22"/>
      <c r="C7" s="25">
        <v>355</v>
      </c>
      <c r="D7" s="22"/>
      <c r="E7" s="7">
        <f>SUM(E3:E6)</f>
        <v>25200</v>
      </c>
      <c r="F7" s="16">
        <f t="shared" si="0"/>
        <v>7308000</v>
      </c>
      <c r="H7" s="21"/>
    </row>
  </sheetData>
  <mergeCells count="1">
    <mergeCell ref="A1:F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"/>
  <sheetViews>
    <sheetView zoomScaleNormal="100" workbookViewId="0">
      <selection activeCell="E7" sqref="E7"/>
    </sheetView>
  </sheetViews>
  <sheetFormatPr defaultRowHeight="14" x14ac:dyDescent="0.3"/>
  <cols>
    <col min="1" max="1" width="18.9140625" customWidth="1"/>
    <col min="2" max="2" width="27.83203125" style="9" customWidth="1"/>
    <col min="3" max="5" width="12" customWidth="1"/>
    <col min="6" max="6" width="12" style="17" customWidth="1"/>
  </cols>
  <sheetData>
    <row r="1" spans="1:8" x14ac:dyDescent="0.3">
      <c r="A1" s="31" t="s">
        <v>47</v>
      </c>
      <c r="B1" s="31"/>
      <c r="C1" s="31"/>
      <c r="D1" s="31"/>
      <c r="E1" s="31"/>
      <c r="F1" s="31"/>
    </row>
    <row r="2" spans="1:8" s="9" customFormat="1" ht="28" x14ac:dyDescent="0.3">
      <c r="A2" s="8" t="s">
        <v>0</v>
      </c>
      <c r="B2" s="8" t="s">
        <v>4</v>
      </c>
      <c r="C2" s="8" t="s">
        <v>15</v>
      </c>
      <c r="D2" s="8" t="s">
        <v>16</v>
      </c>
      <c r="E2" s="8" t="s">
        <v>17</v>
      </c>
      <c r="F2" s="18" t="s">
        <v>34</v>
      </c>
    </row>
    <row r="3" spans="1:8" ht="42" x14ac:dyDescent="0.3">
      <c r="A3" s="1" t="s">
        <v>45</v>
      </c>
      <c r="B3" s="8" t="s">
        <v>18</v>
      </c>
      <c r="C3" s="6">
        <v>2</v>
      </c>
      <c r="D3" s="6">
        <v>95</v>
      </c>
      <c r="E3" s="6">
        <f>C3*D3</f>
        <v>190</v>
      </c>
      <c r="F3" s="14">
        <f>E3*290</f>
        <v>55100</v>
      </c>
      <c r="H3" s="20"/>
    </row>
    <row r="4" spans="1:8" x14ac:dyDescent="0.3">
      <c r="A4" s="29" t="s">
        <v>32</v>
      </c>
      <c r="B4" s="8" t="s">
        <v>33</v>
      </c>
      <c r="C4" s="6">
        <v>355</v>
      </c>
      <c r="D4" s="6">
        <v>0.5</v>
      </c>
      <c r="E4" s="6">
        <f>C4*D4</f>
        <v>177.5</v>
      </c>
      <c r="F4" s="14">
        <f t="shared" ref="F4:F5" si="0">E4*290</f>
        <v>51475</v>
      </c>
    </row>
    <row r="5" spans="1:8" x14ac:dyDescent="0.3">
      <c r="A5" s="6" t="s">
        <v>3</v>
      </c>
      <c r="B5" s="8"/>
      <c r="C5" s="6">
        <f>SUM(C3:C4)</f>
        <v>357</v>
      </c>
      <c r="D5" s="6"/>
      <c r="E5" s="6">
        <f>SUM(E3:E4)</f>
        <v>367.5</v>
      </c>
      <c r="F5" s="14">
        <f t="shared" si="0"/>
        <v>106575</v>
      </c>
    </row>
  </sheetData>
  <mergeCells count="1">
    <mergeCell ref="A1:F1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"/>
  <sheetViews>
    <sheetView topLeftCell="A2" zoomScaleNormal="100" workbookViewId="0">
      <selection activeCell="E7" sqref="E7"/>
    </sheetView>
  </sheetViews>
  <sheetFormatPr defaultRowHeight="14" x14ac:dyDescent="0.3"/>
  <cols>
    <col min="1" max="1" width="18.9140625" bestFit="1" customWidth="1"/>
    <col min="2" max="3" width="13.83203125" customWidth="1"/>
    <col min="4" max="7" width="14.08203125" customWidth="1"/>
  </cols>
  <sheetData>
    <row r="1" spans="1:8" x14ac:dyDescent="0.3">
      <c r="B1" s="33" t="s">
        <v>23</v>
      </c>
      <c r="C1" s="33"/>
      <c r="D1" s="33"/>
    </row>
    <row r="2" spans="1:8" x14ac:dyDescent="0.3">
      <c r="B2" s="11" t="s">
        <v>9</v>
      </c>
      <c r="C2" s="11" t="s">
        <v>22</v>
      </c>
      <c r="D2" s="11" t="s">
        <v>34</v>
      </c>
      <c r="E2" s="19"/>
    </row>
    <row r="3" spans="1:8" x14ac:dyDescent="0.3">
      <c r="A3" s="6" t="s">
        <v>19</v>
      </c>
      <c r="B3" s="6">
        <f>Reporting!C7</f>
        <v>43</v>
      </c>
      <c r="C3" s="10">
        <f>Reporting!E7</f>
        <v>3407</v>
      </c>
      <c r="D3" s="14">
        <f>C3*290</f>
        <v>988030</v>
      </c>
      <c r="E3" s="19"/>
    </row>
    <row r="4" spans="1:8" x14ac:dyDescent="0.3">
      <c r="A4" s="6" t="s">
        <v>20</v>
      </c>
      <c r="B4" s="6">
        <f>Recordkeeping!C7</f>
        <v>355</v>
      </c>
      <c r="C4" s="10">
        <f>Recordkeeping!E7</f>
        <v>25200</v>
      </c>
      <c r="D4" s="14">
        <f t="shared" ref="D4:D6" si="0">C4*290</f>
        <v>7308000</v>
      </c>
    </row>
    <row r="5" spans="1:8" x14ac:dyDescent="0.3">
      <c r="A5" s="6" t="s">
        <v>21</v>
      </c>
      <c r="B5" s="6">
        <f>'Third Party disclosure'!C5</f>
        <v>357</v>
      </c>
      <c r="C5" s="10">
        <f>'Third Party disclosure'!E5</f>
        <v>367.5</v>
      </c>
      <c r="D5" s="14">
        <f t="shared" si="0"/>
        <v>106575</v>
      </c>
    </row>
    <row r="6" spans="1:8" x14ac:dyDescent="0.3">
      <c r="A6" s="6" t="s">
        <v>3</v>
      </c>
      <c r="B6" s="6">
        <f>SUM(B3:B5)</f>
        <v>755</v>
      </c>
      <c r="C6" s="28">
        <f>SUM(C3:C5)</f>
        <v>28974.5</v>
      </c>
      <c r="D6" s="14">
        <f t="shared" si="0"/>
        <v>8402605</v>
      </c>
    </row>
    <row r="7" spans="1:8" x14ac:dyDescent="0.3">
      <c r="D7" s="12"/>
    </row>
    <row r="8" spans="1:8" x14ac:dyDescent="0.3">
      <c r="A8" s="34" t="s">
        <v>28</v>
      </c>
      <c r="B8" s="34"/>
      <c r="C8" s="34"/>
      <c r="D8" s="34"/>
      <c r="E8" s="34"/>
      <c r="F8" s="34"/>
      <c r="G8" s="34"/>
    </row>
    <row r="10" spans="1:8" x14ac:dyDescent="0.3">
      <c r="B10" s="33" t="s">
        <v>26</v>
      </c>
      <c r="C10" s="33"/>
      <c r="D10" s="33"/>
      <c r="E10" s="33"/>
      <c r="F10" s="33"/>
      <c r="G10" s="33"/>
    </row>
    <row r="11" spans="1:8" x14ac:dyDescent="0.3">
      <c r="B11" s="33" t="s">
        <v>36</v>
      </c>
      <c r="C11" s="33"/>
      <c r="D11" s="33" t="s">
        <v>24</v>
      </c>
      <c r="E11" s="33"/>
      <c r="F11" s="33" t="s">
        <v>25</v>
      </c>
      <c r="G11" s="33"/>
    </row>
    <row r="12" spans="1:8" x14ac:dyDescent="0.3">
      <c r="B12" s="11" t="s">
        <v>9</v>
      </c>
      <c r="C12" s="11" t="s">
        <v>22</v>
      </c>
      <c r="D12" s="11" t="s">
        <v>9</v>
      </c>
      <c r="E12" s="11" t="s">
        <v>22</v>
      </c>
      <c r="F12" s="11" t="s">
        <v>9</v>
      </c>
      <c r="G12" s="11" t="s">
        <v>22</v>
      </c>
      <c r="H12" s="19"/>
    </row>
    <row r="13" spans="1:8" x14ac:dyDescent="0.3">
      <c r="A13" s="13" t="s">
        <v>19</v>
      </c>
      <c r="B13" s="28">
        <v>88</v>
      </c>
      <c r="C13" s="28">
        <v>6500</v>
      </c>
      <c r="D13" s="28">
        <f>B3</f>
        <v>43</v>
      </c>
      <c r="E13" s="28">
        <f>C3</f>
        <v>3407</v>
      </c>
      <c r="F13" s="28">
        <f>D13-B13</f>
        <v>-45</v>
      </c>
      <c r="G13" s="28">
        <f>E13-C13</f>
        <v>-3093</v>
      </c>
      <c r="H13" s="19"/>
    </row>
    <row r="14" spans="1:8" x14ac:dyDescent="0.3">
      <c r="A14" s="13" t="s">
        <v>20</v>
      </c>
      <c r="B14" s="28">
        <v>355</v>
      </c>
      <c r="C14" s="28">
        <v>25215</v>
      </c>
      <c r="D14" s="28">
        <f t="shared" ref="D14:E14" si="1">B4</f>
        <v>355</v>
      </c>
      <c r="E14" s="28">
        <f t="shared" si="1"/>
        <v>25200</v>
      </c>
      <c r="F14" s="28">
        <f t="shared" ref="F14:F16" si="2">D14-B14</f>
        <v>0</v>
      </c>
      <c r="G14" s="28">
        <f t="shared" ref="G14:G16" si="3">E14-C14</f>
        <v>-15</v>
      </c>
    </row>
    <row r="15" spans="1:8" x14ac:dyDescent="0.3">
      <c r="A15" s="13" t="s">
        <v>21</v>
      </c>
      <c r="B15" s="28">
        <v>357</v>
      </c>
      <c r="C15" s="28">
        <v>367.5</v>
      </c>
      <c r="D15" s="28">
        <f>B5</f>
        <v>357</v>
      </c>
      <c r="E15" s="28">
        <f t="shared" ref="E15" si="4">C5</f>
        <v>367.5</v>
      </c>
      <c r="F15" s="28">
        <f t="shared" si="2"/>
        <v>0</v>
      </c>
      <c r="G15" s="28">
        <f t="shared" si="3"/>
        <v>0</v>
      </c>
    </row>
    <row r="16" spans="1:8" x14ac:dyDescent="0.3">
      <c r="A16" s="13" t="s">
        <v>3</v>
      </c>
      <c r="B16" s="28">
        <v>800</v>
      </c>
      <c r="C16" s="28">
        <v>32082.5</v>
      </c>
      <c r="D16" s="28">
        <f>SUM(D13:D15)</f>
        <v>755</v>
      </c>
      <c r="E16" s="28">
        <f>SUM(E13:E15)</f>
        <v>28974.5</v>
      </c>
      <c r="F16" s="28">
        <f t="shared" si="2"/>
        <v>-45</v>
      </c>
      <c r="G16" s="28">
        <f t="shared" si="3"/>
        <v>-3108</v>
      </c>
    </row>
    <row r="20" spans="1:3" ht="28" x14ac:dyDescent="0.3">
      <c r="A20" s="9" t="s">
        <v>46</v>
      </c>
      <c r="B20" s="27">
        <f>(C4*290*0.0004)+29808</f>
        <v>32731.200000000001</v>
      </c>
      <c r="C20" s="19"/>
    </row>
  </sheetData>
  <mergeCells count="6">
    <mergeCell ref="B1:D1"/>
    <mergeCell ref="B11:C11"/>
    <mergeCell ref="D11:E11"/>
    <mergeCell ref="F11:G11"/>
    <mergeCell ref="B10:G10"/>
    <mergeCell ref="A8:G8"/>
  </mergeCells>
  <pageMargins left="0.7" right="0.7" top="0.75" bottom="0.75" header="0.3" footer="0.3"/>
  <pageSetup orientation="landscape" horizontalDpi="1200" verticalDpi="1200" r:id="rId1"/>
</worksheet>
</file>

<file path=docMetadata/LabelInfo.xml><?xml version="1.0" encoding="utf-8"?>
<clbl:labelList xmlns:clbl="http://schemas.microsoft.com/office/2020/mipLabelMetadata">
  <clbl:label id="{e8d01475-c3b5-436a-a065-5def4c64f52e}" enabled="0" method="" siteId="{e8d01475-c3b5-436a-a065-5def4c64f5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Reporting</vt:lpstr>
      <vt:lpstr>Recordkeeping</vt:lpstr>
      <vt:lpstr>Third Party disclosure</vt:lpstr>
      <vt:lpstr>Totals</vt:lpstr>
      <vt:lpstr>Reporting!_ftnref1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2022-10-19T16:58:02Z</dcterms:created>
  <dcterms:modified xsi:type="dcterms:W3CDTF">2023-06-08T15:00:17Z</dcterms:modified>
</cp:coreProperties>
</file>