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7 CFAP 2.0\"/>
    </mc:Choice>
  </mc:AlternateContent>
  <xr:revisionPtr revIDLastSave="0" documentId="13_ncr:1_{A79F0EB3-9565-466E-9D82-2E2D59013603}" xr6:coauthVersionLast="47" xr6:coauthVersionMax="47" xr10:uidLastSave="{00000000-0000-0000-0000-000000000000}"/>
  <workbookProtection workbookPassword="CA59" lockStructure="1"/>
  <bookViews>
    <workbookView xWindow="2868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9" l="1"/>
  <c r="J23" i="19"/>
  <c r="J22" i="19"/>
  <c r="M22" i="19" s="1"/>
  <c r="R22" i="19" s="1"/>
  <c r="R26" i="19" l="1"/>
  <c r="J21" i="19" l="1"/>
  <c r="M21" i="19" s="1"/>
  <c r="R21" i="19" s="1"/>
  <c r="M23" i="19"/>
  <c r="R23" i="19" s="1"/>
  <c r="J24" i="19"/>
  <c r="M24" i="19" s="1"/>
  <c r="R24" i="19" s="1"/>
  <c r="J25" i="19"/>
  <c r="M25" i="19" s="1"/>
  <c r="J26" i="19"/>
  <c r="L26" i="19" s="1"/>
  <c r="R25" i="19" l="1"/>
  <c r="J20" i="19"/>
  <c r="J33" i="19" l="1"/>
  <c r="P32" i="19"/>
  <c r="P33" i="19" s="1"/>
  <c r="L32" i="19" l="1"/>
  <c r="L33" i="19" s="1"/>
  <c r="R20" i="19"/>
  <c r="R32" i="19" s="1"/>
  <c r="R33" i="19" s="1"/>
  <c r="J34" i="19"/>
  <c r="M33" i="19" l="1"/>
  <c r="M34" i="19" s="1"/>
</calcChain>
</file>

<file path=xl/sharedStrings.xml><?xml version="1.0" encoding="utf-8"?>
<sst xmlns="http://schemas.openxmlformats.org/spreadsheetml/2006/main" count="90" uniqueCount="80">
  <si>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</si>
  <si>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</si>
  <si>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</si>
  <si>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</si>
  <si>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</si>
  <si>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</si>
  <si>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</si>
  <si>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</si>
  <si>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</si>
  <si>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</si>
  <si>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</si>
  <si>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</si>
  <si>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</si>
  <si>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</si>
  <si>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</si>
  <si>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</si>
  <si>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</si>
  <si>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</si>
  <si>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</si>
  <si>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</si>
  <si>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</si>
  <si>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</si>
  <si>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</si>
  <si>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</si>
  <si>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</si>
  <si>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</si>
  <si>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</si>
  <si>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</si>
  <si>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</si>
  <si>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</si>
  <si>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</si>
  <si>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</si>
  <si>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</si>
  <si>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</si>
  <si>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</si>
  <si>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</si>
  <si>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</si>
  <si>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</si>
  <si>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</si>
  <si>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</si>
  <si>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</si>
  <si>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</si>
  <si>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</si>
  <si>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</si>
  <si>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</si>
  <si>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</si>
  <si>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</si>
  <si>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</si>
  <si>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</si>
  <si>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</si>
  <si>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</si>
  <si>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</si>
  <si>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</si>
  <si>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</si>
  <si>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</si>
  <si>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</si>
  <si>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</si>
  <si>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</si>
  <si>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</si>
  <si>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</si>
  <si>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</si>
  <si>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</si>
  <si>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</si>
  <si>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</si>
  <si>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</si>
  <si>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7 CFR part 9</t>
  </si>
  <si>
    <t>Average Adjusted Gross Income (AGI) Certification and Consent to Disclosure of Tax Information</t>
  </si>
  <si>
    <t>Certification of Income From Farming, Ranching and Forestry Operations, optional</t>
  </si>
  <si>
    <t>Member Information for Legal Entities, if applicable</t>
  </si>
  <si>
    <t>CCC-901</t>
  </si>
  <si>
    <t>0560-0297</t>
  </si>
  <si>
    <t>Farm Operating Plan for Payment Eligibility (Parts A &amp; B)</t>
  </si>
  <si>
    <t>CCC-902I</t>
  </si>
  <si>
    <t>CCC-902E</t>
  </si>
  <si>
    <t>Coronavirus Food Assistance Program 2 (CFAP 2) Application (also include the continuation sheets of AD-3117A and AD-3117B)</t>
  </si>
  <si>
    <t xml:space="preserve">AD-3117 </t>
  </si>
  <si>
    <t>Coronavirus Food Assistance Program (CFAP 2)</t>
  </si>
  <si>
    <t>7 CFR 9.203</t>
  </si>
  <si>
    <t>Socially Disadvantaged, Limited Resource, Beginning and Veteran Farmer or Rancher Certification</t>
  </si>
  <si>
    <t>CCC-860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</si>
</sst>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3" fontId="16" fillId="0" borderId="3" xfId="0" applyNumberFormat="1" applyFont="1" applyBorder="1" applyAlignment="1" applyProtection="1">
      <alignment vertical="center" wrapText="1"/>
      <protection locked="0"/>
    </xf>
    <xf numFmtId="3" fontId="16" fillId="0" borderId="2" xfId="0" applyNumberFormat="1" applyFont="1" applyBorder="1" applyAlignment="1" applyProtection="1">
      <alignment vertical="center" wrapText="1"/>
      <protection locked="0"/>
    </xf>
    <xf numFmtId="3" fontId="16" fillId="3" borderId="0" xfId="0" applyNumberFormat="1" applyFont="1" applyFill="1" applyAlignment="1">
      <alignment vertical="center" wrapText="1"/>
    </xf>
    <xf numFmtId="2" fontId="16" fillId="0" borderId="2" xfId="0" applyNumberFormat="1" applyFont="1" applyBorder="1" applyAlignment="1" applyProtection="1">
      <alignment vertical="center" wrapText="1"/>
      <protection locked="0"/>
    </xf>
    <xf numFmtId="3" fontId="16" fillId="0" borderId="2" xfId="0" applyNumberFormat="1" applyFont="1" applyBorder="1" applyAlignment="1">
      <alignment vertical="center" wrapText="1"/>
    </xf>
    <xf numFmtId="164" fontId="16" fillId="0" borderId="2" xfId="0" applyNumberFormat="1" applyFont="1" applyBorder="1" applyAlignment="1" applyProtection="1">
      <alignment vertical="center" wrapText="1"/>
      <protection locked="0"/>
    </xf>
    <xf numFmtId="4" fontId="16" fillId="0" borderId="3" xfId="0" applyNumberFormat="1" applyFont="1" applyBorder="1" applyAlignment="1" applyProtection="1">
      <alignment vertical="center" wrapText="1"/>
      <protection locked="0"/>
    </xf>
    <xf numFmtId="167" fontId="16" fillId="0" borderId="4" xfId="0" applyNumberFormat="1" applyFont="1" applyBorder="1" applyAlignment="1" applyProtection="1">
      <alignment vertical="center" wrapText="1"/>
      <protection locked="0"/>
    </xf>
    <xf numFmtId="3" fontId="16" fillId="0" borderId="24" xfId="0" applyNumberFormat="1" applyFont="1" applyBorder="1" applyAlignment="1" applyProtection="1">
      <alignment vertical="center" wrapText="1"/>
      <protection locked="0"/>
    </xf>
    <xf numFmtId="3" fontId="17" fillId="0" borderId="2" xfId="0" applyNumberFormat="1" applyFont="1" applyBorder="1" applyAlignment="1">
      <alignment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14" xfId="0" applyNumberFormat="1" applyFont="1" applyBorder="1" applyAlignment="1" applyProtection="1">
      <alignment horizontal="left" vertical="center" wrapText="1"/>
      <protection locked="0"/>
    </xf>
    <xf numFmtId="49" fontId="17" fillId="0" borderId="12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3" fontId="17" fillId="0" borderId="3" xfId="0" applyNumberFormat="1" applyFont="1" applyBorder="1" applyAlignment="1" applyProtection="1">
      <alignment vertical="center"/>
      <protection locked="0"/>
    </xf>
    <xf numFmtId="3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/>
    <xf numFmtId="3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 applyProtection="1">
      <alignment vertical="center"/>
      <protection locked="0"/>
    </xf>
    <xf numFmtId="4" fontId="17" fillId="0" borderId="3" xfId="0" applyNumberFormat="1" applyFont="1" applyBorder="1" applyAlignment="1" applyProtection="1">
      <alignment vertical="center"/>
      <protection locked="0"/>
    </xf>
    <xf numFmtId="167" fontId="17" fillId="0" borderId="4" xfId="0" applyNumberFormat="1" applyFont="1" applyBorder="1" applyAlignment="1" applyProtection="1">
      <alignment vertical="center"/>
      <protection locked="0"/>
    </xf>
    <xf numFmtId="3" fontId="17" fillId="0" borderId="24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8" fillId="0" borderId="0" xfId="0" applyNumberFormat="1" applyFont="1" applyBorder="1" applyAlignment="1" applyProtection="1">
      <alignment horizontal="left" vertical="center" wrapText="1"/>
      <protection locked="0"/>
    </xf>
    <xf numFmtId="49" fontId="18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3" fontId="16" fillId="0" borderId="2" xfId="0" applyNumberFormat="1" applyFont="1" applyBorder="1" applyAlignment="1" applyProtection="1">
      <alignment vertical="center"/>
      <protection locked="0"/>
    </xf>
    <xf numFmtId="2" fontId="16" fillId="0" borderId="2" xfId="0" applyNumberFormat="1" applyFont="1" applyBorder="1" applyAlignment="1" applyProtection="1">
      <alignment vertical="center"/>
      <protection locked="0"/>
    </xf>
    <xf numFmtId="3" fontId="16" fillId="0" borderId="0" xfId="0" applyNumberFormat="1" applyFont="1"/>
    <xf numFmtId="164" fontId="16" fillId="0" borderId="2" xfId="0" applyNumberFormat="1" applyFont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center"/>
      <protection locked="0"/>
    </xf>
    <xf numFmtId="3" fontId="16" fillId="0" borderId="2" xfId="0" applyNumberFormat="1" applyFont="1" applyBorder="1" applyAlignment="1">
      <alignment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13" xfId="0" applyFont="1" applyBorder="1" applyAlignment="1" applyProtection="1">
      <alignment wrapText="1"/>
    </xf>
    <xf numFmtId="0" fontId="16" fillId="0" borderId="1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2" fontId="16" fillId="0" borderId="6" xfId="0" applyNumberFormat="1" applyFont="1" applyBorder="1" applyAlignment="1"/>
    <xf numFmtId="0" fontId="16" fillId="0" borderId="3" xfId="0" applyFont="1" applyBorder="1" applyAlignment="1"/>
    <xf numFmtId="166" fontId="16" fillId="0" borderId="0" xfId="0" applyNumberFormat="1" applyFont="1" applyBorder="1" applyAlignment="1" applyProtection="1">
      <alignment horizontal="center" vertical="center"/>
    </xf>
    <xf numFmtId="166" fontId="16" fillId="0" borderId="3" xfId="0" applyNumberFormat="1" applyFont="1" applyBorder="1" applyAlignment="1" applyProtection="1">
      <alignment horizontal="center" vertical="center"/>
    </xf>
    <xf numFmtId="166" fontId="16" fillId="0" borderId="1" xfId="0" applyNumberFormat="1" applyFont="1" applyBorder="1" applyAlignment="1" applyProtection="1">
      <alignment horizontal="center" vertical="center"/>
    </xf>
    <xf numFmtId="166" fontId="16" fillId="0" borderId="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66" zoomScaleNormal="66" zoomScaleSheetLayoutView="75" workbookViewId="0">
      <selection activeCell="AF29" sqref="AF29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9" customWidth="1"/>
    <col min="8" max="8" width="9.5703125" style="4" bestFit="1" customWidth="1"/>
    <col min="9" max="9" width="11.7109375" style="4" bestFit="1" customWidth="1"/>
    <col min="10" max="10" width="14" style="20" customWidth="1"/>
    <col min="11" max="11" width="9.28515625" style="4" bestFit="1" customWidth="1"/>
    <col min="12" max="13" width="13.42578125" style="1" customWidth="1"/>
    <col min="14" max="14" width="8.140625" style="4" customWidth="1"/>
    <col min="15" max="15" width="7.85546875" style="4" customWidth="1"/>
    <col min="16" max="16" width="16.5703125" style="36" customWidth="1"/>
    <col min="17" max="17" width="9.5703125" style="35" customWidth="1"/>
    <col min="18" max="18" width="12.85546875" style="35" customWidth="1"/>
    <col min="19" max="21" width="9.140625" style="1"/>
    <col min="22" max="22" width="35.5703125" style="1" customWidth="1"/>
    <col min="23" max="16384" width="9.140625" style="1"/>
  </cols>
  <sheetData>
    <row r="1" spans="1:21" ht="11.1" customHeight="1" x14ac:dyDescent="0.2">
      <c r="A1" s="94" t="s">
        <v>46</v>
      </c>
      <c r="B1" s="95"/>
      <c r="C1" s="95"/>
      <c r="D1" s="95"/>
      <c r="E1" s="95"/>
      <c r="F1" s="95"/>
      <c r="G1" s="95"/>
      <c r="H1" s="96"/>
      <c r="I1" s="103" t="s">
        <v>44</v>
      </c>
      <c r="J1" s="104"/>
      <c r="K1" s="104"/>
      <c r="L1" s="104"/>
      <c r="M1" s="104"/>
      <c r="N1" s="105"/>
      <c r="O1" s="41" t="s">
        <v>1</v>
      </c>
      <c r="P1" s="193" t="s">
        <v>70</v>
      </c>
      <c r="Q1" s="52"/>
      <c r="R1" s="53"/>
      <c r="S1" s="43"/>
      <c r="T1" s="43"/>
      <c r="U1" s="43"/>
    </row>
    <row r="2" spans="1:21" ht="8.25" customHeight="1" x14ac:dyDescent="0.15">
      <c r="A2" s="97"/>
      <c r="B2" s="98"/>
      <c r="C2" s="98"/>
      <c r="D2" s="98"/>
      <c r="E2" s="98"/>
      <c r="F2" s="98"/>
      <c r="G2" s="98"/>
      <c r="H2" s="99"/>
      <c r="I2" s="19"/>
      <c r="K2" s="20"/>
      <c r="L2" s="20"/>
      <c r="M2" s="20"/>
      <c r="N2" s="12"/>
      <c r="O2" s="20"/>
      <c r="P2" s="194"/>
      <c r="Q2" s="44"/>
      <c r="R2" s="45"/>
    </row>
    <row r="3" spans="1:21" ht="12.75" customHeight="1" x14ac:dyDescent="0.15">
      <c r="A3" s="97"/>
      <c r="B3" s="98"/>
      <c r="C3" s="98"/>
      <c r="D3" s="98"/>
      <c r="E3" s="98"/>
      <c r="F3" s="98"/>
      <c r="G3" s="98"/>
      <c r="H3" s="99"/>
      <c r="I3" s="186" t="s">
        <v>76</v>
      </c>
      <c r="J3" s="187"/>
      <c r="K3" s="187"/>
      <c r="L3" s="187"/>
      <c r="M3" s="187"/>
      <c r="N3" s="188"/>
      <c r="P3" s="40"/>
      <c r="Q3" s="44"/>
      <c r="R3" s="45"/>
    </row>
    <row r="4" spans="1:21" ht="8.25" customHeight="1" x14ac:dyDescent="0.15">
      <c r="A4" s="97"/>
      <c r="B4" s="98"/>
      <c r="C4" s="98"/>
      <c r="D4" s="98"/>
      <c r="E4" s="98"/>
      <c r="F4" s="98"/>
      <c r="G4" s="98"/>
      <c r="H4" s="99"/>
      <c r="I4" s="189"/>
      <c r="J4" s="187"/>
      <c r="K4" s="187"/>
      <c r="L4" s="187"/>
      <c r="M4" s="187"/>
      <c r="N4" s="188"/>
      <c r="O4" s="9" t="s">
        <v>2</v>
      </c>
      <c r="P4" s="40"/>
      <c r="Q4" s="44"/>
      <c r="R4" s="45"/>
    </row>
    <row r="5" spans="1:21" ht="8.25" customHeight="1" x14ac:dyDescent="0.15">
      <c r="A5" s="97"/>
      <c r="B5" s="98"/>
      <c r="C5" s="98"/>
      <c r="D5" s="98"/>
      <c r="E5" s="98"/>
      <c r="F5" s="98"/>
      <c r="G5" s="98"/>
      <c r="H5" s="99"/>
      <c r="I5" s="189"/>
      <c r="J5" s="187"/>
      <c r="K5" s="187"/>
      <c r="L5" s="187"/>
      <c r="M5" s="187"/>
      <c r="N5" s="188"/>
      <c r="O5" s="195">
        <v>44951</v>
      </c>
      <c r="P5" s="196"/>
      <c r="Q5" s="44"/>
      <c r="R5" s="45"/>
    </row>
    <row r="6" spans="1:21" ht="9" customHeight="1" x14ac:dyDescent="0.15">
      <c r="A6" s="97"/>
      <c r="B6" s="98"/>
      <c r="C6" s="98"/>
      <c r="D6" s="98"/>
      <c r="E6" s="98"/>
      <c r="F6" s="98"/>
      <c r="G6" s="98"/>
      <c r="H6" s="99"/>
      <c r="I6" s="189"/>
      <c r="J6" s="187"/>
      <c r="K6" s="187"/>
      <c r="L6" s="187"/>
      <c r="M6" s="187"/>
      <c r="N6" s="188"/>
      <c r="O6" s="197"/>
      <c r="P6" s="198"/>
      <c r="Q6" s="44"/>
      <c r="R6" s="45"/>
    </row>
    <row r="7" spans="1:21" ht="8.25" customHeight="1" x14ac:dyDescent="0.15">
      <c r="A7" s="97"/>
      <c r="B7" s="98"/>
      <c r="C7" s="98"/>
      <c r="D7" s="98"/>
      <c r="E7" s="98"/>
      <c r="F7" s="98"/>
      <c r="G7" s="98"/>
      <c r="H7" s="99"/>
      <c r="I7" s="189"/>
      <c r="J7" s="187"/>
      <c r="K7" s="187"/>
      <c r="L7" s="187"/>
      <c r="M7" s="187"/>
      <c r="N7" s="188"/>
      <c r="O7" s="20"/>
      <c r="P7" s="40"/>
      <c r="Q7" s="44"/>
      <c r="R7" s="45"/>
    </row>
    <row r="8" spans="1:21" ht="4.5" customHeight="1" x14ac:dyDescent="0.15">
      <c r="A8" s="97"/>
      <c r="B8" s="98"/>
      <c r="C8" s="98"/>
      <c r="D8" s="98"/>
      <c r="E8" s="98"/>
      <c r="F8" s="98"/>
      <c r="G8" s="98"/>
      <c r="H8" s="99"/>
      <c r="I8" s="189"/>
      <c r="J8" s="187"/>
      <c r="K8" s="187"/>
      <c r="L8" s="187"/>
      <c r="M8" s="187"/>
      <c r="N8" s="188"/>
      <c r="Q8" s="46"/>
      <c r="R8" s="47"/>
    </row>
    <row r="9" spans="1:21" ht="8.25" hidden="1" customHeight="1" x14ac:dyDescent="0.15">
      <c r="A9" s="100"/>
      <c r="B9" s="101"/>
      <c r="C9" s="101"/>
      <c r="D9" s="101"/>
      <c r="E9" s="101"/>
      <c r="F9" s="101"/>
      <c r="G9" s="101"/>
      <c r="H9" s="102"/>
      <c r="I9" s="190"/>
      <c r="J9" s="191"/>
      <c r="K9" s="191"/>
      <c r="L9" s="191"/>
      <c r="M9" s="191"/>
      <c r="N9" s="192"/>
      <c r="Q9" s="46"/>
      <c r="R9" s="47"/>
    </row>
    <row r="10" spans="1:21" x14ac:dyDescent="0.15">
      <c r="A10" s="115" t="s">
        <v>0</v>
      </c>
      <c r="B10" s="116"/>
      <c r="C10" s="116"/>
      <c r="D10" s="116"/>
      <c r="E10" s="116"/>
      <c r="F10" s="117"/>
      <c r="G10" s="61"/>
      <c r="H10" s="121" t="s">
        <v>3</v>
      </c>
      <c r="I10" s="89"/>
      <c r="J10" s="89"/>
      <c r="K10" s="89"/>
      <c r="L10" s="89"/>
      <c r="M10" s="89"/>
      <c r="N10" s="89"/>
      <c r="O10" s="89"/>
      <c r="P10" s="90"/>
      <c r="Q10" s="48"/>
      <c r="R10" s="49"/>
    </row>
    <row r="11" spans="1:21" x14ac:dyDescent="0.15">
      <c r="A11" s="118"/>
      <c r="B11" s="119"/>
      <c r="C11" s="119"/>
      <c r="D11" s="119"/>
      <c r="E11" s="119"/>
      <c r="F11" s="120"/>
      <c r="G11" s="30"/>
      <c r="H11" s="91"/>
      <c r="I11" s="92"/>
      <c r="J11" s="92"/>
      <c r="K11" s="92"/>
      <c r="L11" s="92"/>
      <c r="M11" s="92"/>
      <c r="N11" s="92"/>
      <c r="O11" s="92"/>
      <c r="P11" s="93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09" t="s">
        <v>4</v>
      </c>
      <c r="I12" s="110"/>
      <c r="J12" s="110"/>
      <c r="K12" s="110"/>
      <c r="L12" s="111"/>
      <c r="M12" s="66"/>
      <c r="N12" s="85" t="s">
        <v>5</v>
      </c>
      <c r="O12" s="89"/>
      <c r="P12" s="90"/>
      <c r="Q12" s="85" t="s">
        <v>47</v>
      </c>
      <c r="R12" s="86"/>
    </row>
    <row r="13" spans="1:21" x14ac:dyDescent="0.15">
      <c r="A13" s="13"/>
      <c r="B13" s="11"/>
      <c r="C13" s="11"/>
      <c r="D13" s="11"/>
      <c r="E13" s="11"/>
      <c r="F13" s="12"/>
      <c r="G13" s="30"/>
      <c r="H13" s="112"/>
      <c r="I13" s="113"/>
      <c r="J13" s="113"/>
      <c r="K13" s="113"/>
      <c r="L13" s="114"/>
      <c r="M13" s="67"/>
      <c r="N13" s="91"/>
      <c r="O13" s="92"/>
      <c r="P13" s="93"/>
      <c r="Q13" s="87"/>
      <c r="R13" s="88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22" t="s">
        <v>59</v>
      </c>
      <c r="M14" s="123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06" t="s">
        <v>60</v>
      </c>
      <c r="M15" s="12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06" t="s">
        <v>12</v>
      </c>
      <c r="C16" s="107"/>
      <c r="D16" s="107"/>
      <c r="E16" s="107"/>
      <c r="F16" s="108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25" t="s">
        <v>28</v>
      </c>
      <c r="M16" s="12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61</v>
      </c>
      <c r="M18" s="15" t="s">
        <v>62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06" t="s">
        <v>11</v>
      </c>
      <c r="C19" s="107"/>
      <c r="D19" s="107"/>
      <c r="E19" s="107"/>
      <c r="F19" s="108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85.5" customHeight="1" x14ac:dyDescent="0.2">
      <c r="A20" s="156" t="s">
        <v>65</v>
      </c>
      <c r="B20" s="157" t="s">
        <v>74</v>
      </c>
      <c r="C20" s="158"/>
      <c r="D20" s="158"/>
      <c r="E20" s="158"/>
      <c r="F20" s="159"/>
      <c r="G20" s="160" t="s">
        <v>75</v>
      </c>
      <c r="H20" s="161">
        <v>860154</v>
      </c>
      <c r="I20" s="162">
        <v>1</v>
      </c>
      <c r="J20" s="163">
        <f t="shared" ref="J20:J26" si="0">SUM(H20*I20)</f>
        <v>860154</v>
      </c>
      <c r="K20" s="164">
        <v>1</v>
      </c>
      <c r="L20" s="165"/>
      <c r="M20" s="166">
        <f>SUM(J20*K20)</f>
        <v>860154</v>
      </c>
      <c r="N20" s="162"/>
      <c r="O20" s="167"/>
      <c r="P20" s="168"/>
      <c r="Q20" s="169">
        <v>53.71</v>
      </c>
      <c r="R20" s="170">
        <f t="shared" ref="R20:R26" si="1">SUM(M20*Q20)</f>
        <v>46198871.340000004</v>
      </c>
      <c r="T20" s="1"/>
      <c r="U20" s="155"/>
      <c r="V20" s="155"/>
      <c r="W20" s="1"/>
      <c r="X20" s="1"/>
      <c r="Y20" s="3"/>
      <c r="Z20" s="1"/>
      <c r="AA20" s="1"/>
    </row>
    <row r="21" spans="1:27" s="2" customFormat="1" ht="61.5" customHeight="1" x14ac:dyDescent="0.2">
      <c r="A21" s="156" t="s">
        <v>55</v>
      </c>
      <c r="B21" s="171" t="s">
        <v>71</v>
      </c>
      <c r="C21" s="172"/>
      <c r="D21" s="172"/>
      <c r="E21" s="172"/>
      <c r="F21" s="173"/>
      <c r="G21" s="160" t="s">
        <v>72</v>
      </c>
      <c r="H21" s="161">
        <v>96062</v>
      </c>
      <c r="I21" s="162">
        <v>1</v>
      </c>
      <c r="J21" s="163">
        <f t="shared" si="0"/>
        <v>96062</v>
      </c>
      <c r="K21" s="164">
        <v>0.08</v>
      </c>
      <c r="L21" s="165"/>
      <c r="M21" s="166">
        <f t="shared" ref="M20:M25" si="2">SUM(J21*K21)</f>
        <v>7684.96</v>
      </c>
      <c r="N21" s="162"/>
      <c r="O21" s="167"/>
      <c r="P21" s="168"/>
      <c r="Q21" s="169">
        <v>53.71</v>
      </c>
      <c r="R21" s="170">
        <f t="shared" si="1"/>
        <v>412759.20160000003</v>
      </c>
      <c r="T21" s="1"/>
      <c r="U21" s="155"/>
      <c r="V21" s="155"/>
      <c r="W21" s="1"/>
      <c r="X21" s="1"/>
      <c r="Y21" s="3"/>
      <c r="Z21" s="1"/>
      <c r="AA21" s="1"/>
    </row>
    <row r="22" spans="1:27" s="2" customFormat="1" ht="66" customHeight="1" x14ac:dyDescent="0.2">
      <c r="A22" s="156" t="s">
        <v>55</v>
      </c>
      <c r="B22" s="171" t="s">
        <v>71</v>
      </c>
      <c r="C22" s="172"/>
      <c r="D22" s="172"/>
      <c r="E22" s="172"/>
      <c r="F22" s="173"/>
      <c r="G22" s="160" t="s">
        <v>73</v>
      </c>
      <c r="H22" s="161">
        <v>96062</v>
      </c>
      <c r="I22" s="162">
        <v>1</v>
      </c>
      <c r="J22" s="163">
        <f t="shared" si="0"/>
        <v>96062</v>
      </c>
      <c r="K22" s="164">
        <v>0.08</v>
      </c>
      <c r="L22" s="165"/>
      <c r="M22" s="166">
        <f t="shared" si="2"/>
        <v>7684.96</v>
      </c>
      <c r="N22" s="162"/>
      <c r="O22" s="167"/>
      <c r="P22" s="168"/>
      <c r="Q22" s="169">
        <v>53.71</v>
      </c>
      <c r="R22" s="170">
        <f t="shared" si="1"/>
        <v>412759.20160000003</v>
      </c>
      <c r="T22" s="1"/>
      <c r="U22" s="155"/>
      <c r="V22" s="155"/>
      <c r="W22" s="1"/>
      <c r="X22" s="1"/>
      <c r="Y22" s="3"/>
      <c r="Z22" s="1"/>
      <c r="AA22" s="1"/>
    </row>
    <row r="23" spans="1:27" s="2" customFormat="1" ht="56.25" customHeight="1" x14ac:dyDescent="0.2">
      <c r="A23" s="156" t="s">
        <v>55</v>
      </c>
      <c r="B23" s="171" t="s">
        <v>66</v>
      </c>
      <c r="C23" s="174"/>
      <c r="D23" s="174"/>
      <c r="E23" s="174"/>
      <c r="F23" s="175"/>
      <c r="G23" s="160" t="s">
        <v>57</v>
      </c>
      <c r="H23" s="161">
        <v>182015</v>
      </c>
      <c r="I23" s="162">
        <v>1</v>
      </c>
      <c r="J23" s="163">
        <f>SUM(H23*I23)</f>
        <v>182015</v>
      </c>
      <c r="K23" s="164">
        <v>0.25</v>
      </c>
      <c r="L23" s="165"/>
      <c r="M23" s="166">
        <f t="shared" si="2"/>
        <v>45503.75</v>
      </c>
      <c r="N23" s="162"/>
      <c r="O23" s="167"/>
      <c r="P23" s="168"/>
      <c r="Q23" s="169">
        <v>53.71</v>
      </c>
      <c r="R23" s="170">
        <f t="shared" si="1"/>
        <v>2444006.4125000001</v>
      </c>
      <c r="T23" s="1"/>
      <c r="U23" s="155"/>
      <c r="V23" s="155"/>
      <c r="W23" s="1"/>
      <c r="X23" s="1"/>
      <c r="Y23" s="3"/>
      <c r="Z23" s="1"/>
      <c r="AA23" s="1"/>
    </row>
    <row r="24" spans="1:27" s="2" customFormat="1" ht="57" customHeight="1" x14ac:dyDescent="0.2">
      <c r="A24" s="156" t="s">
        <v>55</v>
      </c>
      <c r="B24" s="171" t="s">
        <v>67</v>
      </c>
      <c r="C24" s="176"/>
      <c r="D24" s="176"/>
      <c r="E24" s="176"/>
      <c r="F24" s="177"/>
      <c r="G24" s="160" t="s">
        <v>64</v>
      </c>
      <c r="H24" s="161">
        <v>8008</v>
      </c>
      <c r="I24" s="162">
        <v>1</v>
      </c>
      <c r="J24" s="163">
        <f t="shared" si="0"/>
        <v>8008</v>
      </c>
      <c r="K24" s="164">
        <v>0.25</v>
      </c>
      <c r="L24" s="165"/>
      <c r="M24" s="166">
        <f t="shared" si="2"/>
        <v>2002</v>
      </c>
      <c r="N24" s="162"/>
      <c r="O24" s="167"/>
      <c r="P24" s="168"/>
      <c r="Q24" s="169">
        <v>53.71</v>
      </c>
      <c r="R24" s="170">
        <f t="shared" si="1"/>
        <v>107527.42</v>
      </c>
      <c r="T24" s="1"/>
      <c r="U24" s="155"/>
      <c r="V24" s="155"/>
      <c r="W24" s="1"/>
      <c r="X24" s="1"/>
      <c r="Y24" s="3"/>
      <c r="Z24" s="1"/>
      <c r="AA24" s="1"/>
    </row>
    <row r="25" spans="1:27" s="2" customFormat="1" ht="54.75" customHeight="1" x14ac:dyDescent="0.25">
      <c r="A25" s="156" t="s">
        <v>55</v>
      </c>
      <c r="B25" s="171" t="s">
        <v>68</v>
      </c>
      <c r="C25" s="178"/>
      <c r="D25" s="178"/>
      <c r="E25" s="178"/>
      <c r="F25" s="144"/>
      <c r="G25" s="160" t="s">
        <v>69</v>
      </c>
      <c r="H25" s="179">
        <v>11008</v>
      </c>
      <c r="I25" s="180">
        <v>1</v>
      </c>
      <c r="J25" s="163">
        <f t="shared" si="0"/>
        <v>11008</v>
      </c>
      <c r="K25" s="181">
        <v>0.5</v>
      </c>
      <c r="L25" s="182"/>
      <c r="M25" s="166">
        <f t="shared" si="2"/>
        <v>5504</v>
      </c>
      <c r="N25" s="180"/>
      <c r="O25" s="183"/>
      <c r="P25" s="184"/>
      <c r="Q25" s="169">
        <v>53.71</v>
      </c>
      <c r="R25" s="170">
        <f t="shared" si="1"/>
        <v>295619.84000000003</v>
      </c>
      <c r="T25" s="1"/>
      <c r="U25" s="155"/>
      <c r="V25" s="155"/>
      <c r="W25" s="1"/>
      <c r="X25" s="1"/>
      <c r="Y25" s="3"/>
      <c r="Z25" s="1"/>
      <c r="AA25" s="1"/>
    </row>
    <row r="26" spans="1:27" s="2" customFormat="1" ht="81.75" customHeight="1" x14ac:dyDescent="0.2">
      <c r="A26" s="141" t="s">
        <v>56</v>
      </c>
      <c r="B26" s="142" t="s">
        <v>63</v>
      </c>
      <c r="C26" s="178"/>
      <c r="D26" s="178"/>
      <c r="E26" s="178"/>
      <c r="F26" s="144"/>
      <c r="G26" s="145" t="s">
        <v>58</v>
      </c>
      <c r="H26" s="179">
        <v>80301</v>
      </c>
      <c r="I26" s="180">
        <v>1</v>
      </c>
      <c r="J26" s="163">
        <f t="shared" si="0"/>
        <v>80301</v>
      </c>
      <c r="K26" s="181">
        <v>0.08</v>
      </c>
      <c r="L26" s="185">
        <f>J26*K26</f>
        <v>6424.08</v>
      </c>
      <c r="M26" s="185"/>
      <c r="N26" s="180"/>
      <c r="O26" s="183"/>
      <c r="P26" s="184"/>
      <c r="Q26" s="169">
        <v>53.71</v>
      </c>
      <c r="R26" s="170">
        <f t="shared" si="1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69.75" customHeight="1" x14ac:dyDescent="0.2">
      <c r="A27" s="141" t="s">
        <v>77</v>
      </c>
      <c r="B27" s="142" t="s">
        <v>78</v>
      </c>
      <c r="C27" s="143"/>
      <c r="D27" s="143"/>
      <c r="E27" s="143"/>
      <c r="F27" s="144"/>
      <c r="G27" s="145" t="s">
        <v>79</v>
      </c>
      <c r="H27" s="146">
        <v>96973</v>
      </c>
      <c r="I27" s="147">
        <v>1</v>
      </c>
      <c r="J27" s="148">
        <v>96973</v>
      </c>
      <c r="K27" s="149">
        <v>0.1</v>
      </c>
      <c r="L27" s="150"/>
      <c r="M27" s="150">
        <v>9697</v>
      </c>
      <c r="N27" s="147"/>
      <c r="O27" s="151"/>
      <c r="P27" s="152"/>
      <c r="Q27" s="153">
        <v>53.71</v>
      </c>
      <c r="R27" s="154">
        <v>520842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3" customHeight="1" x14ac:dyDescent="0.2">
      <c r="A28" s="8"/>
      <c r="B28" s="130"/>
      <c r="C28" s="133"/>
      <c r="D28" s="133"/>
      <c r="E28" s="133"/>
      <c r="F28" s="134"/>
      <c r="G28" s="22"/>
      <c r="H28" s="5"/>
      <c r="I28" s="6"/>
      <c r="J28" s="62"/>
      <c r="K28" s="59"/>
      <c r="L28" s="78"/>
      <c r="M28" s="78"/>
      <c r="N28" s="6"/>
      <c r="O28" s="7"/>
      <c r="P28" s="42"/>
      <c r="Q28" s="60"/>
      <c r="R28" s="81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30"/>
      <c r="C29" s="133"/>
      <c r="D29" s="133"/>
      <c r="E29" s="133"/>
      <c r="F29" s="134"/>
      <c r="G29" s="22"/>
      <c r="H29" s="5"/>
      <c r="I29" s="6"/>
      <c r="J29" s="62"/>
      <c r="K29" s="59"/>
      <c r="L29" s="78"/>
      <c r="M29" s="78"/>
      <c r="N29" s="6"/>
      <c r="O29" s="7"/>
      <c r="P29" s="42"/>
      <c r="Q29" s="60"/>
      <c r="R29" s="81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30"/>
      <c r="C30" s="131"/>
      <c r="D30" s="131"/>
      <c r="E30" s="131"/>
      <c r="F30" s="132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81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30"/>
      <c r="C31" s="131"/>
      <c r="D31" s="131"/>
      <c r="E31" s="131"/>
      <c r="F31" s="132"/>
      <c r="G31" s="22"/>
      <c r="H31" s="5"/>
      <c r="I31" s="6"/>
      <c r="J31" s="62"/>
      <c r="K31" s="59"/>
      <c r="L31" s="79"/>
      <c r="M31" s="79"/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38" t="s">
        <v>41</v>
      </c>
      <c r="C32" s="139"/>
      <c r="D32" s="139"/>
      <c r="E32" s="139"/>
      <c r="F32" s="140"/>
      <c r="G32" s="68"/>
      <c r="H32" s="69"/>
      <c r="I32" s="70"/>
      <c r="J32" s="63">
        <v>1350282</v>
      </c>
      <c r="K32" s="74"/>
      <c r="L32" s="63">
        <f>SUM(L20:L25)</f>
        <v>0</v>
      </c>
      <c r="M32" s="63">
        <v>937640</v>
      </c>
      <c r="N32" s="74"/>
      <c r="O32" s="74"/>
      <c r="P32" s="23">
        <f>SUM(P20:P31)</f>
        <v>0</v>
      </c>
      <c r="Q32" s="76"/>
      <c r="R32" s="82">
        <f>SUM(R20:R31)</f>
        <v>50392385.415700011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35" t="s">
        <v>45</v>
      </c>
      <c r="C33" s="136"/>
      <c r="D33" s="136"/>
      <c r="E33" s="136"/>
      <c r="F33" s="137"/>
      <c r="G33" s="71"/>
      <c r="H33" s="72"/>
      <c r="I33" s="73"/>
      <c r="J33" s="64">
        <f>SUM(J32)</f>
        <v>1350282</v>
      </c>
      <c r="K33" s="75"/>
      <c r="L33" s="64">
        <f>SUM(L32)</f>
        <v>0</v>
      </c>
      <c r="M33" s="64">
        <f>SUM(M32)</f>
        <v>937640</v>
      </c>
      <c r="N33" s="74"/>
      <c r="O33" s="75"/>
      <c r="P33" s="24">
        <f>SUM(P32)</f>
        <v>0</v>
      </c>
      <c r="Q33" s="77"/>
      <c r="R33" s="83">
        <f>SUM(R32)</f>
        <v>50392385.415700011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27" t="s">
        <v>54</v>
      </c>
      <c r="B34" s="128"/>
      <c r="C34" s="128"/>
      <c r="D34" s="128"/>
      <c r="E34" s="128"/>
      <c r="F34" s="129"/>
      <c r="G34" s="71"/>
      <c r="H34" s="72"/>
      <c r="I34" s="73"/>
      <c r="J34" s="65">
        <f>SUM(J33+N33)</f>
        <v>1350282</v>
      </c>
      <c r="K34" s="75"/>
      <c r="L34" s="80"/>
      <c r="M34" s="65">
        <f>SUM(M33+P33)</f>
        <v>937640</v>
      </c>
      <c r="N34" s="74"/>
      <c r="O34" s="75"/>
      <c r="P34" s="24"/>
      <c r="Q34" s="75"/>
      <c r="R34" s="84"/>
    </row>
  </sheetData>
  <mergeCells count="30">
    <mergeCell ref="A34:F34"/>
    <mergeCell ref="B21:F21"/>
    <mergeCell ref="B31:F31"/>
    <mergeCell ref="B29:F29"/>
    <mergeCell ref="B30:F30"/>
    <mergeCell ref="B24:F24"/>
    <mergeCell ref="B25:F25"/>
    <mergeCell ref="B26:F26"/>
    <mergeCell ref="B27:F27"/>
    <mergeCell ref="B23:F23"/>
    <mergeCell ref="B33:F33"/>
    <mergeCell ref="B32:F32"/>
    <mergeCell ref="B28:F28"/>
    <mergeCell ref="B22:F2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2023-01-25T15:31:37Z</dcterms:modified>
</cp:coreProperties>
</file>