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dueck\Box\Directives &amp; Regulations Branch\1380 Information Collection Budget Files\0596-0078 National Woodland Owner Survey\2025\ROCIS\"/>
    </mc:Choice>
  </mc:AlternateContent>
  <xr:revisionPtr revIDLastSave="0" documentId="13_ncr:1_{33A9BA1B-B494-456B-8294-711B18C6CA29}" xr6:coauthVersionLast="47" xr6:coauthVersionMax="47" xr10:uidLastSave="{00000000-0000-0000-0000-000000000000}"/>
  <bookViews>
    <workbookView xWindow="-110" yWindow="-110" windowWidth="19420" windowHeight="10420" tabRatio="830" xr2:uid="{00000000-000D-0000-FFFF-FFFF00000000}"/>
  </bookViews>
  <sheets>
    <sheet name="Individual and Household" sheetId="28" r:id="rId1"/>
    <sheet name="Private Sector" sheetId="29" r:id="rId2"/>
    <sheet name="State Tribal County" sheetId="27" r:id="rId3"/>
  </sheets>
  <definedNames>
    <definedName name="_xlnm.Print_Area" localSheetId="0">'Individual and Household'!$A$1:$S$70</definedName>
    <definedName name="_xlnm.Print_Area" localSheetId="1">'Private Sector'!$A$1:$S$68</definedName>
    <definedName name="_xlnm.Print_Area" localSheetId="2">'State Tribal County'!$A$1:$S$40</definedName>
    <definedName name="_xlnm.Print_Titles" localSheetId="0">'Individual and Household'!$12:$21</definedName>
    <definedName name="_xlnm.Print_Titles" localSheetId="1">'Private Sector'!$12:$21</definedName>
    <definedName name="_xlnm.Print_Titles" localSheetId="2">'State Tribal County'!$12:$21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8" i="28" l="1"/>
  <c r="M38" i="27" l="1"/>
  <c r="J40" i="27"/>
  <c r="H38" i="27"/>
  <c r="M66" i="29"/>
  <c r="J66" i="29"/>
  <c r="I66" i="29"/>
  <c r="H66" i="29"/>
  <c r="M68" i="28"/>
  <c r="J70" i="28"/>
  <c r="H68" i="28"/>
</calcChain>
</file>

<file path=xl/sharedStrings.xml><?xml version="1.0" encoding="utf-8"?>
<sst xmlns="http://schemas.openxmlformats.org/spreadsheetml/2006/main" count="418" uniqueCount="91">
  <si>
    <r>
      <t xml:space="preserve">INSTRUCTIONS:  </t>
    </r>
    <r>
      <rPr>
        <sz val="8"/>
        <rFont val="Tahoma"/>
        <family val="2"/>
      </rPr>
      <t xml:space="preserve">Use this form when a single information collection document involves multiple reporting and recordkeeping requirements.  </t>
    </r>
  </si>
  <si>
    <t>TITLE OF INFORMATION COLLECTION REQUEST</t>
  </si>
  <si>
    <t>OMB NO.</t>
  </si>
  <si>
    <t>National Woodland Owner Survey</t>
  </si>
  <si>
    <t>0596-0078</t>
  </si>
  <si>
    <t>DATE PREPARED:</t>
  </si>
  <si>
    <t>IDENTIFICATION OF REPORTING OR RECORDKEEPING REQUIREMENT</t>
  </si>
  <si>
    <t>ANNUAL BURDEN ESTIMATE</t>
  </si>
  <si>
    <t>ESTIMATED RESPONSES</t>
  </si>
  <si>
    <t>NON-RESPONSES</t>
  </si>
  <si>
    <t>TOTAL</t>
  </si>
  <si>
    <t>FORMS NO (S)</t>
  </si>
  <si>
    <t xml:space="preserve">ANNUAL </t>
  </si>
  <si>
    <t>SAMPLE</t>
  </si>
  <si>
    <t>NUMBER OF</t>
  </si>
  <si>
    <t>TOTAL ANNUAL</t>
  </si>
  <si>
    <t>HOURS</t>
  </si>
  <si>
    <t xml:space="preserve">TOTAL </t>
  </si>
  <si>
    <t xml:space="preserve">COST </t>
  </si>
  <si>
    <t>(If "none"</t>
  </si>
  <si>
    <t>DESCRIPTION</t>
  </si>
  <si>
    <t>FREQUENCY</t>
  </si>
  <si>
    <t>SIZE</t>
  </si>
  <si>
    <t>RESPONDENTS</t>
  </si>
  <si>
    <t>RESPONSES</t>
  </si>
  <si>
    <t xml:space="preserve">PER  </t>
  </si>
  <si>
    <t>NON-</t>
  </si>
  <si>
    <t xml:space="preserve">OF </t>
  </si>
  <si>
    <t>BURDEN</t>
  </si>
  <si>
    <t>PER</t>
  </si>
  <si>
    <t>COST</t>
  </si>
  <si>
    <t>so state)</t>
  </si>
  <si>
    <t>OF</t>
  </si>
  <si>
    <t>(Col. C x E)</t>
  </si>
  <si>
    <t>RESPONSE</t>
  </si>
  <si>
    <t>OF RESPONSE</t>
  </si>
  <si>
    <t>NON-RESPONSE</t>
  </si>
  <si>
    <t>HOUR*</t>
  </si>
  <si>
    <t>(Col. F xG)</t>
  </si>
  <si>
    <t>(Col. C x I)</t>
  </si>
  <si>
    <t>(Col. J x K)</t>
  </si>
  <si>
    <t>(Col. H + L)</t>
  </si>
  <si>
    <t>(Col. M x N)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</si>
  <si>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</si>
  <si>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</si>
  <si>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</si>
  <si>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</si>
  <si>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</si>
  <si>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</si>
  <si>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</si>
  <si>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</si>
  <si>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</si>
  <si>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</si>
  <si>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</si>
  <si>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</si>
  <si>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</si>
  <si>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</si>
  <si>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</si>
  <si>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None</t>
  </si>
  <si>
    <t>Pre-Notice letter</t>
  </si>
  <si>
    <t>Reminder / Thank You Letter</t>
  </si>
  <si>
    <t>Online Survey</t>
  </si>
  <si>
    <t>Telephone Survey</t>
  </si>
  <si>
    <t>NWOS Corporate Survey</t>
  </si>
  <si>
    <t>Cover Letter &amp; First Electronic Survey</t>
  </si>
  <si>
    <t>Cover Letter &amp; Second Electronic Survey</t>
  </si>
  <si>
    <t>Follow-up Telephone Call</t>
  </si>
  <si>
    <t>Face to Face Interview</t>
  </si>
  <si>
    <t>Phone call screener guide</t>
  </si>
  <si>
    <t>Confirmation letter</t>
  </si>
  <si>
    <t>Focus Group Session</t>
  </si>
  <si>
    <t>Cognitive Interview Session</t>
  </si>
  <si>
    <t>SUBTOTAL</t>
  </si>
  <si>
    <t>TOTAL OF ALL PAGES</t>
  </si>
  <si>
    <t>TOTAL - COLUMNS "F" AND "J" = OMB 831, 13 b;                        COLUMNS "H" AND "L" = OMB 831, 13c</t>
  </si>
  <si>
    <t>** Based on the U.S. Bureau of Labor Statistics' “Average hourly and weekly earnings of all employees on private nonfarm payrolls by industry sector, seasonally adjusted” (https://www.bls.gov/news.release/empsit.t19.htm; last accessed on 08/24/2022)</t>
  </si>
  <si>
    <t>NWOS Surveys (NWOS Islands)</t>
  </si>
  <si>
    <t>*Expected response rates vary by survey and mode. Listed here is the overall respnse rate for each survey. Base (family and other private) 40%, Science Modules 40%, State Intensifications 40%, Large corporate 40%, Urban 20%, Islands 20%, Public 40%</t>
  </si>
  <si>
    <t>NWOS Small Corporate and Other Private owners (NWOS Long)</t>
  </si>
  <si>
    <t xml:space="preserve">National Landowner Survey - Urban </t>
  </si>
  <si>
    <t>Public Lands Survey</t>
  </si>
  <si>
    <t>NWOS Focus Groups Scimods</t>
  </si>
  <si>
    <t>NWOS Cognitive Interviews Scimods</t>
  </si>
  <si>
    <t>NWOS Cognitive Interviews Tribal and Public</t>
  </si>
  <si>
    <t>NWOS Focus Groups Tribal and Public</t>
  </si>
  <si>
    <t xml:space="preserve">NWOS Base Long Form </t>
  </si>
  <si>
    <t>Second Survey Mailing &amp; Cover Letter</t>
  </si>
  <si>
    <t>First Mailing Survey &amp; Cover Letter</t>
  </si>
  <si>
    <t>NWOS Islands</t>
  </si>
  <si>
    <t>NWOS Short Form +State Intensifications</t>
  </si>
  <si>
    <t>NWOS Short Form +Science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</si>
</sst>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mmmm\ d\,\ yyyy"/>
    <numFmt numFmtId="166" formatCode="&quot;$&quot;#,##0.00"/>
    <numFmt numFmtId="167" formatCode="#,##0.0"/>
    <numFmt numFmtId="168" formatCode="&quot;$&quot;#,##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6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6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26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0" xfId="0" applyFont="1" applyProtection="1">
      <protection locked="0"/>
    </xf>
    <xf numFmtId="3" fontId="2" fillId="0" borderId="0" xfId="0" applyNumberFormat="1" applyFont="1"/>
    <xf numFmtId="2" fontId="2" fillId="0" borderId="0" xfId="0" applyNumberFormat="1" applyFont="1" applyProtection="1">
      <protection locked="0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/>
    <xf numFmtId="0" fontId="2" fillId="0" borderId="15" xfId="0" applyFont="1" applyBorder="1"/>
    <xf numFmtId="0" fontId="2" fillId="0" borderId="1" xfId="0" applyFont="1" applyBorder="1"/>
    <xf numFmtId="0" fontId="2" fillId="0" borderId="1" xfId="0" applyFont="1" applyBorder="1" applyProtection="1">
      <protection locked="0"/>
    </xf>
    <xf numFmtId="3" fontId="2" fillId="0" borderId="1" xfId="0" applyNumberFormat="1" applyFont="1" applyBorder="1"/>
    <xf numFmtId="2" fontId="2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9" fillId="0" borderId="0" xfId="0" applyNumberFormat="1" applyFont="1"/>
    <xf numFmtId="2" fontId="8" fillId="0" borderId="3" xfId="0" applyNumberFormat="1" applyFont="1" applyBorder="1"/>
    <xf numFmtId="2" fontId="8" fillId="0" borderId="0" xfId="0" applyNumberFormat="1" applyFont="1"/>
    <xf numFmtId="165" fontId="4" fillId="0" borderId="0" xfId="0" applyNumberFormat="1" applyFont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/>
    <xf numFmtId="0" fontId="8" fillId="0" borderId="0" xfId="0" applyFont="1"/>
    <xf numFmtId="0" fontId="8" fillId="0" borderId="3" xfId="0" applyFont="1" applyBorder="1"/>
    <xf numFmtId="0" fontId="0" fillId="0" borderId="5" xfId="0" applyBorder="1"/>
    <xf numFmtId="0" fontId="2" fillId="0" borderId="2" xfId="0" applyFont="1" applyBorder="1"/>
    <xf numFmtId="0" fontId="0" fillId="0" borderId="7" xfId="0" applyBorder="1"/>
    <xf numFmtId="0" fontId="0" fillId="0" borderId="15" xfId="0" applyBorder="1"/>
    <xf numFmtId="0" fontId="8" fillId="0" borderId="2" xfId="0" applyFont="1" applyBorder="1"/>
    <xf numFmtId="0" fontId="8" fillId="0" borderId="6" xfId="0" applyFont="1" applyBorder="1"/>
    <xf numFmtId="3" fontId="8" fillId="0" borderId="5" xfId="0" applyNumberFormat="1" applyFont="1" applyBorder="1"/>
    <xf numFmtId="2" fontId="8" fillId="0" borderId="5" xfId="0" applyNumberFormat="1" applyFont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3" fontId="4" fillId="0" borderId="5" xfId="0" applyNumberFormat="1" applyFont="1" applyBorder="1" applyAlignment="1" applyProtection="1">
      <alignment horizontal="center" vertical="center"/>
      <protection locked="0"/>
    </xf>
    <xf numFmtId="167" fontId="4" fillId="0" borderId="5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4" fontId="4" fillId="0" borderId="5" xfId="0" applyNumberFormat="1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left" vertical="center" wrapText="1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167" fontId="4" fillId="0" borderId="3" xfId="0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2" fillId="0" borderId="3" xfId="0" applyFont="1" applyBorder="1"/>
    <xf numFmtId="0" fontId="17" fillId="0" borderId="0" xfId="0" applyFont="1"/>
    <xf numFmtId="0" fontId="4" fillId="0" borderId="14" xfId="0" applyFont="1" applyBorder="1"/>
    <xf numFmtId="0" fontId="4" fillId="0" borderId="6" xfId="0" applyFont="1" applyBorder="1"/>
    <xf numFmtId="0" fontId="8" fillId="0" borderId="4" xfId="0" applyFont="1" applyBorder="1"/>
    <xf numFmtId="0" fontId="8" fillId="0" borderId="15" xfId="0" applyFont="1" applyBorder="1"/>
    <xf numFmtId="0" fontId="8" fillId="0" borderId="8" xfId="0" applyFont="1" applyBorder="1"/>
    <xf numFmtId="0" fontId="10" fillId="0" borderId="2" xfId="0" applyFont="1" applyBorder="1" applyAlignment="1">
      <alignment horizontal="center" vertical="center"/>
    </xf>
    <xf numFmtId="4" fontId="2" fillId="0" borderId="0" xfId="0" applyNumberFormat="1" applyFont="1"/>
    <xf numFmtId="166" fontId="4" fillId="0" borderId="2" xfId="0" applyNumberFormat="1" applyFont="1" applyBorder="1" applyAlignment="1" applyProtection="1">
      <alignment horizontal="center" vertical="center"/>
      <protection locked="0"/>
    </xf>
    <xf numFmtId="166" fontId="4" fillId="0" borderId="2" xfId="0" applyNumberFormat="1" applyFont="1" applyBorder="1" applyAlignment="1">
      <alignment horizontal="center" vertical="center"/>
    </xf>
    <xf numFmtId="3" fontId="17" fillId="0" borderId="0" xfId="0" applyNumberFormat="1" applyFont="1"/>
    <xf numFmtId="1" fontId="4" fillId="0" borderId="5" xfId="0" applyNumberFormat="1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/>
    </xf>
    <xf numFmtId="1" fontId="4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166" fontId="8" fillId="0" borderId="16" xfId="0" applyNumberFormat="1" applyFont="1" applyBorder="1" applyAlignment="1">
      <alignment horizontal="center" vertical="center"/>
    </xf>
    <xf numFmtId="168" fontId="4" fillId="0" borderId="9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167" fontId="5" fillId="0" borderId="23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166" fontId="8" fillId="0" borderId="20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15" fillId="0" borderId="4" xfId="0" applyFont="1" applyBorder="1"/>
    <xf numFmtId="0" fontId="14" fillId="0" borderId="0" xfId="0" applyFont="1"/>
    <xf numFmtId="3" fontId="14" fillId="0" borderId="0" xfId="0" applyNumberFormat="1" applyFont="1"/>
    <xf numFmtId="0" fontId="3" fillId="0" borderId="0" xfId="0" applyFont="1"/>
    <xf numFmtId="3" fontId="2" fillId="0" borderId="0" xfId="0" applyNumberFormat="1" applyFont="1" applyProtection="1">
      <protection locked="0"/>
    </xf>
    <xf numFmtId="2" fontId="2" fillId="0" borderId="3" xfId="0" applyNumberFormat="1" applyFont="1" applyBorder="1"/>
    <xf numFmtId="3" fontId="16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166" fontId="4" fillId="0" borderId="5" xfId="0" applyNumberFormat="1" applyFont="1" applyBorder="1" applyAlignment="1" applyProtection="1">
      <alignment horizontal="center" vertical="center"/>
      <protection locked="0"/>
    </xf>
    <xf numFmtId="166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49" fontId="5" fillId="0" borderId="18" xfId="0" applyNumberFormat="1" applyFont="1" applyBorder="1" applyAlignment="1">
      <alignment horizontal="right" vertical="center"/>
    </xf>
    <xf numFmtId="49" fontId="5" fillId="0" borderId="19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right" vertical="center"/>
    </xf>
    <xf numFmtId="49" fontId="5" fillId="0" borderId="11" xfId="0" applyNumberFormat="1" applyFont="1" applyBorder="1" applyAlignment="1">
      <alignment horizontal="right" vertical="center"/>
    </xf>
    <xf numFmtId="49" fontId="5" fillId="0" borderId="20" xfId="0" applyNumberFormat="1" applyFont="1" applyBorder="1" applyAlignment="1">
      <alignment horizontal="right" vertical="center" wrapText="1"/>
    </xf>
    <xf numFmtId="49" fontId="5" fillId="0" borderId="21" xfId="0" applyNumberFormat="1" applyFont="1" applyBorder="1" applyAlignment="1">
      <alignment horizontal="right" vertical="center" wrapText="1"/>
    </xf>
    <xf numFmtId="49" fontId="5" fillId="0" borderId="22" xfId="0" applyNumberFormat="1" applyFont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3" xfId="0" applyFont="1" applyBorder="1" applyAlignment="1" applyProtection="1">
      <alignment horizontal="left" vertical="center" wrapText="1" inden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/>
    <xf numFmtId="0" fontId="8" fillId="0" borderId="3" xfId="0" applyFont="1" applyBorder="1"/>
    <xf numFmtId="165" fontId="4" fillId="0" borderId="4" xfId="0" applyNumberFormat="1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/>
      <protection locked="0"/>
    </xf>
    <xf numFmtId="165" fontId="4" fillId="0" borderId="15" xfId="0" applyNumberFormat="1" applyFont="1" applyBorder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/>
    </xf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0" xfId="0"/>
    <xf numFmtId="0" fontId="0" fillId="0" borderId="3" xfId="0" applyBorder="1"/>
    <xf numFmtId="0" fontId="11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left" vertical="center" wrapText="1" indent="1"/>
      <protection locked="0"/>
    </xf>
    <xf numFmtId="0" fontId="4" fillId="2" borderId="3" xfId="0" applyFont="1" applyFill="1" applyBorder="1" applyAlignment="1" applyProtection="1">
      <alignment horizontal="left" vertical="center" wrapText="1" indent="1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3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4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/>
    <xf numFmtId="0" fontId="3" fillId="2" borderId="0" xfId="0" applyFont="1" applyFill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8D8A-ABF0-1541-B82E-70BB7AB0BE07}">
  <sheetPr codeName="Sheet111111111114"/>
  <dimension ref="A1:Y181"/>
  <sheetViews>
    <sheetView tabSelected="1" topLeftCell="A14" zoomScaleNormal="95" zoomScaleSheetLayoutView="75" zoomScalePageLayoutView="85" workbookViewId="0">
      <selection activeCell="A23" sqref="A23:XFD23"/>
    </sheetView>
  </sheetViews>
  <sheetFormatPr defaultColWidth="9.08984375" defaultRowHeight="8" x14ac:dyDescent="0.2"/>
  <cols>
    <col min="1" max="1" width="8.08984375" style="1" customWidth="1"/>
    <col min="2" max="6" width="7.6328125" style="2" customWidth="1"/>
    <col min="7" max="7" width="9.08984375" style="3" customWidth="1"/>
    <col min="8" max="9" width="10.453125" style="3" customWidth="1"/>
    <col min="10" max="10" width="10.6328125" style="4" customWidth="1"/>
    <col min="11" max="11" width="9.08984375" style="5" customWidth="1"/>
    <col min="12" max="12" width="12.08984375" style="2" customWidth="1"/>
    <col min="13" max="13" width="10.453125" style="6" customWidth="1"/>
    <col min="14" max="14" width="10.453125" style="3" customWidth="1"/>
    <col min="15" max="15" width="9.08984375" style="5" customWidth="1"/>
    <col min="16" max="16" width="11.453125" style="111" customWidth="1"/>
    <col min="17" max="17" width="11.453125" style="7" customWidth="1"/>
    <col min="18" max="18" width="9.08984375" style="2"/>
    <col min="19" max="19" width="10.36328125" style="73" customWidth="1"/>
    <col min="20" max="16384" width="9.08984375" style="2"/>
  </cols>
  <sheetData>
    <row r="1" spans="1:19" x14ac:dyDescent="0.2">
      <c r="P1" s="7"/>
    </row>
    <row r="2" spans="1:19" x14ac:dyDescent="0.2">
      <c r="A2" s="8"/>
      <c r="B2" s="9"/>
      <c r="C2" s="9"/>
      <c r="D2" s="9"/>
      <c r="E2" s="9"/>
      <c r="F2" s="9"/>
      <c r="G2" s="10"/>
      <c r="H2" s="10"/>
      <c r="I2" s="10"/>
      <c r="J2" s="11"/>
      <c r="K2" s="12"/>
      <c r="L2" s="9"/>
      <c r="M2" s="13"/>
      <c r="N2" s="10"/>
      <c r="O2" s="12"/>
      <c r="P2" s="14"/>
    </row>
    <row r="3" spans="1:19" ht="9.25" customHeight="1" x14ac:dyDescent="0.25">
      <c r="A3" s="182" t="s">
        <v>0</v>
      </c>
      <c r="B3" s="183"/>
      <c r="C3" s="183"/>
      <c r="D3" s="183"/>
      <c r="E3" s="183"/>
      <c r="F3" s="183"/>
      <c r="G3" s="184"/>
      <c r="H3" s="191"/>
      <c r="I3" s="194" t="s">
        <v>1</v>
      </c>
      <c r="J3" s="195"/>
      <c r="K3" s="195"/>
      <c r="L3" s="195"/>
      <c r="M3" s="195"/>
      <c r="N3" s="196"/>
      <c r="O3" s="194" t="s">
        <v>2</v>
      </c>
      <c r="P3" s="200"/>
      <c r="Q3" s="15"/>
      <c r="R3" s="75"/>
      <c r="S3" s="76"/>
    </row>
    <row r="4" spans="1:19" ht="8.25" customHeight="1" x14ac:dyDescent="0.2">
      <c r="A4" s="185"/>
      <c r="B4" s="186"/>
      <c r="C4" s="186"/>
      <c r="D4" s="186"/>
      <c r="E4" s="186"/>
      <c r="F4" s="186"/>
      <c r="G4" s="187"/>
      <c r="H4" s="192"/>
      <c r="I4" s="197"/>
      <c r="J4" s="198"/>
      <c r="K4" s="198"/>
      <c r="L4" s="198"/>
      <c r="M4" s="198"/>
      <c r="N4" s="199"/>
      <c r="O4" s="201"/>
      <c r="P4" s="202"/>
      <c r="Q4" s="16"/>
      <c r="R4" s="77"/>
      <c r="S4" s="25"/>
    </row>
    <row r="5" spans="1:19" ht="12.75" customHeight="1" x14ac:dyDescent="0.2">
      <c r="A5" s="185"/>
      <c r="B5" s="186"/>
      <c r="C5" s="186"/>
      <c r="D5" s="186"/>
      <c r="E5" s="186"/>
      <c r="F5" s="186"/>
      <c r="G5" s="187"/>
      <c r="H5" s="192"/>
      <c r="I5" s="203" t="s">
        <v>3</v>
      </c>
      <c r="J5" s="198"/>
      <c r="K5" s="198"/>
      <c r="L5" s="198"/>
      <c r="M5" s="198"/>
      <c r="N5" s="199"/>
      <c r="O5" s="207" t="s">
        <v>4</v>
      </c>
      <c r="P5" s="208"/>
      <c r="Q5" s="17"/>
      <c r="R5" s="77"/>
      <c r="S5" s="25"/>
    </row>
    <row r="6" spans="1:19" ht="8.25" customHeight="1" x14ac:dyDescent="0.2">
      <c r="A6" s="185"/>
      <c r="B6" s="186"/>
      <c r="C6" s="186"/>
      <c r="D6" s="186"/>
      <c r="E6" s="186"/>
      <c r="F6" s="186"/>
      <c r="G6" s="187"/>
      <c r="H6" s="192"/>
      <c r="I6" s="197"/>
      <c r="J6" s="198"/>
      <c r="K6" s="198"/>
      <c r="L6" s="198"/>
      <c r="M6" s="198"/>
      <c r="N6" s="199"/>
      <c r="O6" s="209"/>
      <c r="P6" s="208"/>
      <c r="Q6" s="17"/>
      <c r="R6" s="150"/>
      <c r="S6" s="151"/>
    </row>
    <row r="7" spans="1:19" ht="8.25" customHeight="1" x14ac:dyDescent="0.2">
      <c r="A7" s="185"/>
      <c r="B7" s="186"/>
      <c r="C7" s="186"/>
      <c r="D7" s="186"/>
      <c r="E7" s="186"/>
      <c r="F7" s="186"/>
      <c r="G7" s="187"/>
      <c r="H7" s="192"/>
      <c r="I7" s="197"/>
      <c r="J7" s="198"/>
      <c r="K7" s="198"/>
      <c r="L7" s="198"/>
      <c r="M7" s="198"/>
      <c r="N7" s="199"/>
      <c r="O7" s="209"/>
      <c r="P7" s="208"/>
      <c r="Q7" s="17"/>
      <c r="R7" s="150"/>
      <c r="S7" s="151"/>
    </row>
    <row r="8" spans="1:19" ht="9.25" customHeight="1" x14ac:dyDescent="0.2">
      <c r="A8" s="185"/>
      <c r="B8" s="186"/>
      <c r="C8" s="186"/>
      <c r="D8" s="186"/>
      <c r="E8" s="186"/>
      <c r="F8" s="186"/>
      <c r="G8" s="187"/>
      <c r="H8" s="192"/>
      <c r="I8" s="197"/>
      <c r="J8" s="198"/>
      <c r="K8" s="198"/>
      <c r="L8" s="198"/>
      <c r="M8" s="198"/>
      <c r="N8" s="199"/>
      <c r="O8" s="18" t="s">
        <v>5</v>
      </c>
      <c r="P8" s="19"/>
      <c r="Q8" s="20"/>
      <c r="R8" s="77"/>
      <c r="S8" s="25"/>
    </row>
    <row r="9" spans="1:19" ht="8.25" customHeight="1" x14ac:dyDescent="0.2">
      <c r="A9" s="185"/>
      <c r="B9" s="186"/>
      <c r="C9" s="186"/>
      <c r="D9" s="186"/>
      <c r="E9" s="186"/>
      <c r="F9" s="186"/>
      <c r="G9" s="187"/>
      <c r="H9" s="192"/>
      <c r="I9" s="197"/>
      <c r="J9" s="198"/>
      <c r="K9" s="198"/>
      <c r="L9" s="198"/>
      <c r="M9" s="198"/>
      <c r="N9" s="199"/>
      <c r="O9" s="20"/>
      <c r="P9" s="19"/>
      <c r="Q9" s="20"/>
      <c r="R9" s="77"/>
      <c r="S9" s="25"/>
    </row>
    <row r="10" spans="1:19" ht="8.25" customHeight="1" x14ac:dyDescent="0.2">
      <c r="A10" s="185"/>
      <c r="B10" s="186"/>
      <c r="C10" s="186"/>
      <c r="D10" s="186"/>
      <c r="E10" s="186"/>
      <c r="F10" s="186"/>
      <c r="G10" s="187"/>
      <c r="H10" s="192"/>
      <c r="I10" s="197"/>
      <c r="J10" s="198"/>
      <c r="K10" s="198"/>
      <c r="L10" s="198"/>
      <c r="M10" s="198"/>
      <c r="N10" s="199"/>
      <c r="O10" s="152">
        <v>44797</v>
      </c>
      <c r="P10" s="153"/>
      <c r="Q10" s="21"/>
      <c r="R10" s="77"/>
      <c r="S10" s="25"/>
    </row>
    <row r="11" spans="1:19" ht="8.25" customHeight="1" x14ac:dyDescent="0.2">
      <c r="A11" s="188"/>
      <c r="B11" s="189"/>
      <c r="C11" s="189"/>
      <c r="D11" s="189"/>
      <c r="E11" s="189"/>
      <c r="F11" s="189"/>
      <c r="G11" s="190"/>
      <c r="H11" s="193"/>
      <c r="I11" s="204"/>
      <c r="J11" s="205"/>
      <c r="K11" s="205"/>
      <c r="L11" s="205"/>
      <c r="M11" s="205"/>
      <c r="N11" s="206"/>
      <c r="O11" s="154"/>
      <c r="P11" s="155"/>
      <c r="Q11" s="22"/>
      <c r="R11" s="78"/>
      <c r="S11" s="79"/>
    </row>
    <row r="12" spans="1:19" ht="8.25" customHeight="1" x14ac:dyDescent="0.2">
      <c r="A12" s="156" t="s">
        <v>6</v>
      </c>
      <c r="B12" s="157"/>
      <c r="C12" s="157"/>
      <c r="D12" s="157"/>
      <c r="E12" s="157"/>
      <c r="F12" s="158"/>
      <c r="G12" s="162" t="s">
        <v>7</v>
      </c>
      <c r="H12" s="163"/>
      <c r="I12" s="163"/>
      <c r="J12" s="163"/>
      <c r="K12" s="163"/>
      <c r="L12" s="163"/>
      <c r="M12" s="163"/>
      <c r="N12" s="163"/>
      <c r="O12" s="163"/>
      <c r="P12" s="163"/>
      <c r="Q12" s="164"/>
      <c r="R12" s="23"/>
      <c r="S12" s="23"/>
    </row>
    <row r="13" spans="1:19" x14ac:dyDescent="0.2">
      <c r="A13" s="159"/>
      <c r="B13" s="160"/>
      <c r="C13" s="160"/>
      <c r="D13" s="160"/>
      <c r="E13" s="160"/>
      <c r="F13" s="161"/>
      <c r="G13" s="165"/>
      <c r="H13" s="166"/>
      <c r="I13" s="166"/>
      <c r="J13" s="166"/>
      <c r="K13" s="166"/>
      <c r="L13" s="166"/>
      <c r="M13" s="166"/>
      <c r="N13" s="166"/>
      <c r="O13" s="166"/>
      <c r="P13" s="166"/>
      <c r="Q13" s="167"/>
      <c r="R13" s="30"/>
      <c r="S13" s="30"/>
    </row>
    <row r="14" spans="1:19" ht="8.25" customHeight="1" x14ac:dyDescent="0.25">
      <c r="A14" s="23"/>
      <c r="B14" s="24"/>
      <c r="C14" s="24"/>
      <c r="D14" s="24"/>
      <c r="E14" s="24"/>
      <c r="F14" s="25"/>
      <c r="G14" s="26"/>
      <c r="H14" s="26"/>
      <c r="I14" s="168" t="s">
        <v>8</v>
      </c>
      <c r="J14" s="169"/>
      <c r="K14" s="169"/>
      <c r="L14" s="170"/>
      <c r="M14" s="174" t="s">
        <v>9</v>
      </c>
      <c r="N14" s="175"/>
      <c r="O14" s="175"/>
      <c r="P14" s="176"/>
      <c r="Q14" s="180" t="s">
        <v>10</v>
      </c>
      <c r="R14" s="30"/>
      <c r="S14" s="30"/>
    </row>
    <row r="15" spans="1:19" ht="12.75" customHeight="1" x14ac:dyDescent="0.25">
      <c r="A15" s="27"/>
      <c r="B15" s="24"/>
      <c r="C15" s="24"/>
      <c r="D15" s="24"/>
      <c r="E15" s="24"/>
      <c r="F15" s="25"/>
      <c r="G15" s="28"/>
      <c r="H15" s="29"/>
      <c r="I15" s="171"/>
      <c r="J15" s="172"/>
      <c r="K15" s="172"/>
      <c r="L15" s="173"/>
      <c r="M15" s="177"/>
      <c r="N15" s="178"/>
      <c r="O15" s="178"/>
      <c r="P15" s="179"/>
      <c r="Q15" s="181"/>
      <c r="R15" s="30"/>
      <c r="S15" s="30"/>
    </row>
    <row r="16" spans="1:19" x14ac:dyDescent="0.2">
      <c r="A16" s="30"/>
      <c r="B16" s="24"/>
      <c r="C16" s="24"/>
      <c r="D16" s="24"/>
      <c r="E16" s="24"/>
      <c r="F16" s="25"/>
      <c r="G16" s="31"/>
      <c r="H16" s="31"/>
      <c r="I16" s="23"/>
      <c r="J16" s="32"/>
      <c r="K16" s="33"/>
      <c r="L16" s="34"/>
      <c r="M16" s="35"/>
      <c r="N16" s="34"/>
      <c r="O16" s="36"/>
      <c r="P16" s="34" t="s">
        <v>10</v>
      </c>
      <c r="Q16" s="37"/>
      <c r="R16" s="30"/>
      <c r="S16" s="30"/>
    </row>
    <row r="17" spans="1:25" x14ac:dyDescent="0.2">
      <c r="A17" s="38" t="s">
        <v>11</v>
      </c>
      <c r="B17" s="24"/>
      <c r="C17" s="24"/>
      <c r="D17" s="24"/>
      <c r="E17" s="24"/>
      <c r="F17" s="25"/>
      <c r="G17" s="39" t="s">
        <v>12</v>
      </c>
      <c r="H17" s="39" t="s">
        <v>13</v>
      </c>
      <c r="I17" s="37" t="s">
        <v>14</v>
      </c>
      <c r="J17" s="40" t="s">
        <v>15</v>
      </c>
      <c r="K17" s="41" t="s">
        <v>16</v>
      </c>
      <c r="L17" s="37" t="s">
        <v>17</v>
      </c>
      <c r="M17" s="42" t="s">
        <v>14</v>
      </c>
      <c r="N17" s="37" t="s">
        <v>15</v>
      </c>
      <c r="O17" s="41" t="s">
        <v>16</v>
      </c>
      <c r="P17" s="37" t="s">
        <v>16</v>
      </c>
      <c r="Q17" s="43" t="s">
        <v>10</v>
      </c>
      <c r="R17" s="42" t="s">
        <v>18</v>
      </c>
      <c r="S17" s="80" t="s">
        <v>10</v>
      </c>
    </row>
    <row r="18" spans="1:25" x14ac:dyDescent="0.2">
      <c r="A18" s="38" t="s">
        <v>19</v>
      </c>
      <c r="B18" s="144" t="s">
        <v>20</v>
      </c>
      <c r="C18" s="145"/>
      <c r="D18" s="145"/>
      <c r="E18" s="145"/>
      <c r="F18" s="146"/>
      <c r="G18" s="39" t="s">
        <v>21</v>
      </c>
      <c r="H18" s="39" t="s">
        <v>22</v>
      </c>
      <c r="I18" s="37" t="s">
        <v>23</v>
      </c>
      <c r="J18" s="40" t="s">
        <v>24</v>
      </c>
      <c r="K18" s="41" t="s">
        <v>25</v>
      </c>
      <c r="L18" s="37" t="s">
        <v>16</v>
      </c>
      <c r="M18" s="42" t="s">
        <v>26</v>
      </c>
      <c r="N18" s="37" t="s">
        <v>14</v>
      </c>
      <c r="O18" s="41" t="s">
        <v>25</v>
      </c>
      <c r="P18" s="37" t="s">
        <v>27</v>
      </c>
      <c r="Q18" s="43" t="s">
        <v>28</v>
      </c>
      <c r="R18" s="42" t="s">
        <v>29</v>
      </c>
      <c r="S18" s="80" t="s">
        <v>30</v>
      </c>
    </row>
    <row r="19" spans="1:25" ht="8.25" customHeight="1" x14ac:dyDescent="0.2">
      <c r="A19" s="38" t="s">
        <v>31</v>
      </c>
      <c r="B19" s="24"/>
      <c r="C19" s="24"/>
      <c r="D19" s="24"/>
      <c r="E19" s="24"/>
      <c r="F19" s="25"/>
      <c r="G19" s="39" t="s">
        <v>32</v>
      </c>
      <c r="H19" s="39"/>
      <c r="I19" s="37"/>
      <c r="J19" s="40" t="s">
        <v>33</v>
      </c>
      <c r="K19" s="41" t="s">
        <v>34</v>
      </c>
      <c r="L19" s="37" t="s">
        <v>35</v>
      </c>
      <c r="M19" s="42" t="s">
        <v>23</v>
      </c>
      <c r="N19" s="37" t="s">
        <v>9</v>
      </c>
      <c r="O19" s="41" t="s">
        <v>36</v>
      </c>
      <c r="P19" s="37" t="s">
        <v>36</v>
      </c>
      <c r="Q19" s="43" t="s">
        <v>16</v>
      </c>
      <c r="R19" s="42" t="s">
        <v>37</v>
      </c>
      <c r="S19" s="42"/>
      <c r="W19" s="81"/>
    </row>
    <row r="20" spans="1:25" ht="12.75" customHeight="1" x14ac:dyDescent="0.2">
      <c r="A20" s="30"/>
      <c r="B20" s="24"/>
      <c r="C20" s="24"/>
      <c r="D20" s="24"/>
      <c r="E20" s="24"/>
      <c r="F20" s="25"/>
      <c r="G20" s="39" t="s">
        <v>34</v>
      </c>
      <c r="H20" s="39"/>
      <c r="I20" s="37"/>
      <c r="J20" s="40"/>
      <c r="K20" s="41"/>
      <c r="L20" s="37" t="s">
        <v>38</v>
      </c>
      <c r="M20" s="42"/>
      <c r="N20" s="37" t="s">
        <v>39</v>
      </c>
      <c r="O20" s="41"/>
      <c r="P20" s="37" t="s">
        <v>40</v>
      </c>
      <c r="Q20" s="37" t="s">
        <v>41</v>
      </c>
      <c r="R20" s="30"/>
      <c r="S20" s="37" t="s">
        <v>42</v>
      </c>
      <c r="W20" s="81"/>
    </row>
    <row r="21" spans="1:25" ht="12.75" customHeight="1" x14ac:dyDescent="0.2">
      <c r="A21" s="44" t="s">
        <v>43</v>
      </c>
      <c r="B21" s="147" t="s">
        <v>44</v>
      </c>
      <c r="C21" s="148"/>
      <c r="D21" s="148"/>
      <c r="E21" s="148"/>
      <c r="F21" s="149"/>
      <c r="G21" s="45" t="s">
        <v>45</v>
      </c>
      <c r="H21" s="44" t="s">
        <v>46</v>
      </c>
      <c r="I21" s="44" t="s">
        <v>47</v>
      </c>
      <c r="J21" s="46" t="s">
        <v>48</v>
      </c>
      <c r="K21" s="47" t="s">
        <v>49</v>
      </c>
      <c r="L21" s="44" t="s">
        <v>50</v>
      </c>
      <c r="M21" s="48" t="s">
        <v>51</v>
      </c>
      <c r="N21" s="44" t="s">
        <v>52</v>
      </c>
      <c r="O21" s="47" t="s">
        <v>53</v>
      </c>
      <c r="P21" s="48" t="s">
        <v>54</v>
      </c>
      <c r="Q21" s="48" t="s">
        <v>55</v>
      </c>
      <c r="R21" s="48" t="s">
        <v>56</v>
      </c>
      <c r="S21" s="48" t="s">
        <v>57</v>
      </c>
      <c r="W21" s="81"/>
    </row>
    <row r="22" spans="1:25" s="109" customFormat="1" ht="39" customHeight="1" x14ac:dyDescent="0.3">
      <c r="A22" s="49"/>
      <c r="B22" s="141" t="s">
        <v>85</v>
      </c>
      <c r="C22" s="142"/>
      <c r="D22" s="142"/>
      <c r="E22" s="142"/>
      <c r="F22" s="143"/>
      <c r="G22" s="50"/>
      <c r="H22" s="51"/>
      <c r="I22" s="52"/>
      <c r="J22" s="53"/>
      <c r="K22" s="54"/>
      <c r="L22" s="55"/>
      <c r="M22" s="56"/>
      <c r="N22" s="57"/>
      <c r="O22" s="54"/>
      <c r="P22" s="58"/>
      <c r="Q22" s="55"/>
      <c r="R22" s="115"/>
      <c r="S22" s="116"/>
      <c r="T22" s="2"/>
      <c r="U22" s="2"/>
      <c r="V22" s="2"/>
      <c r="W22" s="81"/>
      <c r="X22" s="2"/>
      <c r="Y22" s="2"/>
    </row>
    <row r="23" spans="1:25" s="225" customFormat="1" ht="26.25" customHeight="1" x14ac:dyDescent="0.3">
      <c r="A23" s="210" t="s">
        <v>58</v>
      </c>
      <c r="B23" s="211" t="s">
        <v>59</v>
      </c>
      <c r="C23" s="212"/>
      <c r="D23" s="212"/>
      <c r="E23" s="212"/>
      <c r="F23" s="213"/>
      <c r="G23" s="214">
        <v>1</v>
      </c>
      <c r="H23" s="215">
        <v>6250</v>
      </c>
      <c r="I23" s="215">
        <v>4688</v>
      </c>
      <c r="J23" s="215">
        <v>4688</v>
      </c>
      <c r="K23" s="216">
        <v>3.3000000000000002E-2</v>
      </c>
      <c r="L23" s="216">
        <v>154.70400000000001</v>
      </c>
      <c r="M23" s="215">
        <v>1562</v>
      </c>
      <c r="N23" s="215">
        <v>1562</v>
      </c>
      <c r="O23" s="217">
        <v>3.3000000000000002E-2</v>
      </c>
      <c r="P23" s="218">
        <v>51.579000000000001</v>
      </c>
      <c r="Q23" s="216">
        <v>206.28300000000002</v>
      </c>
      <c r="R23" s="219">
        <v>32.270000000000003</v>
      </c>
      <c r="S23" s="220">
        <v>6656.752410000001</v>
      </c>
      <c r="T23" s="221"/>
      <c r="U23" s="222"/>
      <c r="V23" s="223"/>
      <c r="W23" s="224"/>
      <c r="X23" s="223"/>
      <c r="Y23" s="223"/>
    </row>
    <row r="24" spans="1:25" s="109" customFormat="1" ht="26.25" customHeight="1" x14ac:dyDescent="0.3">
      <c r="A24" s="59" t="s">
        <v>58</v>
      </c>
      <c r="B24" s="130" t="s">
        <v>87</v>
      </c>
      <c r="C24" s="131"/>
      <c r="D24" s="131"/>
      <c r="E24" s="131"/>
      <c r="F24" s="132"/>
      <c r="G24" s="60">
        <v>1</v>
      </c>
      <c r="H24" s="61">
        <v>6250</v>
      </c>
      <c r="I24" s="61">
        <v>1125</v>
      </c>
      <c r="J24" s="61">
        <v>1125</v>
      </c>
      <c r="K24" s="62">
        <v>0.42</v>
      </c>
      <c r="L24" s="62">
        <v>472.5</v>
      </c>
      <c r="M24" s="61">
        <v>5125</v>
      </c>
      <c r="N24" s="61">
        <v>5125</v>
      </c>
      <c r="O24" s="63">
        <v>3.3000000000000002E-2</v>
      </c>
      <c r="P24" s="64">
        <v>169.125</v>
      </c>
      <c r="Q24" s="62">
        <v>641.625</v>
      </c>
      <c r="R24" s="82">
        <v>32.270000000000003</v>
      </c>
      <c r="S24" s="83">
        <v>20705.23875</v>
      </c>
      <c r="T24" s="2"/>
      <c r="U24" s="117"/>
      <c r="V24" s="2"/>
      <c r="W24" s="81"/>
      <c r="X24" s="2"/>
      <c r="Y24" s="2"/>
    </row>
    <row r="25" spans="1:25" s="109" customFormat="1" ht="26.25" customHeight="1" x14ac:dyDescent="0.3">
      <c r="A25" s="59" t="s">
        <v>58</v>
      </c>
      <c r="B25" s="130" t="s">
        <v>60</v>
      </c>
      <c r="C25" s="131"/>
      <c r="D25" s="131"/>
      <c r="E25" s="131"/>
      <c r="F25" s="132"/>
      <c r="G25" s="60">
        <v>1</v>
      </c>
      <c r="H25" s="61">
        <v>6250</v>
      </c>
      <c r="I25" s="61">
        <v>3125</v>
      </c>
      <c r="J25" s="61">
        <v>3125</v>
      </c>
      <c r="K25" s="62">
        <v>3.3000000000000002E-2</v>
      </c>
      <c r="L25" s="62">
        <v>103.125</v>
      </c>
      <c r="M25" s="61">
        <v>3125</v>
      </c>
      <c r="N25" s="61">
        <v>3125</v>
      </c>
      <c r="O25" s="63">
        <v>3.3000000000000002E-2</v>
      </c>
      <c r="P25" s="64">
        <v>103.125</v>
      </c>
      <c r="Q25" s="62">
        <v>206.25</v>
      </c>
      <c r="R25" s="82">
        <v>32.270000000000003</v>
      </c>
      <c r="S25" s="83">
        <v>6655.6875000000009</v>
      </c>
      <c r="T25" s="2"/>
      <c r="U25" s="117"/>
      <c r="V25" s="2"/>
      <c r="W25" s="81"/>
      <c r="X25" s="2"/>
      <c r="Y25" s="2"/>
    </row>
    <row r="26" spans="1:25" s="109" customFormat="1" ht="26.25" customHeight="1" x14ac:dyDescent="0.3">
      <c r="A26" s="59" t="s">
        <v>58</v>
      </c>
      <c r="B26" s="130" t="s">
        <v>86</v>
      </c>
      <c r="C26" s="131"/>
      <c r="D26" s="131"/>
      <c r="E26" s="131"/>
      <c r="F26" s="132"/>
      <c r="G26" s="60">
        <v>1</v>
      </c>
      <c r="H26" s="61">
        <v>5126</v>
      </c>
      <c r="I26" s="61">
        <v>938</v>
      </c>
      <c r="J26" s="61">
        <v>938</v>
      </c>
      <c r="K26" s="62">
        <v>0.42</v>
      </c>
      <c r="L26" s="62">
        <v>393.96</v>
      </c>
      <c r="M26" s="61">
        <v>4188</v>
      </c>
      <c r="N26" s="61">
        <v>4188</v>
      </c>
      <c r="O26" s="63">
        <v>3.3000000000000002E-2</v>
      </c>
      <c r="P26" s="65">
        <v>138.20400000000001</v>
      </c>
      <c r="Q26" s="62">
        <v>532.16399999999999</v>
      </c>
      <c r="R26" s="82">
        <v>32.270000000000003</v>
      </c>
      <c r="S26" s="83">
        <v>17172.932280000001</v>
      </c>
      <c r="T26" s="2"/>
      <c r="U26" s="117"/>
      <c r="V26" s="2"/>
      <c r="W26" s="81"/>
      <c r="X26" s="2"/>
      <c r="Y26" s="2"/>
    </row>
    <row r="27" spans="1:25" s="109" customFormat="1" ht="26.25" customHeight="1" x14ac:dyDescent="0.3">
      <c r="A27" s="59" t="s">
        <v>58</v>
      </c>
      <c r="B27" s="130" t="s">
        <v>61</v>
      </c>
      <c r="C27" s="131"/>
      <c r="D27" s="131"/>
      <c r="E27" s="131"/>
      <c r="F27" s="132"/>
      <c r="G27" s="60">
        <v>1</v>
      </c>
      <c r="H27" s="61">
        <v>313</v>
      </c>
      <c r="I27" s="61">
        <v>313</v>
      </c>
      <c r="J27" s="61">
        <v>313</v>
      </c>
      <c r="K27" s="62">
        <v>0.42</v>
      </c>
      <c r="L27" s="62">
        <v>131.46</v>
      </c>
      <c r="M27" s="61">
        <v>0</v>
      </c>
      <c r="N27" s="61">
        <v>0</v>
      </c>
      <c r="O27" s="63">
        <v>3.3000000000000002E-2</v>
      </c>
      <c r="P27" s="65">
        <v>0</v>
      </c>
      <c r="Q27" s="62">
        <v>131.46</v>
      </c>
      <c r="R27" s="82">
        <v>32.270000000000003</v>
      </c>
      <c r="S27" s="83">
        <v>4242.2142000000003</v>
      </c>
      <c r="T27" s="2"/>
      <c r="U27" s="117"/>
      <c r="V27" s="2"/>
      <c r="W27" s="81"/>
      <c r="X27" s="2"/>
      <c r="Y27" s="2"/>
    </row>
    <row r="28" spans="1:25" s="109" customFormat="1" ht="26.25" customHeight="1" x14ac:dyDescent="0.3">
      <c r="A28" s="59" t="s">
        <v>58</v>
      </c>
      <c r="B28" s="130" t="s">
        <v>62</v>
      </c>
      <c r="C28" s="139"/>
      <c r="D28" s="139"/>
      <c r="E28" s="139"/>
      <c r="F28" s="140"/>
      <c r="G28" s="60">
        <v>1</v>
      </c>
      <c r="H28" s="61">
        <v>187.5</v>
      </c>
      <c r="I28" s="61">
        <v>125</v>
      </c>
      <c r="J28" s="61">
        <v>125</v>
      </c>
      <c r="K28" s="62">
        <v>0.16666666666666666</v>
      </c>
      <c r="L28" s="62">
        <v>20.833333333333332</v>
      </c>
      <c r="M28" s="61">
        <v>63</v>
      </c>
      <c r="N28" s="61">
        <v>63</v>
      </c>
      <c r="O28" s="63">
        <v>3.3000000000000002E-2</v>
      </c>
      <c r="P28" s="65">
        <v>2.0790000000000002</v>
      </c>
      <c r="Q28" s="62">
        <v>22.912333333333333</v>
      </c>
      <c r="R28" s="82">
        <v>32.270000000000003</v>
      </c>
      <c r="S28" s="83">
        <v>739.38099666666676</v>
      </c>
      <c r="T28" s="2"/>
      <c r="U28" s="117"/>
      <c r="V28" s="2"/>
      <c r="W28" s="81"/>
      <c r="X28" s="2"/>
      <c r="Y28" s="2"/>
    </row>
    <row r="29" spans="1:25" s="109" customFormat="1" ht="26.25" customHeight="1" x14ac:dyDescent="0.3">
      <c r="A29" s="49"/>
      <c r="B29" s="141" t="s">
        <v>88</v>
      </c>
      <c r="C29" s="142"/>
      <c r="D29" s="142"/>
      <c r="E29" s="142"/>
      <c r="F29" s="143"/>
      <c r="G29" s="60"/>
      <c r="H29" s="66"/>
      <c r="I29" s="61"/>
      <c r="J29" s="61"/>
      <c r="K29" s="62"/>
      <c r="L29" s="62"/>
      <c r="M29" s="61"/>
      <c r="N29" s="61"/>
      <c r="O29" s="63"/>
      <c r="P29" s="65"/>
      <c r="Q29" s="62"/>
      <c r="R29" s="82"/>
      <c r="S29" s="83"/>
      <c r="T29" s="2"/>
      <c r="U29" s="117"/>
      <c r="V29" s="2"/>
      <c r="W29" s="81"/>
      <c r="X29" s="2"/>
      <c r="Y29" s="2"/>
    </row>
    <row r="30" spans="1:25" s="109" customFormat="1" ht="26.25" customHeight="1" x14ac:dyDescent="0.3">
      <c r="A30" s="59" t="s">
        <v>58</v>
      </c>
      <c r="B30" s="130" t="s">
        <v>59</v>
      </c>
      <c r="C30" s="131"/>
      <c r="D30" s="131"/>
      <c r="E30" s="131"/>
      <c r="F30" s="132"/>
      <c r="G30" s="60">
        <v>1</v>
      </c>
      <c r="H30" s="61">
        <v>500</v>
      </c>
      <c r="I30" s="61">
        <v>375</v>
      </c>
      <c r="J30" s="61">
        <v>375</v>
      </c>
      <c r="K30" s="62">
        <v>3.3000000000000002E-2</v>
      </c>
      <c r="L30" s="62">
        <v>12.375</v>
      </c>
      <c r="M30" s="61">
        <v>125</v>
      </c>
      <c r="N30" s="61">
        <v>125</v>
      </c>
      <c r="O30" s="63">
        <v>3.3000000000000002E-2</v>
      </c>
      <c r="P30" s="64">
        <v>4.125</v>
      </c>
      <c r="Q30" s="62">
        <v>16.5</v>
      </c>
      <c r="R30" s="82">
        <v>32.270000000000003</v>
      </c>
      <c r="S30" s="83">
        <v>532.45500000000004</v>
      </c>
      <c r="T30" s="2"/>
      <c r="U30" s="117"/>
      <c r="V30" s="2"/>
      <c r="W30" s="81"/>
      <c r="X30" s="2"/>
      <c r="Y30" s="2"/>
    </row>
    <row r="31" spans="1:25" s="109" customFormat="1" ht="26.25" customHeight="1" x14ac:dyDescent="0.3">
      <c r="A31" s="59" t="s">
        <v>58</v>
      </c>
      <c r="B31" s="130" t="s">
        <v>87</v>
      </c>
      <c r="C31" s="131"/>
      <c r="D31" s="131"/>
      <c r="E31" s="131"/>
      <c r="F31" s="132"/>
      <c r="G31" s="60">
        <v>1</v>
      </c>
      <c r="H31" s="61">
        <v>500</v>
      </c>
      <c r="I31" s="61">
        <v>35</v>
      </c>
      <c r="J31" s="61">
        <v>35</v>
      </c>
      <c r="K31" s="62">
        <v>0.42</v>
      </c>
      <c r="L31" s="62">
        <v>14.7</v>
      </c>
      <c r="M31" s="61">
        <v>465</v>
      </c>
      <c r="N31" s="61">
        <v>465</v>
      </c>
      <c r="O31" s="63">
        <v>3.3000000000000002E-2</v>
      </c>
      <c r="P31" s="64">
        <v>15.345000000000001</v>
      </c>
      <c r="Q31" s="62">
        <v>30.045000000000002</v>
      </c>
      <c r="R31" s="82">
        <v>32.270000000000003</v>
      </c>
      <c r="S31" s="83">
        <v>969.5521500000001</v>
      </c>
      <c r="T31" s="2"/>
      <c r="U31" s="117"/>
      <c r="V31" s="2"/>
      <c r="W31" s="81"/>
      <c r="X31" s="2"/>
      <c r="Y31" s="2"/>
    </row>
    <row r="32" spans="1:25" s="109" customFormat="1" ht="26.25" customHeight="1" x14ac:dyDescent="0.3">
      <c r="A32" s="59" t="s">
        <v>58</v>
      </c>
      <c r="B32" s="130" t="s">
        <v>60</v>
      </c>
      <c r="C32" s="131"/>
      <c r="D32" s="131"/>
      <c r="E32" s="131"/>
      <c r="F32" s="132"/>
      <c r="G32" s="60">
        <v>1</v>
      </c>
      <c r="H32" s="61">
        <v>500</v>
      </c>
      <c r="I32" s="61">
        <v>250</v>
      </c>
      <c r="J32" s="61">
        <v>250</v>
      </c>
      <c r="K32" s="62">
        <v>3.3000000000000002E-2</v>
      </c>
      <c r="L32" s="62">
        <v>8.25</v>
      </c>
      <c r="M32" s="61">
        <v>250</v>
      </c>
      <c r="N32" s="61">
        <v>250</v>
      </c>
      <c r="O32" s="63">
        <v>3.3000000000000002E-2</v>
      </c>
      <c r="P32" s="64">
        <v>8.25</v>
      </c>
      <c r="Q32" s="62">
        <v>16.5</v>
      </c>
      <c r="R32" s="82">
        <v>32.270000000000003</v>
      </c>
      <c r="S32" s="83">
        <v>532.45500000000004</v>
      </c>
      <c r="T32" s="2"/>
      <c r="U32" s="117"/>
      <c r="V32" s="2"/>
      <c r="W32" s="81"/>
      <c r="X32" s="2"/>
      <c r="Y32" s="2"/>
    </row>
    <row r="33" spans="1:25" s="109" customFormat="1" ht="26.25" customHeight="1" x14ac:dyDescent="0.3">
      <c r="A33" s="59" t="s">
        <v>58</v>
      </c>
      <c r="B33" s="130" t="s">
        <v>86</v>
      </c>
      <c r="C33" s="131"/>
      <c r="D33" s="131"/>
      <c r="E33" s="131"/>
      <c r="F33" s="132"/>
      <c r="G33" s="60">
        <v>1</v>
      </c>
      <c r="H33" s="61">
        <v>465</v>
      </c>
      <c r="I33" s="61">
        <v>35</v>
      </c>
      <c r="J33" s="61">
        <v>35</v>
      </c>
      <c r="K33" s="62">
        <v>0.42</v>
      </c>
      <c r="L33" s="62">
        <v>14.7</v>
      </c>
      <c r="M33" s="61">
        <v>430</v>
      </c>
      <c r="N33" s="61">
        <v>430</v>
      </c>
      <c r="O33" s="63">
        <v>3.3000000000000002E-2</v>
      </c>
      <c r="P33" s="65">
        <v>14.190000000000001</v>
      </c>
      <c r="Q33" s="62">
        <v>28.89</v>
      </c>
      <c r="R33" s="82">
        <v>32.270000000000003</v>
      </c>
      <c r="S33" s="83">
        <v>932.28030000000012</v>
      </c>
      <c r="T33" s="2"/>
      <c r="U33" s="117"/>
      <c r="V33" s="2"/>
      <c r="W33" s="81"/>
      <c r="X33" s="2"/>
      <c r="Y33" s="2"/>
    </row>
    <row r="34" spans="1:25" s="109" customFormat="1" ht="26.25" customHeight="1" x14ac:dyDescent="0.3">
      <c r="A34" s="59" t="s">
        <v>58</v>
      </c>
      <c r="B34" s="130" t="s">
        <v>61</v>
      </c>
      <c r="C34" s="131"/>
      <c r="D34" s="131"/>
      <c r="E34" s="131"/>
      <c r="F34" s="132"/>
      <c r="G34" s="60">
        <v>1</v>
      </c>
      <c r="H34" s="61">
        <v>20</v>
      </c>
      <c r="I34" s="61">
        <v>20</v>
      </c>
      <c r="J34" s="61">
        <v>20</v>
      </c>
      <c r="K34" s="62">
        <v>0.42</v>
      </c>
      <c r="L34" s="62">
        <v>8.4</v>
      </c>
      <c r="M34" s="61">
        <v>0</v>
      </c>
      <c r="N34" s="61">
        <v>0</v>
      </c>
      <c r="O34" s="63">
        <v>3.3000000000000002E-2</v>
      </c>
      <c r="P34" s="65">
        <v>0</v>
      </c>
      <c r="Q34" s="62">
        <v>8.4</v>
      </c>
      <c r="R34" s="82">
        <v>32.270000000000003</v>
      </c>
      <c r="S34" s="83">
        <v>271.06800000000004</v>
      </c>
      <c r="T34" s="2"/>
      <c r="U34" s="117"/>
      <c r="V34" s="2"/>
      <c r="W34" s="81"/>
      <c r="X34" s="2"/>
      <c r="Y34" s="2"/>
    </row>
    <row r="35" spans="1:25" s="109" customFormat="1" ht="26.25" customHeight="1" x14ac:dyDescent="0.3">
      <c r="A35" s="59" t="s">
        <v>58</v>
      </c>
      <c r="B35" s="130" t="s">
        <v>62</v>
      </c>
      <c r="C35" s="139"/>
      <c r="D35" s="139"/>
      <c r="E35" s="139"/>
      <c r="F35" s="140"/>
      <c r="G35" s="60">
        <v>1</v>
      </c>
      <c r="H35" s="61">
        <v>15</v>
      </c>
      <c r="I35" s="61">
        <v>10</v>
      </c>
      <c r="J35" s="61">
        <v>10</v>
      </c>
      <c r="K35" s="62">
        <v>0.16666666666666666</v>
      </c>
      <c r="L35" s="62">
        <v>1.6666666666666665</v>
      </c>
      <c r="M35" s="61">
        <v>5</v>
      </c>
      <c r="N35" s="61">
        <v>5</v>
      </c>
      <c r="O35" s="63">
        <v>3.3000000000000002E-2</v>
      </c>
      <c r="P35" s="65">
        <v>0.16500000000000001</v>
      </c>
      <c r="Q35" s="62">
        <v>1.8316666666666666</v>
      </c>
      <c r="R35" s="82">
        <v>32.270000000000003</v>
      </c>
      <c r="S35" s="83">
        <v>59.107883333333334</v>
      </c>
      <c r="T35" s="2"/>
      <c r="U35" s="117"/>
      <c r="V35" s="2"/>
      <c r="W35" s="81"/>
      <c r="X35" s="2"/>
      <c r="Y35" s="2"/>
    </row>
    <row r="36" spans="1:25" s="109" customFormat="1" ht="26.25" customHeight="1" x14ac:dyDescent="0.3">
      <c r="A36" s="49"/>
      <c r="B36" s="141" t="s">
        <v>89</v>
      </c>
      <c r="C36" s="142"/>
      <c r="D36" s="142"/>
      <c r="E36" s="142"/>
      <c r="F36" s="143"/>
      <c r="G36" s="60"/>
      <c r="H36" s="66"/>
      <c r="I36" s="61"/>
      <c r="J36" s="61"/>
      <c r="K36" s="62"/>
      <c r="L36" s="62"/>
      <c r="M36" s="61"/>
      <c r="N36" s="61"/>
      <c r="O36" s="63"/>
      <c r="P36" s="65"/>
      <c r="Q36" s="62"/>
      <c r="R36" s="82"/>
      <c r="S36" s="83"/>
      <c r="T36" s="2"/>
      <c r="U36" s="117"/>
      <c r="V36" s="2"/>
      <c r="W36" s="81"/>
      <c r="X36" s="2"/>
      <c r="Y36" s="2"/>
    </row>
    <row r="37" spans="1:25" s="109" customFormat="1" ht="26.25" customHeight="1" x14ac:dyDescent="0.3">
      <c r="A37" s="59" t="s">
        <v>58</v>
      </c>
      <c r="B37" s="130" t="s">
        <v>59</v>
      </c>
      <c r="C37" s="131"/>
      <c r="D37" s="131"/>
      <c r="E37" s="131"/>
      <c r="F37" s="132"/>
      <c r="G37" s="60">
        <v>1</v>
      </c>
      <c r="H37" s="61">
        <v>3126</v>
      </c>
      <c r="I37" s="61">
        <v>2344</v>
      </c>
      <c r="J37" s="61">
        <v>2344</v>
      </c>
      <c r="K37" s="62">
        <v>3.3000000000000002E-2</v>
      </c>
      <c r="L37" s="62">
        <v>77.352000000000004</v>
      </c>
      <c r="M37" s="61">
        <v>782</v>
      </c>
      <c r="N37" s="61">
        <v>782</v>
      </c>
      <c r="O37" s="63">
        <v>3.3000000000000002E-2</v>
      </c>
      <c r="P37" s="64">
        <v>25.806000000000001</v>
      </c>
      <c r="Q37" s="62">
        <v>103.158</v>
      </c>
      <c r="R37" s="82">
        <v>32.270000000000003</v>
      </c>
      <c r="S37" s="83">
        <v>3328.9086600000005</v>
      </c>
      <c r="T37" s="2"/>
      <c r="U37" s="117"/>
      <c r="V37" s="2"/>
      <c r="W37" s="81"/>
      <c r="X37" s="2"/>
      <c r="Y37" s="2"/>
    </row>
    <row r="38" spans="1:25" s="109" customFormat="1" ht="26.25" customHeight="1" x14ac:dyDescent="0.3">
      <c r="A38" s="59" t="s">
        <v>58</v>
      </c>
      <c r="B38" s="130" t="s">
        <v>87</v>
      </c>
      <c r="C38" s="131"/>
      <c r="D38" s="131"/>
      <c r="E38" s="131"/>
      <c r="F38" s="132"/>
      <c r="G38" s="60">
        <v>1</v>
      </c>
      <c r="H38" s="61">
        <v>3126</v>
      </c>
      <c r="I38" s="61">
        <v>469</v>
      </c>
      <c r="J38" s="61">
        <v>469</v>
      </c>
      <c r="K38" s="62">
        <v>0.42</v>
      </c>
      <c r="L38" s="62">
        <v>196.98</v>
      </c>
      <c r="M38" s="61">
        <v>2657</v>
      </c>
      <c r="N38" s="61">
        <v>2657</v>
      </c>
      <c r="O38" s="63">
        <v>3.3000000000000002E-2</v>
      </c>
      <c r="P38" s="64">
        <v>87.680999999999997</v>
      </c>
      <c r="Q38" s="62">
        <v>284.661</v>
      </c>
      <c r="R38" s="82">
        <v>32.270000000000003</v>
      </c>
      <c r="S38" s="83">
        <v>9186.0104700000011</v>
      </c>
      <c r="T38" s="2"/>
      <c r="U38" s="117"/>
      <c r="V38" s="2"/>
      <c r="W38" s="81"/>
      <c r="X38" s="2"/>
      <c r="Y38" s="2"/>
    </row>
    <row r="39" spans="1:25" s="109" customFormat="1" ht="26.25" customHeight="1" x14ac:dyDescent="0.3">
      <c r="A39" s="59" t="s">
        <v>58</v>
      </c>
      <c r="B39" s="130" t="s">
        <v>60</v>
      </c>
      <c r="C39" s="131"/>
      <c r="D39" s="131"/>
      <c r="E39" s="131"/>
      <c r="F39" s="132"/>
      <c r="G39" s="60">
        <v>1</v>
      </c>
      <c r="H39" s="61">
        <v>3126</v>
      </c>
      <c r="I39" s="61">
        <v>1563</v>
      </c>
      <c r="J39" s="61">
        <v>1563</v>
      </c>
      <c r="K39" s="62">
        <v>3.3000000000000002E-2</v>
      </c>
      <c r="L39" s="62">
        <v>51.579000000000001</v>
      </c>
      <c r="M39" s="61">
        <v>1563</v>
      </c>
      <c r="N39" s="61">
        <v>1563</v>
      </c>
      <c r="O39" s="63">
        <v>3.3000000000000002E-2</v>
      </c>
      <c r="P39" s="64">
        <v>51.579000000000001</v>
      </c>
      <c r="Q39" s="62">
        <v>103.158</v>
      </c>
      <c r="R39" s="82">
        <v>32.270000000000003</v>
      </c>
      <c r="S39" s="83">
        <v>3328.9086600000005</v>
      </c>
      <c r="T39" s="2"/>
      <c r="U39" s="117"/>
      <c r="V39" s="2"/>
      <c r="W39" s="81"/>
      <c r="X39" s="2"/>
      <c r="Y39" s="2"/>
    </row>
    <row r="40" spans="1:25" s="109" customFormat="1" ht="26.25" customHeight="1" x14ac:dyDescent="0.3">
      <c r="A40" s="59" t="s">
        <v>58</v>
      </c>
      <c r="B40" s="130" t="s">
        <v>86</v>
      </c>
      <c r="C40" s="131"/>
      <c r="D40" s="131"/>
      <c r="E40" s="131"/>
      <c r="F40" s="132"/>
      <c r="G40" s="60">
        <v>1</v>
      </c>
      <c r="H40" s="61">
        <v>2657</v>
      </c>
      <c r="I40" s="61">
        <v>469</v>
      </c>
      <c r="J40" s="61">
        <v>469</v>
      </c>
      <c r="K40" s="62">
        <v>0.42</v>
      </c>
      <c r="L40" s="62">
        <v>196.98</v>
      </c>
      <c r="M40" s="61">
        <v>2188</v>
      </c>
      <c r="N40" s="61">
        <v>2188</v>
      </c>
      <c r="O40" s="63">
        <v>3.3000000000000002E-2</v>
      </c>
      <c r="P40" s="65">
        <v>72.204000000000008</v>
      </c>
      <c r="Q40" s="62">
        <v>269.18399999999997</v>
      </c>
      <c r="R40" s="82">
        <v>32.270000000000003</v>
      </c>
      <c r="S40" s="83">
        <v>8686.5676800000001</v>
      </c>
      <c r="T40" s="2"/>
      <c r="U40" s="117"/>
      <c r="V40" s="2"/>
      <c r="W40" s="81"/>
      <c r="X40" s="2"/>
      <c r="Y40" s="2"/>
    </row>
    <row r="41" spans="1:25" s="109" customFormat="1" ht="26.25" customHeight="1" x14ac:dyDescent="0.3">
      <c r="A41" s="59" t="s">
        <v>58</v>
      </c>
      <c r="B41" s="130" t="s">
        <v>61</v>
      </c>
      <c r="C41" s="131"/>
      <c r="D41" s="131"/>
      <c r="E41" s="131"/>
      <c r="F41" s="132"/>
      <c r="G41" s="60">
        <v>1</v>
      </c>
      <c r="H41" s="61">
        <v>250</v>
      </c>
      <c r="I41" s="61">
        <v>250</v>
      </c>
      <c r="J41" s="61">
        <v>250</v>
      </c>
      <c r="K41" s="62">
        <v>0.42</v>
      </c>
      <c r="L41" s="62">
        <v>105</v>
      </c>
      <c r="M41" s="61">
        <v>0</v>
      </c>
      <c r="N41" s="61">
        <v>0</v>
      </c>
      <c r="O41" s="63">
        <v>3.3000000000000002E-2</v>
      </c>
      <c r="P41" s="65">
        <v>0</v>
      </c>
      <c r="Q41" s="62">
        <v>105</v>
      </c>
      <c r="R41" s="82">
        <v>32.270000000000003</v>
      </c>
      <c r="S41" s="83">
        <v>3388.3500000000004</v>
      </c>
      <c r="T41" s="2"/>
      <c r="U41" s="117"/>
      <c r="V41" s="2"/>
      <c r="W41" s="81"/>
      <c r="X41" s="2"/>
      <c r="Y41" s="2"/>
    </row>
    <row r="42" spans="1:25" s="109" customFormat="1" ht="26.25" customHeight="1" x14ac:dyDescent="0.3">
      <c r="A42" s="59" t="s">
        <v>58</v>
      </c>
      <c r="B42" s="130" t="s">
        <v>62</v>
      </c>
      <c r="C42" s="139"/>
      <c r="D42" s="139"/>
      <c r="E42" s="139"/>
      <c r="F42" s="140"/>
      <c r="G42" s="60">
        <v>1</v>
      </c>
      <c r="H42" s="61">
        <v>94.5</v>
      </c>
      <c r="I42" s="61">
        <v>63</v>
      </c>
      <c r="J42" s="61">
        <v>63</v>
      </c>
      <c r="K42" s="62">
        <v>0.16666666666666666</v>
      </c>
      <c r="L42" s="62">
        <v>10.5</v>
      </c>
      <c r="M42" s="61">
        <v>32</v>
      </c>
      <c r="N42" s="61">
        <v>32</v>
      </c>
      <c r="O42" s="63">
        <v>3.3000000000000002E-2</v>
      </c>
      <c r="P42" s="65">
        <v>1.056</v>
      </c>
      <c r="Q42" s="62">
        <v>11.556000000000001</v>
      </c>
      <c r="R42" s="82">
        <v>32.270000000000003</v>
      </c>
      <c r="S42" s="83">
        <v>372.91212000000007</v>
      </c>
      <c r="T42" s="2"/>
      <c r="U42" s="117"/>
      <c r="V42" s="2"/>
      <c r="W42" s="81"/>
      <c r="X42" s="2"/>
      <c r="Y42" s="2"/>
    </row>
    <row r="43" spans="1:25" s="109" customFormat="1" ht="26.25" customHeight="1" x14ac:dyDescent="0.3">
      <c r="A43" s="49"/>
      <c r="B43" s="141" t="s">
        <v>90</v>
      </c>
      <c r="C43" s="142"/>
      <c r="D43" s="142"/>
      <c r="E43" s="142"/>
      <c r="F43" s="143"/>
      <c r="G43" s="60"/>
      <c r="H43" s="66"/>
      <c r="I43" s="61"/>
      <c r="J43" s="61"/>
      <c r="K43" s="62"/>
      <c r="L43" s="62"/>
      <c r="M43" s="61"/>
      <c r="N43" s="61"/>
      <c r="O43" s="63"/>
      <c r="P43" s="65"/>
      <c r="Q43" s="62"/>
      <c r="R43" s="82"/>
      <c r="S43" s="83"/>
      <c r="T43" s="2"/>
      <c r="U43" s="117"/>
      <c r="V43" s="2"/>
      <c r="W43" s="81"/>
      <c r="X43" s="2"/>
      <c r="Y43" s="2"/>
    </row>
    <row r="44" spans="1:25" s="109" customFormat="1" ht="26.25" customHeight="1" x14ac:dyDescent="0.3">
      <c r="A44" s="59" t="s">
        <v>58</v>
      </c>
      <c r="B44" s="130" t="s">
        <v>59</v>
      </c>
      <c r="C44" s="131"/>
      <c r="D44" s="131"/>
      <c r="E44" s="131"/>
      <c r="F44" s="132"/>
      <c r="G44" s="60">
        <v>1</v>
      </c>
      <c r="H44" s="61">
        <v>1251</v>
      </c>
      <c r="I44" s="61">
        <v>938</v>
      </c>
      <c r="J44" s="61">
        <v>938</v>
      </c>
      <c r="K44" s="62">
        <v>3.3000000000000002E-2</v>
      </c>
      <c r="L44" s="62">
        <v>30.954000000000001</v>
      </c>
      <c r="M44" s="61">
        <v>313</v>
      </c>
      <c r="N44" s="61">
        <v>313</v>
      </c>
      <c r="O44" s="63">
        <v>3.3000000000000002E-2</v>
      </c>
      <c r="P44" s="64">
        <v>10.329000000000001</v>
      </c>
      <c r="Q44" s="62">
        <v>41.283000000000001</v>
      </c>
      <c r="R44" s="82">
        <v>32.270000000000003</v>
      </c>
      <c r="S44" s="83">
        <v>1332.2024100000001</v>
      </c>
      <c r="T44" s="2"/>
      <c r="U44" s="117"/>
      <c r="V44" s="2"/>
      <c r="W44" s="81"/>
      <c r="X44" s="2"/>
      <c r="Y44" s="2"/>
    </row>
    <row r="45" spans="1:25" s="109" customFormat="1" ht="26.25" customHeight="1" x14ac:dyDescent="0.3">
      <c r="A45" s="59" t="s">
        <v>58</v>
      </c>
      <c r="B45" s="130" t="s">
        <v>87</v>
      </c>
      <c r="C45" s="131"/>
      <c r="D45" s="131"/>
      <c r="E45" s="131"/>
      <c r="F45" s="132"/>
      <c r="G45" s="60">
        <v>1</v>
      </c>
      <c r="H45" s="61">
        <v>1251</v>
      </c>
      <c r="I45" s="61">
        <v>188</v>
      </c>
      <c r="J45" s="61">
        <v>188</v>
      </c>
      <c r="K45" s="62">
        <v>0.42</v>
      </c>
      <c r="L45" s="62">
        <v>78.959999999999994</v>
      </c>
      <c r="M45" s="61">
        <v>1063</v>
      </c>
      <c r="N45" s="61">
        <v>1063</v>
      </c>
      <c r="O45" s="63">
        <v>3.3000000000000002E-2</v>
      </c>
      <c r="P45" s="64">
        <v>35.079000000000001</v>
      </c>
      <c r="Q45" s="62">
        <v>114.03899999999999</v>
      </c>
      <c r="R45" s="82">
        <v>32.270000000000003</v>
      </c>
      <c r="S45" s="83">
        <v>3680.0385299999998</v>
      </c>
      <c r="T45" s="2"/>
      <c r="U45" s="117"/>
      <c r="V45" s="2"/>
      <c r="W45" s="81"/>
      <c r="X45" s="2"/>
      <c r="Y45" s="2"/>
    </row>
    <row r="46" spans="1:25" s="109" customFormat="1" ht="26.25" customHeight="1" x14ac:dyDescent="0.3">
      <c r="A46" s="59" t="s">
        <v>58</v>
      </c>
      <c r="B46" s="130" t="s">
        <v>60</v>
      </c>
      <c r="C46" s="131"/>
      <c r="D46" s="131"/>
      <c r="E46" s="131"/>
      <c r="F46" s="132"/>
      <c r="G46" s="60">
        <v>1</v>
      </c>
      <c r="H46" s="61">
        <v>1251</v>
      </c>
      <c r="I46" s="61">
        <v>626</v>
      </c>
      <c r="J46" s="61">
        <v>625</v>
      </c>
      <c r="K46" s="62">
        <v>3.3000000000000002E-2</v>
      </c>
      <c r="L46" s="62">
        <v>20.625</v>
      </c>
      <c r="M46" s="61">
        <v>625</v>
      </c>
      <c r="N46" s="61">
        <v>625</v>
      </c>
      <c r="O46" s="63">
        <v>3.3000000000000002E-2</v>
      </c>
      <c r="P46" s="64">
        <v>20.625</v>
      </c>
      <c r="Q46" s="62">
        <v>41.25</v>
      </c>
      <c r="R46" s="82">
        <v>32.270000000000003</v>
      </c>
      <c r="S46" s="83">
        <v>1331.1375</v>
      </c>
      <c r="T46" s="2"/>
      <c r="U46" s="117"/>
      <c r="V46" s="2"/>
      <c r="W46" s="81"/>
      <c r="X46" s="2"/>
      <c r="Y46" s="2"/>
    </row>
    <row r="47" spans="1:25" s="109" customFormat="1" ht="26.25" customHeight="1" x14ac:dyDescent="0.3">
      <c r="A47" s="59" t="s">
        <v>58</v>
      </c>
      <c r="B47" s="130" t="s">
        <v>86</v>
      </c>
      <c r="C47" s="131"/>
      <c r="D47" s="131"/>
      <c r="E47" s="131"/>
      <c r="F47" s="132"/>
      <c r="G47" s="60">
        <v>1</v>
      </c>
      <c r="H47" s="61">
        <v>1063</v>
      </c>
      <c r="I47" s="61">
        <v>188</v>
      </c>
      <c r="J47" s="61">
        <v>188</v>
      </c>
      <c r="K47" s="62">
        <v>0.42</v>
      </c>
      <c r="L47" s="62">
        <v>78.959999999999994</v>
      </c>
      <c r="M47" s="61">
        <v>875</v>
      </c>
      <c r="N47" s="61">
        <v>875</v>
      </c>
      <c r="O47" s="63">
        <v>3.3000000000000002E-2</v>
      </c>
      <c r="P47" s="65">
        <v>28.875</v>
      </c>
      <c r="Q47" s="62">
        <v>107.83499999999999</v>
      </c>
      <c r="R47" s="82">
        <v>32.270000000000003</v>
      </c>
      <c r="S47" s="83">
        <v>3479.83545</v>
      </c>
      <c r="T47" s="2"/>
      <c r="U47" s="117"/>
      <c r="V47" s="2"/>
      <c r="W47" s="81"/>
      <c r="X47" s="2"/>
      <c r="Y47" s="2"/>
    </row>
    <row r="48" spans="1:25" s="109" customFormat="1" ht="26.25" customHeight="1" x14ac:dyDescent="0.3">
      <c r="A48" s="59" t="s">
        <v>58</v>
      </c>
      <c r="B48" s="130" t="s">
        <v>61</v>
      </c>
      <c r="C48" s="131"/>
      <c r="D48" s="131"/>
      <c r="E48" s="131"/>
      <c r="F48" s="132"/>
      <c r="G48" s="60">
        <v>1</v>
      </c>
      <c r="H48" s="61">
        <v>100</v>
      </c>
      <c r="I48" s="61">
        <v>100</v>
      </c>
      <c r="J48" s="61">
        <v>100</v>
      </c>
      <c r="K48" s="62">
        <v>0.42</v>
      </c>
      <c r="L48" s="62">
        <v>42</v>
      </c>
      <c r="M48" s="61">
        <v>0</v>
      </c>
      <c r="N48" s="61">
        <v>0</v>
      </c>
      <c r="O48" s="63">
        <v>3.3000000000000002E-2</v>
      </c>
      <c r="P48" s="65">
        <v>0</v>
      </c>
      <c r="Q48" s="62">
        <v>42</v>
      </c>
      <c r="R48" s="82">
        <v>32.270000000000003</v>
      </c>
      <c r="S48" s="83">
        <v>1355.3400000000001</v>
      </c>
      <c r="T48" s="2"/>
      <c r="U48" s="117"/>
      <c r="V48" s="2"/>
      <c r="W48" s="81"/>
      <c r="X48" s="2"/>
      <c r="Y48" s="2"/>
    </row>
    <row r="49" spans="1:25" s="109" customFormat="1" ht="26.25" customHeight="1" x14ac:dyDescent="0.3">
      <c r="A49" s="59" t="s">
        <v>58</v>
      </c>
      <c r="B49" s="130" t="s">
        <v>62</v>
      </c>
      <c r="C49" s="139"/>
      <c r="D49" s="139"/>
      <c r="E49" s="139"/>
      <c r="F49" s="140"/>
      <c r="G49" s="60">
        <v>1</v>
      </c>
      <c r="H49" s="61">
        <v>37.5</v>
      </c>
      <c r="I49" s="61">
        <v>25</v>
      </c>
      <c r="J49" s="61">
        <v>25</v>
      </c>
      <c r="K49" s="62">
        <v>0.16666666666666666</v>
      </c>
      <c r="L49" s="62">
        <v>4.1666666666666661</v>
      </c>
      <c r="M49" s="61">
        <v>13</v>
      </c>
      <c r="N49" s="61">
        <v>13</v>
      </c>
      <c r="O49" s="63">
        <v>3.3000000000000002E-2</v>
      </c>
      <c r="P49" s="65">
        <v>0.42900000000000005</v>
      </c>
      <c r="Q49" s="62">
        <v>4.5956666666666663</v>
      </c>
      <c r="R49" s="82">
        <v>32.270000000000003</v>
      </c>
      <c r="S49" s="83">
        <v>148.30216333333334</v>
      </c>
      <c r="T49" s="2"/>
      <c r="U49" s="117"/>
      <c r="V49" s="2"/>
      <c r="W49" s="81"/>
      <c r="X49" s="2"/>
      <c r="Y49" s="2"/>
    </row>
    <row r="50" spans="1:25" ht="26.25" customHeight="1" x14ac:dyDescent="0.3">
      <c r="A50" s="67"/>
      <c r="B50" s="133" t="s">
        <v>79</v>
      </c>
      <c r="C50" s="137"/>
      <c r="D50" s="137"/>
      <c r="E50" s="137"/>
      <c r="F50" s="138"/>
      <c r="G50" s="60"/>
      <c r="H50" s="61"/>
      <c r="I50" s="61"/>
      <c r="J50" s="61"/>
      <c r="K50" s="63"/>
      <c r="L50" s="62"/>
      <c r="M50" s="61"/>
      <c r="N50" s="61"/>
      <c r="O50" s="63"/>
      <c r="P50" s="65"/>
      <c r="Q50" s="62"/>
      <c r="R50" s="82"/>
      <c r="S50" s="83"/>
      <c r="T50" s="114"/>
      <c r="U50" s="117"/>
      <c r="V50" s="109"/>
      <c r="W50" s="113"/>
      <c r="X50" s="109"/>
    </row>
    <row r="51" spans="1:25" ht="30" customHeight="1" x14ac:dyDescent="0.25">
      <c r="A51" s="59" t="s">
        <v>58</v>
      </c>
      <c r="B51" s="130" t="s">
        <v>59</v>
      </c>
      <c r="C51" s="131"/>
      <c r="D51" s="131"/>
      <c r="E51" s="131"/>
      <c r="F51" s="132"/>
      <c r="G51" s="60">
        <v>1</v>
      </c>
      <c r="H51" s="61">
        <v>451</v>
      </c>
      <c r="I51" s="61">
        <v>338</v>
      </c>
      <c r="J51" s="61">
        <v>338</v>
      </c>
      <c r="K51" s="62">
        <v>3.3000000000000002E-2</v>
      </c>
      <c r="L51" s="62">
        <v>11.154</v>
      </c>
      <c r="M51" s="61">
        <v>113</v>
      </c>
      <c r="N51" s="61">
        <v>113</v>
      </c>
      <c r="O51" s="63">
        <v>3.3000000000000002E-2</v>
      </c>
      <c r="P51" s="64">
        <v>3.7290000000000001</v>
      </c>
      <c r="Q51" s="62">
        <v>14.882999999999999</v>
      </c>
      <c r="R51" s="82">
        <v>32.270000000000003</v>
      </c>
      <c r="S51" s="83">
        <v>480.27441000000005</v>
      </c>
      <c r="U51" s="117"/>
    </row>
    <row r="52" spans="1:25" ht="30" customHeight="1" x14ac:dyDescent="0.25">
      <c r="A52" s="59" t="s">
        <v>58</v>
      </c>
      <c r="B52" s="130" t="s">
        <v>87</v>
      </c>
      <c r="C52" s="131"/>
      <c r="D52" s="131"/>
      <c r="E52" s="131"/>
      <c r="F52" s="132"/>
      <c r="G52" s="60">
        <v>1</v>
      </c>
      <c r="H52" s="61">
        <v>451</v>
      </c>
      <c r="I52" s="61">
        <v>68</v>
      </c>
      <c r="J52" s="61">
        <v>68</v>
      </c>
      <c r="K52" s="62">
        <v>0.42</v>
      </c>
      <c r="L52" s="62">
        <v>28.56</v>
      </c>
      <c r="M52" s="61">
        <v>383</v>
      </c>
      <c r="N52" s="61">
        <v>383</v>
      </c>
      <c r="O52" s="63">
        <v>3.3000000000000002E-2</v>
      </c>
      <c r="P52" s="64">
        <v>12.639000000000001</v>
      </c>
      <c r="Q52" s="62">
        <v>41.198999999999998</v>
      </c>
      <c r="R52" s="82">
        <v>32.270000000000003</v>
      </c>
      <c r="S52" s="83">
        <v>1329.49173</v>
      </c>
      <c r="U52" s="117"/>
    </row>
    <row r="53" spans="1:25" ht="30" customHeight="1" x14ac:dyDescent="0.25">
      <c r="A53" s="59" t="s">
        <v>58</v>
      </c>
      <c r="B53" s="130" t="s">
        <v>60</v>
      </c>
      <c r="C53" s="131"/>
      <c r="D53" s="131"/>
      <c r="E53" s="131"/>
      <c r="F53" s="132"/>
      <c r="G53" s="60">
        <v>1</v>
      </c>
      <c r="H53" s="61">
        <v>451</v>
      </c>
      <c r="I53" s="61">
        <v>226</v>
      </c>
      <c r="J53" s="61">
        <v>226</v>
      </c>
      <c r="K53" s="62">
        <v>3.3000000000000002E-2</v>
      </c>
      <c r="L53" s="62">
        <v>7.4250000000000007</v>
      </c>
      <c r="M53" s="61">
        <v>225</v>
      </c>
      <c r="N53" s="61">
        <v>225</v>
      </c>
      <c r="O53" s="63">
        <v>3.3000000000000002E-2</v>
      </c>
      <c r="P53" s="64">
        <v>7.4250000000000007</v>
      </c>
      <c r="Q53" s="62">
        <v>14.850000000000001</v>
      </c>
      <c r="R53" s="82">
        <v>32.270000000000003</v>
      </c>
      <c r="S53" s="83">
        <v>479.20950000000011</v>
      </c>
      <c r="U53" s="117"/>
    </row>
    <row r="54" spans="1:25" ht="30" customHeight="1" x14ac:dyDescent="0.25">
      <c r="A54" s="59" t="s">
        <v>58</v>
      </c>
      <c r="B54" s="130" t="s">
        <v>86</v>
      </c>
      <c r="C54" s="131"/>
      <c r="D54" s="131"/>
      <c r="E54" s="131"/>
      <c r="F54" s="132"/>
      <c r="G54" s="60">
        <v>1</v>
      </c>
      <c r="H54" s="61">
        <v>383</v>
      </c>
      <c r="I54" s="61">
        <v>68</v>
      </c>
      <c r="J54" s="61">
        <v>68</v>
      </c>
      <c r="K54" s="62">
        <v>0.42</v>
      </c>
      <c r="L54" s="62">
        <v>28.56</v>
      </c>
      <c r="M54" s="61">
        <v>315</v>
      </c>
      <c r="N54" s="61">
        <v>315</v>
      </c>
      <c r="O54" s="63">
        <v>3.3000000000000002E-2</v>
      </c>
      <c r="P54" s="65">
        <v>10.395000000000001</v>
      </c>
      <c r="Q54" s="62">
        <v>38.954999999999998</v>
      </c>
      <c r="R54" s="82">
        <v>32.270000000000003</v>
      </c>
      <c r="S54" s="83">
        <v>1257.0778500000001</v>
      </c>
      <c r="U54" s="117"/>
    </row>
    <row r="55" spans="1:25" ht="30" customHeight="1" x14ac:dyDescent="0.25">
      <c r="A55" s="59" t="s">
        <v>58</v>
      </c>
      <c r="B55" s="130" t="s">
        <v>61</v>
      </c>
      <c r="C55" s="139"/>
      <c r="D55" s="139"/>
      <c r="E55" s="139"/>
      <c r="F55" s="140"/>
      <c r="G55" s="60">
        <v>1</v>
      </c>
      <c r="H55" s="61">
        <v>32</v>
      </c>
      <c r="I55" s="61">
        <v>32</v>
      </c>
      <c r="J55" s="61">
        <v>32</v>
      </c>
      <c r="K55" s="62">
        <v>0.42</v>
      </c>
      <c r="L55" s="62">
        <v>13.44</v>
      </c>
      <c r="M55" s="61">
        <v>0</v>
      </c>
      <c r="N55" s="61">
        <v>0</v>
      </c>
      <c r="O55" s="63">
        <v>3.3000000000000002E-2</v>
      </c>
      <c r="P55" s="65">
        <v>0</v>
      </c>
      <c r="Q55" s="62">
        <v>13.44</v>
      </c>
      <c r="R55" s="82">
        <v>32.270000000000003</v>
      </c>
      <c r="S55" s="83">
        <v>433.70880000000005</v>
      </c>
      <c r="U55" s="117"/>
    </row>
    <row r="56" spans="1:25" ht="30" customHeight="1" x14ac:dyDescent="0.25">
      <c r="A56" s="59" t="s">
        <v>58</v>
      </c>
      <c r="B56" s="130" t="s">
        <v>67</v>
      </c>
      <c r="C56" s="131"/>
      <c r="D56" s="131"/>
      <c r="E56" s="131"/>
      <c r="F56" s="132"/>
      <c r="G56" s="60">
        <v>1</v>
      </c>
      <c r="H56" s="61">
        <v>7.5</v>
      </c>
      <c r="I56" s="61">
        <v>5</v>
      </c>
      <c r="J56" s="61">
        <v>5</v>
      </c>
      <c r="K56" s="62">
        <v>0.16666666666666666</v>
      </c>
      <c r="L56" s="62">
        <v>0.83333333333333326</v>
      </c>
      <c r="M56" s="61">
        <v>3</v>
      </c>
      <c r="N56" s="61">
        <v>3</v>
      </c>
      <c r="O56" s="63">
        <v>3.3000000000000002E-2</v>
      </c>
      <c r="P56" s="65">
        <v>9.9000000000000005E-2</v>
      </c>
      <c r="Q56" s="62">
        <v>0.93233333333333324</v>
      </c>
      <c r="R56" s="82">
        <v>32.270000000000003</v>
      </c>
      <c r="S56" s="83">
        <v>30.086396666666666</v>
      </c>
      <c r="U56" s="117"/>
    </row>
    <row r="57" spans="1:25" ht="30" customHeight="1" x14ac:dyDescent="0.25">
      <c r="A57" s="59" t="s">
        <v>58</v>
      </c>
      <c r="B57" s="130" t="s">
        <v>62</v>
      </c>
      <c r="C57" s="139"/>
      <c r="D57" s="139"/>
      <c r="E57" s="139"/>
      <c r="F57" s="140"/>
      <c r="G57" s="60">
        <v>1</v>
      </c>
      <c r="H57" s="61">
        <v>7.5</v>
      </c>
      <c r="I57" s="61">
        <v>5</v>
      </c>
      <c r="J57" s="61">
        <v>5</v>
      </c>
      <c r="K57" s="62">
        <v>0.16666666666666666</v>
      </c>
      <c r="L57" s="62">
        <v>0.83333333333333326</v>
      </c>
      <c r="M57" s="61">
        <v>3</v>
      </c>
      <c r="N57" s="61">
        <v>3</v>
      </c>
      <c r="O57" s="63">
        <v>3.3000000000000002E-2</v>
      </c>
      <c r="P57" s="65">
        <v>9.9000000000000005E-2</v>
      </c>
      <c r="Q57" s="62">
        <v>0.93233333333333324</v>
      </c>
      <c r="R57" s="82">
        <v>32.270000000000003</v>
      </c>
      <c r="S57" s="83">
        <v>30.086396666666666</v>
      </c>
      <c r="U57" s="117"/>
    </row>
    <row r="58" spans="1:25" ht="26.25" customHeight="1" x14ac:dyDescent="0.25">
      <c r="A58" s="68"/>
      <c r="B58" s="133" t="s">
        <v>81</v>
      </c>
      <c r="C58" s="134"/>
      <c r="D58" s="134"/>
      <c r="E58" s="134"/>
      <c r="F58" s="135"/>
      <c r="G58" s="60"/>
      <c r="H58" s="69"/>
      <c r="I58" s="61"/>
      <c r="J58" s="61"/>
      <c r="K58" s="63"/>
      <c r="L58" s="62"/>
      <c r="M58" s="61"/>
      <c r="N58" s="61"/>
      <c r="O58" s="63"/>
      <c r="P58" s="65"/>
      <c r="Q58" s="62"/>
      <c r="R58" s="82"/>
      <c r="S58" s="83"/>
      <c r="U58" s="117"/>
    </row>
    <row r="59" spans="1:25" ht="26.25" customHeight="1" x14ac:dyDescent="0.25">
      <c r="A59" s="59" t="s">
        <v>58</v>
      </c>
      <c r="B59" s="130" t="s">
        <v>68</v>
      </c>
      <c r="C59" s="131"/>
      <c r="D59" s="131"/>
      <c r="E59" s="131"/>
      <c r="F59" s="132"/>
      <c r="G59" s="60">
        <v>1</v>
      </c>
      <c r="H59" s="69">
        <v>20</v>
      </c>
      <c r="I59" s="61">
        <v>5</v>
      </c>
      <c r="J59" s="61">
        <v>5</v>
      </c>
      <c r="K59" s="63">
        <v>0.16666666666666666</v>
      </c>
      <c r="L59" s="62">
        <v>0.83333333333333326</v>
      </c>
      <c r="M59" s="61">
        <v>15</v>
      </c>
      <c r="N59" s="61">
        <v>15</v>
      </c>
      <c r="O59" s="63">
        <v>0.16666666666666666</v>
      </c>
      <c r="P59" s="65">
        <v>2.5</v>
      </c>
      <c r="Q59" s="62">
        <v>3.333333333333333</v>
      </c>
      <c r="R59" s="82">
        <v>32.270000000000003</v>
      </c>
      <c r="S59" s="83">
        <v>107.56666666666666</v>
      </c>
      <c r="U59" s="117"/>
      <c r="W59" s="81"/>
    </row>
    <row r="60" spans="1:25" ht="30" customHeight="1" x14ac:dyDescent="0.25">
      <c r="A60" s="59" t="s">
        <v>58</v>
      </c>
      <c r="B60" s="130" t="s">
        <v>69</v>
      </c>
      <c r="C60" s="131"/>
      <c r="D60" s="131"/>
      <c r="E60" s="131"/>
      <c r="F60" s="132"/>
      <c r="G60" s="60">
        <v>1</v>
      </c>
      <c r="H60" s="69">
        <v>5</v>
      </c>
      <c r="I60" s="61">
        <v>5</v>
      </c>
      <c r="J60" s="61">
        <v>5</v>
      </c>
      <c r="K60" s="63">
        <v>3.3000000000000002E-2</v>
      </c>
      <c r="L60" s="62">
        <v>0.16500000000000001</v>
      </c>
      <c r="M60" s="61">
        <v>0</v>
      </c>
      <c r="N60" s="61">
        <v>0</v>
      </c>
      <c r="O60" s="63">
        <v>0</v>
      </c>
      <c r="P60" s="65">
        <v>0</v>
      </c>
      <c r="Q60" s="62">
        <v>0.16500000000000001</v>
      </c>
      <c r="R60" s="82">
        <v>32.270000000000003</v>
      </c>
      <c r="S60" s="83">
        <v>5.3245500000000003</v>
      </c>
      <c r="U60" s="117"/>
      <c r="W60" s="81"/>
    </row>
    <row r="61" spans="1:25" ht="30" customHeight="1" x14ac:dyDescent="0.25">
      <c r="A61" s="59" t="s">
        <v>58</v>
      </c>
      <c r="B61" s="130" t="s">
        <v>70</v>
      </c>
      <c r="C61" s="131"/>
      <c r="D61" s="131"/>
      <c r="E61" s="131"/>
      <c r="F61" s="132"/>
      <c r="G61" s="60">
        <v>1</v>
      </c>
      <c r="H61" s="69">
        <v>5</v>
      </c>
      <c r="I61" s="61">
        <v>5</v>
      </c>
      <c r="J61" s="61">
        <v>5</v>
      </c>
      <c r="K61" s="63">
        <v>2</v>
      </c>
      <c r="L61" s="62">
        <v>10</v>
      </c>
      <c r="M61" s="61">
        <v>0</v>
      </c>
      <c r="N61" s="61">
        <v>0</v>
      </c>
      <c r="O61" s="63">
        <v>0</v>
      </c>
      <c r="P61" s="65">
        <v>0</v>
      </c>
      <c r="Q61" s="62">
        <v>10</v>
      </c>
      <c r="R61" s="82">
        <v>32.270000000000003</v>
      </c>
      <c r="S61" s="83">
        <v>322.70000000000005</v>
      </c>
      <c r="U61" s="117"/>
      <c r="W61" s="81"/>
    </row>
    <row r="62" spans="1:25" ht="30" customHeight="1" x14ac:dyDescent="0.25">
      <c r="A62" s="68"/>
      <c r="B62" s="133" t="s">
        <v>82</v>
      </c>
      <c r="C62" s="134"/>
      <c r="D62" s="134"/>
      <c r="E62" s="134"/>
      <c r="F62" s="135"/>
      <c r="G62" s="60"/>
      <c r="H62" s="69"/>
      <c r="I62" s="61">
        <v>0</v>
      </c>
      <c r="J62" s="61">
        <v>0</v>
      </c>
      <c r="K62" s="63"/>
      <c r="L62" s="62"/>
      <c r="M62" s="61">
        <v>0</v>
      </c>
      <c r="N62" s="61">
        <v>0</v>
      </c>
      <c r="O62" s="63"/>
      <c r="P62" s="65"/>
      <c r="Q62" s="62"/>
      <c r="R62" s="82"/>
      <c r="S62" s="83"/>
      <c r="U62" s="117"/>
      <c r="W62" s="81"/>
    </row>
    <row r="63" spans="1:25" ht="40.25" customHeight="1" x14ac:dyDescent="0.25">
      <c r="A63" s="59" t="s">
        <v>58</v>
      </c>
      <c r="B63" s="130" t="s">
        <v>68</v>
      </c>
      <c r="C63" s="131"/>
      <c r="D63" s="131"/>
      <c r="E63" s="131"/>
      <c r="F63" s="132"/>
      <c r="G63" s="60">
        <v>1</v>
      </c>
      <c r="H63" s="69">
        <v>20</v>
      </c>
      <c r="I63" s="61">
        <v>10</v>
      </c>
      <c r="J63" s="61">
        <v>10</v>
      </c>
      <c r="K63" s="63">
        <v>0.08</v>
      </c>
      <c r="L63" s="62">
        <v>0.8</v>
      </c>
      <c r="M63" s="61">
        <v>10</v>
      </c>
      <c r="N63" s="61">
        <v>10</v>
      </c>
      <c r="O63" s="63">
        <v>0.17</v>
      </c>
      <c r="P63" s="65">
        <v>1.7000000000000002</v>
      </c>
      <c r="Q63" s="62">
        <v>2.5</v>
      </c>
      <c r="R63" s="82">
        <v>32.270000000000003</v>
      </c>
      <c r="S63" s="83">
        <v>80.675000000000011</v>
      </c>
      <c r="U63" s="117"/>
      <c r="W63" s="81"/>
    </row>
    <row r="64" spans="1:25" ht="35" customHeight="1" x14ac:dyDescent="0.25">
      <c r="A64" s="59" t="s">
        <v>58</v>
      </c>
      <c r="B64" s="130" t="s">
        <v>69</v>
      </c>
      <c r="C64" s="131"/>
      <c r="D64" s="131"/>
      <c r="E64" s="131"/>
      <c r="F64" s="132"/>
      <c r="G64" s="60">
        <v>1</v>
      </c>
      <c r="H64" s="69">
        <v>10</v>
      </c>
      <c r="I64" s="61">
        <v>10</v>
      </c>
      <c r="J64" s="61">
        <v>10</v>
      </c>
      <c r="K64" s="63">
        <v>3.3000000000000002E-2</v>
      </c>
      <c r="L64" s="62">
        <v>0.33</v>
      </c>
      <c r="M64" s="61">
        <v>0</v>
      </c>
      <c r="N64" s="61">
        <v>0</v>
      </c>
      <c r="O64" s="63">
        <v>0</v>
      </c>
      <c r="P64" s="65">
        <v>0</v>
      </c>
      <c r="Q64" s="62">
        <v>0.33</v>
      </c>
      <c r="R64" s="82">
        <v>32.270000000000003</v>
      </c>
      <c r="S64" s="83">
        <v>10.649100000000001</v>
      </c>
      <c r="U64" s="117"/>
      <c r="W64" s="81"/>
    </row>
    <row r="65" spans="1:21" ht="12.5" x14ac:dyDescent="0.25">
      <c r="A65" s="59" t="s">
        <v>58</v>
      </c>
      <c r="B65" s="130" t="s">
        <v>71</v>
      </c>
      <c r="C65" s="131"/>
      <c r="D65" s="131"/>
      <c r="E65" s="131"/>
      <c r="F65" s="132"/>
      <c r="G65" s="60">
        <v>1</v>
      </c>
      <c r="H65" s="69">
        <v>10</v>
      </c>
      <c r="I65" s="61">
        <v>10</v>
      </c>
      <c r="J65" s="61">
        <v>10</v>
      </c>
      <c r="K65" s="63">
        <v>1</v>
      </c>
      <c r="L65" s="62">
        <v>10</v>
      </c>
      <c r="M65" s="61">
        <v>0</v>
      </c>
      <c r="N65" s="61">
        <v>0</v>
      </c>
      <c r="O65" s="63">
        <v>0</v>
      </c>
      <c r="P65" s="65">
        <v>0</v>
      </c>
      <c r="Q65" s="62">
        <v>10</v>
      </c>
      <c r="R65" s="82">
        <v>32.270000000000003</v>
      </c>
      <c r="S65" s="83">
        <v>322.70000000000005</v>
      </c>
      <c r="U65" s="117"/>
    </row>
    <row r="66" spans="1:21" ht="12.5" x14ac:dyDescent="0.25">
      <c r="A66" s="68"/>
      <c r="B66" s="136"/>
      <c r="C66" s="137"/>
      <c r="D66" s="137"/>
      <c r="E66" s="137"/>
      <c r="F66" s="138"/>
      <c r="G66" s="60"/>
      <c r="H66" s="69"/>
      <c r="I66" s="70"/>
      <c r="J66" s="71"/>
      <c r="K66" s="63"/>
      <c r="L66" s="62"/>
      <c r="M66" s="72"/>
      <c r="N66" s="61"/>
      <c r="O66" s="63"/>
      <c r="P66" s="65"/>
      <c r="Q66" s="62"/>
      <c r="R66" s="82"/>
      <c r="S66" s="83"/>
      <c r="U66" s="117"/>
    </row>
    <row r="67" spans="1:21" ht="12.5" x14ac:dyDescent="0.25">
      <c r="A67" s="68"/>
      <c r="B67" s="118"/>
      <c r="C67" s="119"/>
      <c r="D67" s="119"/>
      <c r="E67" s="119"/>
      <c r="F67" s="120"/>
      <c r="G67" s="60"/>
      <c r="H67" s="69"/>
      <c r="I67" s="70"/>
      <c r="J67" s="71"/>
      <c r="K67" s="63"/>
      <c r="L67" s="62"/>
      <c r="M67" s="72"/>
      <c r="N67" s="61"/>
      <c r="O67" s="63"/>
      <c r="P67" s="65"/>
      <c r="Q67" s="62"/>
      <c r="R67" s="82"/>
      <c r="S67" s="83"/>
      <c r="U67" s="117"/>
    </row>
    <row r="68" spans="1:21" ht="13" thickBot="1" x14ac:dyDescent="0.3">
      <c r="A68" s="85"/>
      <c r="B68" s="121" t="s">
        <v>72</v>
      </c>
      <c r="C68" s="122"/>
      <c r="D68" s="122"/>
      <c r="E68" s="122"/>
      <c r="F68" s="123"/>
      <c r="G68" s="86"/>
      <c r="H68" s="87">
        <f>H23+H30+H37+H44+H51+H59+H63</f>
        <v>11618</v>
      </c>
      <c r="I68" s="57">
        <f>SUM(I24,I26,I27,I28,I31,I33,I34,I35,I38,I40,I41,I42,I45,I47,I48,I49,I52,I54,I55,I56,I57,I59,I63)</f>
        <v>4546</v>
      </c>
      <c r="J68" s="57">
        <v>19047</v>
      </c>
      <c r="K68" s="58"/>
      <c r="L68" s="57">
        <v>2344</v>
      </c>
      <c r="M68" s="57">
        <f>SUM(M24,M26,M27,M28,M31,M33,M34,M35,M38,M40,M41,M42,M45,M47,M48,M49,M52,M54,M55,M56,M57,M59,M63)</f>
        <v>17833</v>
      </c>
      <c r="N68" s="57">
        <v>26517</v>
      </c>
      <c r="O68" s="58"/>
      <c r="P68" s="57">
        <v>878.43600000000015</v>
      </c>
      <c r="Q68" s="57">
        <v>3222.1006666666658</v>
      </c>
      <c r="R68" s="88"/>
      <c r="S68" s="89">
        <v>103977.1885133333</v>
      </c>
      <c r="U68" s="117"/>
    </row>
    <row r="69" spans="1:21" ht="13" thickBot="1" x14ac:dyDescent="0.25">
      <c r="A69" s="90"/>
      <c r="B69" s="124" t="s">
        <v>73</v>
      </c>
      <c r="C69" s="125"/>
      <c r="D69" s="125"/>
      <c r="E69" s="125"/>
      <c r="F69" s="126"/>
      <c r="G69" s="91"/>
      <c r="H69" s="92"/>
      <c r="I69" s="93">
        <v>4546</v>
      </c>
      <c r="J69" s="93">
        <v>19047</v>
      </c>
      <c r="K69" s="94"/>
      <c r="L69" s="93">
        <v>2344</v>
      </c>
      <c r="M69" s="95"/>
      <c r="N69" s="93">
        <v>26517</v>
      </c>
      <c r="O69" s="94"/>
      <c r="P69" s="93">
        <v>878.43600000000015</v>
      </c>
      <c r="Q69" s="93">
        <v>3222.1006666666658</v>
      </c>
      <c r="R69" s="96"/>
      <c r="S69" s="97">
        <v>103977.1885133333</v>
      </c>
    </row>
    <row r="70" spans="1:21" ht="12.5" x14ac:dyDescent="0.2">
      <c r="A70" s="127" t="s">
        <v>74</v>
      </c>
      <c r="B70" s="128"/>
      <c r="C70" s="128"/>
      <c r="D70" s="128"/>
      <c r="E70" s="128"/>
      <c r="F70" s="129"/>
      <c r="G70" s="98"/>
      <c r="H70" s="98"/>
      <c r="I70" s="99">
        <v>4546</v>
      </c>
      <c r="J70" s="99">
        <f>SUM(J69,N69)</f>
        <v>45564</v>
      </c>
      <c r="K70" s="100"/>
      <c r="L70" s="99">
        <v>3222</v>
      </c>
      <c r="M70" s="101"/>
      <c r="N70" s="102"/>
      <c r="O70" s="100"/>
      <c r="P70" s="103"/>
      <c r="Q70" s="99">
        <v>3222.1006666666658</v>
      </c>
      <c r="R70" s="104"/>
      <c r="S70" s="105"/>
    </row>
    <row r="71" spans="1:21" ht="14" x14ac:dyDescent="0.3">
      <c r="A71" s="106" t="s">
        <v>75</v>
      </c>
      <c r="D71" s="107"/>
      <c r="E71" s="108"/>
      <c r="G71" s="2"/>
      <c r="H71" s="2"/>
      <c r="I71" s="2"/>
      <c r="K71" s="7"/>
      <c r="N71" s="2"/>
      <c r="O71" s="7"/>
      <c r="P71" s="7"/>
    </row>
    <row r="72" spans="1:21" ht="13" x14ac:dyDescent="0.3">
      <c r="A72" s="109" t="s">
        <v>77</v>
      </c>
      <c r="E72" s="4"/>
      <c r="P72" s="7"/>
      <c r="S72" s="2"/>
    </row>
    <row r="73" spans="1:21" x14ac:dyDescent="0.2">
      <c r="A73" s="2"/>
      <c r="P73" s="7"/>
      <c r="S73" s="2"/>
    </row>
    <row r="74" spans="1:21" x14ac:dyDescent="0.2">
      <c r="A74" s="2"/>
      <c r="I74" s="110"/>
      <c r="P74" s="7"/>
      <c r="S74" s="2"/>
    </row>
    <row r="75" spans="1:21" x14ac:dyDescent="0.2">
      <c r="A75" s="2"/>
      <c r="P75" s="7"/>
      <c r="S75" s="2"/>
    </row>
    <row r="76" spans="1:21" x14ac:dyDescent="0.2">
      <c r="A76" s="2"/>
      <c r="H76" s="110"/>
      <c r="I76" s="110"/>
      <c r="P76" s="7"/>
      <c r="S76" s="2"/>
    </row>
    <row r="77" spans="1:21" x14ac:dyDescent="0.2">
      <c r="A77" s="2"/>
      <c r="I77" s="110"/>
      <c r="P77" s="7"/>
      <c r="S77" s="2"/>
    </row>
    <row r="78" spans="1:21" x14ac:dyDescent="0.2">
      <c r="A78" s="2"/>
      <c r="P78" s="7"/>
      <c r="S78" s="2"/>
    </row>
    <row r="79" spans="1:21" x14ac:dyDescent="0.2">
      <c r="A79" s="2"/>
      <c r="P79" s="7"/>
      <c r="S79" s="2"/>
    </row>
    <row r="80" spans="1:21" x14ac:dyDescent="0.2">
      <c r="A80" s="2"/>
      <c r="P80" s="7"/>
      <c r="S80" s="2"/>
    </row>
    <row r="81" spans="7:17" s="2" customFormat="1" x14ac:dyDescent="0.2">
      <c r="G81" s="3"/>
      <c r="H81" s="3"/>
      <c r="I81" s="3"/>
      <c r="J81" s="4"/>
      <c r="K81" s="5"/>
      <c r="M81" s="6"/>
      <c r="N81" s="3"/>
      <c r="O81" s="5"/>
      <c r="P81" s="7"/>
      <c r="Q81" s="7"/>
    </row>
    <row r="82" spans="7:17" s="2" customFormat="1" x14ac:dyDescent="0.2">
      <c r="G82" s="3"/>
      <c r="H82" s="3"/>
      <c r="I82" s="3"/>
      <c r="J82" s="4"/>
      <c r="K82" s="5"/>
      <c r="M82" s="6"/>
      <c r="N82" s="3"/>
      <c r="O82" s="5"/>
      <c r="P82" s="7"/>
      <c r="Q82" s="7"/>
    </row>
    <row r="83" spans="7:17" s="2" customFormat="1" x14ac:dyDescent="0.2">
      <c r="G83" s="3"/>
      <c r="H83" s="3"/>
      <c r="I83" s="3"/>
      <c r="J83" s="4"/>
      <c r="K83" s="5"/>
      <c r="M83" s="6"/>
      <c r="N83" s="3"/>
      <c r="O83" s="5"/>
      <c r="P83" s="7"/>
      <c r="Q83" s="7"/>
    </row>
    <row r="84" spans="7:17" s="2" customFormat="1" x14ac:dyDescent="0.2">
      <c r="G84" s="3"/>
      <c r="H84" s="3"/>
      <c r="I84" s="3"/>
      <c r="J84" s="4"/>
      <c r="K84" s="5"/>
      <c r="M84" s="6"/>
      <c r="N84" s="3"/>
      <c r="O84" s="5"/>
      <c r="P84" s="7"/>
      <c r="Q84" s="7"/>
    </row>
    <row r="85" spans="7:17" s="2" customFormat="1" x14ac:dyDescent="0.2">
      <c r="G85" s="3"/>
      <c r="H85" s="3"/>
      <c r="I85" s="3"/>
      <c r="J85" s="4"/>
      <c r="K85" s="5"/>
      <c r="M85" s="6"/>
      <c r="N85" s="3"/>
      <c r="O85" s="5"/>
      <c r="P85" s="7"/>
      <c r="Q85" s="7"/>
    </row>
    <row r="86" spans="7:17" s="2" customFormat="1" x14ac:dyDescent="0.2">
      <c r="G86" s="3"/>
      <c r="H86" s="3"/>
      <c r="I86" s="3"/>
      <c r="J86" s="4"/>
      <c r="K86" s="5"/>
      <c r="M86" s="6"/>
      <c r="N86" s="3"/>
      <c r="O86" s="5"/>
      <c r="P86" s="7"/>
      <c r="Q86" s="7"/>
    </row>
    <row r="87" spans="7:17" s="2" customFormat="1" x14ac:dyDescent="0.2">
      <c r="G87" s="3"/>
      <c r="H87" s="3"/>
      <c r="I87" s="3"/>
      <c r="J87" s="4"/>
      <c r="K87" s="5"/>
      <c r="M87" s="6"/>
      <c r="N87" s="3"/>
      <c r="O87" s="5"/>
      <c r="P87" s="7"/>
      <c r="Q87" s="7"/>
    </row>
    <row r="88" spans="7:17" s="2" customFormat="1" x14ac:dyDescent="0.2">
      <c r="G88" s="3"/>
      <c r="H88" s="3"/>
      <c r="I88" s="3"/>
      <c r="J88" s="4"/>
      <c r="K88" s="5"/>
      <c r="M88" s="6"/>
      <c r="N88" s="3"/>
      <c r="O88" s="5"/>
      <c r="P88" s="7"/>
      <c r="Q88" s="7"/>
    </row>
    <row r="89" spans="7:17" s="2" customFormat="1" x14ac:dyDescent="0.2">
      <c r="G89" s="3"/>
      <c r="H89" s="3"/>
      <c r="I89" s="3"/>
      <c r="J89" s="4"/>
      <c r="K89" s="5"/>
      <c r="M89" s="6"/>
      <c r="N89" s="3"/>
      <c r="O89" s="5"/>
      <c r="P89" s="7"/>
      <c r="Q89" s="7"/>
    </row>
    <row r="90" spans="7:17" s="2" customFormat="1" x14ac:dyDescent="0.2">
      <c r="G90" s="3"/>
      <c r="H90" s="3"/>
      <c r="I90" s="3"/>
      <c r="J90" s="4"/>
      <c r="K90" s="5"/>
      <c r="M90" s="6"/>
      <c r="N90" s="3"/>
      <c r="O90" s="5"/>
      <c r="P90" s="7"/>
      <c r="Q90" s="7"/>
    </row>
    <row r="91" spans="7:17" s="2" customFormat="1" x14ac:dyDescent="0.2">
      <c r="G91" s="3"/>
      <c r="H91" s="3"/>
      <c r="I91" s="3"/>
      <c r="J91" s="4"/>
      <c r="K91" s="5"/>
      <c r="M91" s="6"/>
      <c r="N91" s="3"/>
      <c r="O91" s="5"/>
      <c r="P91" s="7"/>
      <c r="Q91" s="7"/>
    </row>
    <row r="92" spans="7:17" s="2" customFormat="1" x14ac:dyDescent="0.2">
      <c r="G92" s="3"/>
      <c r="H92" s="3"/>
      <c r="I92" s="3"/>
      <c r="J92" s="4"/>
      <c r="K92" s="5"/>
      <c r="M92" s="6"/>
      <c r="N92" s="3"/>
      <c r="O92" s="5"/>
      <c r="P92" s="7"/>
      <c r="Q92" s="7"/>
    </row>
    <row r="93" spans="7:17" s="2" customFormat="1" x14ac:dyDescent="0.2">
      <c r="G93" s="3"/>
      <c r="H93" s="3"/>
      <c r="I93" s="3"/>
      <c r="J93" s="4"/>
      <c r="K93" s="5"/>
      <c r="M93" s="6"/>
      <c r="N93" s="3"/>
      <c r="O93" s="5"/>
      <c r="P93" s="7"/>
      <c r="Q93" s="7"/>
    </row>
    <row r="94" spans="7:17" s="2" customFormat="1" x14ac:dyDescent="0.2">
      <c r="G94" s="3"/>
      <c r="H94" s="3"/>
      <c r="I94" s="3"/>
      <c r="J94" s="4"/>
      <c r="K94" s="5"/>
      <c r="M94" s="6"/>
      <c r="N94" s="3"/>
      <c r="O94" s="5"/>
      <c r="P94" s="7"/>
      <c r="Q94" s="7"/>
    </row>
    <row r="95" spans="7:17" s="2" customFormat="1" x14ac:dyDescent="0.2">
      <c r="G95" s="3"/>
      <c r="H95" s="3"/>
      <c r="I95" s="3"/>
      <c r="J95" s="4"/>
      <c r="K95" s="5"/>
      <c r="M95" s="6"/>
      <c r="N95" s="3"/>
      <c r="O95" s="5"/>
      <c r="P95" s="7"/>
      <c r="Q95" s="7"/>
    </row>
    <row r="96" spans="7:17" s="2" customFormat="1" x14ac:dyDescent="0.2">
      <c r="G96" s="3"/>
      <c r="H96" s="3"/>
      <c r="I96" s="3"/>
      <c r="J96" s="4"/>
      <c r="K96" s="5"/>
      <c r="M96" s="6"/>
      <c r="N96" s="3"/>
      <c r="O96" s="5"/>
      <c r="P96" s="7"/>
      <c r="Q96" s="7"/>
    </row>
    <row r="97" spans="7:17" s="2" customFormat="1" x14ac:dyDescent="0.2">
      <c r="G97" s="3"/>
      <c r="H97" s="3"/>
      <c r="I97" s="3"/>
      <c r="J97" s="4"/>
      <c r="K97" s="5"/>
      <c r="M97" s="6"/>
      <c r="N97" s="3"/>
      <c r="O97" s="5"/>
      <c r="P97" s="7"/>
      <c r="Q97" s="7"/>
    </row>
    <row r="98" spans="7:17" s="2" customFormat="1" x14ac:dyDescent="0.2">
      <c r="G98" s="3"/>
      <c r="H98" s="3"/>
      <c r="I98" s="3"/>
      <c r="J98" s="4"/>
      <c r="K98" s="5"/>
      <c r="M98" s="6"/>
      <c r="N98" s="3"/>
      <c r="O98" s="5"/>
      <c r="P98" s="7"/>
      <c r="Q98" s="7"/>
    </row>
    <row r="99" spans="7:17" s="2" customFormat="1" x14ac:dyDescent="0.2">
      <c r="G99" s="3"/>
      <c r="H99" s="3"/>
      <c r="I99" s="3"/>
      <c r="J99" s="4"/>
      <c r="K99" s="5"/>
      <c r="M99" s="6"/>
      <c r="N99" s="3"/>
      <c r="O99" s="5"/>
      <c r="P99" s="7"/>
      <c r="Q99" s="7"/>
    </row>
    <row r="100" spans="7:17" s="2" customFormat="1" x14ac:dyDescent="0.2">
      <c r="G100" s="3"/>
      <c r="H100" s="3"/>
      <c r="I100" s="3"/>
      <c r="J100" s="4"/>
      <c r="K100" s="5"/>
      <c r="M100" s="6"/>
      <c r="N100" s="3"/>
      <c r="O100" s="5"/>
      <c r="P100" s="7"/>
      <c r="Q100" s="7"/>
    </row>
    <row r="101" spans="7:17" s="2" customFormat="1" x14ac:dyDescent="0.2">
      <c r="G101" s="3"/>
      <c r="H101" s="3"/>
      <c r="I101" s="3"/>
      <c r="J101" s="4"/>
      <c r="K101" s="5"/>
      <c r="M101" s="6"/>
      <c r="N101" s="3"/>
      <c r="O101" s="5"/>
      <c r="P101" s="7"/>
      <c r="Q101" s="7"/>
    </row>
    <row r="102" spans="7:17" s="2" customFormat="1" x14ac:dyDescent="0.2">
      <c r="G102" s="3"/>
      <c r="H102" s="3"/>
      <c r="I102" s="3"/>
      <c r="J102" s="4"/>
      <c r="K102" s="5"/>
      <c r="M102" s="6"/>
      <c r="N102" s="3"/>
      <c r="O102" s="5"/>
      <c r="P102" s="7"/>
      <c r="Q102" s="7"/>
    </row>
    <row r="103" spans="7:17" s="2" customFormat="1" x14ac:dyDescent="0.2">
      <c r="G103" s="3"/>
      <c r="H103" s="3"/>
      <c r="I103" s="3"/>
      <c r="J103" s="4"/>
      <c r="K103" s="5"/>
      <c r="M103" s="6"/>
      <c r="N103" s="3"/>
      <c r="O103" s="5"/>
      <c r="P103" s="7"/>
      <c r="Q103" s="7"/>
    </row>
    <row r="104" spans="7:17" s="2" customFormat="1" x14ac:dyDescent="0.2">
      <c r="G104" s="3"/>
      <c r="H104" s="3"/>
      <c r="I104" s="3"/>
      <c r="J104" s="4"/>
      <c r="K104" s="5"/>
      <c r="M104" s="6"/>
      <c r="N104" s="3"/>
      <c r="O104" s="5"/>
      <c r="P104" s="7"/>
      <c r="Q104" s="7"/>
    </row>
    <row r="105" spans="7:17" s="2" customFormat="1" x14ac:dyDescent="0.2">
      <c r="G105" s="3"/>
      <c r="H105" s="3"/>
      <c r="I105" s="3"/>
      <c r="J105" s="4"/>
      <c r="K105" s="5"/>
      <c r="M105" s="6"/>
      <c r="N105" s="3"/>
      <c r="O105" s="5"/>
      <c r="P105" s="7"/>
      <c r="Q105" s="7"/>
    </row>
    <row r="106" spans="7:17" s="2" customFormat="1" x14ac:dyDescent="0.2">
      <c r="G106" s="3"/>
      <c r="H106" s="3"/>
      <c r="I106" s="3"/>
      <c r="J106" s="4"/>
      <c r="K106" s="5"/>
      <c r="M106" s="6"/>
      <c r="N106" s="3"/>
      <c r="O106" s="5"/>
      <c r="P106" s="7"/>
      <c r="Q106" s="7"/>
    </row>
    <row r="107" spans="7:17" s="2" customFormat="1" x14ac:dyDescent="0.2">
      <c r="G107" s="3"/>
      <c r="H107" s="3"/>
      <c r="I107" s="3"/>
      <c r="J107" s="4"/>
      <c r="K107" s="5"/>
      <c r="M107" s="6"/>
      <c r="N107" s="3"/>
      <c r="O107" s="5"/>
      <c r="P107" s="7"/>
      <c r="Q107" s="7"/>
    </row>
    <row r="108" spans="7:17" s="2" customFormat="1" x14ac:dyDescent="0.2">
      <c r="G108" s="3"/>
      <c r="H108" s="3"/>
      <c r="I108" s="3"/>
      <c r="J108" s="4"/>
      <c r="K108" s="5"/>
      <c r="M108" s="6"/>
      <c r="N108" s="3"/>
      <c r="O108" s="5"/>
      <c r="P108" s="7"/>
      <c r="Q108" s="7"/>
    </row>
    <row r="109" spans="7:17" s="2" customFormat="1" x14ac:dyDescent="0.2">
      <c r="G109" s="3"/>
      <c r="H109" s="3"/>
      <c r="I109" s="3"/>
      <c r="J109" s="4"/>
      <c r="K109" s="5"/>
      <c r="M109" s="6"/>
      <c r="N109" s="3"/>
      <c r="O109" s="5"/>
      <c r="P109" s="7"/>
      <c r="Q109" s="7"/>
    </row>
    <row r="110" spans="7:17" s="2" customFormat="1" x14ac:dyDescent="0.2">
      <c r="G110" s="3"/>
      <c r="H110" s="3"/>
      <c r="I110" s="3"/>
      <c r="J110" s="4"/>
      <c r="K110" s="5"/>
      <c r="M110" s="6"/>
      <c r="N110" s="3"/>
      <c r="O110" s="5"/>
      <c r="P110" s="7"/>
      <c r="Q110" s="7"/>
    </row>
    <row r="111" spans="7:17" s="2" customFormat="1" x14ac:dyDescent="0.2">
      <c r="G111" s="3"/>
      <c r="H111" s="3"/>
      <c r="I111" s="3"/>
      <c r="J111" s="4"/>
      <c r="K111" s="5"/>
      <c r="M111" s="6"/>
      <c r="N111" s="3"/>
      <c r="O111" s="5"/>
      <c r="P111" s="7"/>
      <c r="Q111" s="7"/>
    </row>
    <row r="112" spans="7:17" s="2" customFormat="1" x14ac:dyDescent="0.2">
      <c r="G112" s="3"/>
      <c r="H112" s="3"/>
      <c r="I112" s="3"/>
      <c r="J112" s="4"/>
      <c r="K112" s="5"/>
      <c r="M112" s="6"/>
      <c r="N112" s="3"/>
      <c r="O112" s="5"/>
      <c r="P112" s="7"/>
      <c r="Q112" s="7"/>
    </row>
    <row r="113" spans="7:17" s="2" customFormat="1" x14ac:dyDescent="0.2">
      <c r="G113" s="3"/>
      <c r="H113" s="3"/>
      <c r="I113" s="3"/>
      <c r="J113" s="4"/>
      <c r="K113" s="5"/>
      <c r="M113" s="6"/>
      <c r="N113" s="3"/>
      <c r="O113" s="5"/>
      <c r="P113" s="7"/>
      <c r="Q113" s="7"/>
    </row>
    <row r="114" spans="7:17" s="2" customFormat="1" x14ac:dyDescent="0.2">
      <c r="G114" s="3"/>
      <c r="H114" s="3"/>
      <c r="I114" s="3"/>
      <c r="J114" s="4"/>
      <c r="K114" s="5"/>
      <c r="M114" s="6"/>
      <c r="N114" s="3"/>
      <c r="O114" s="5"/>
      <c r="P114" s="7"/>
      <c r="Q114" s="7"/>
    </row>
    <row r="115" spans="7:17" s="2" customFormat="1" x14ac:dyDescent="0.2">
      <c r="G115" s="3"/>
      <c r="H115" s="3"/>
      <c r="I115" s="3"/>
      <c r="J115" s="4"/>
      <c r="K115" s="5"/>
      <c r="M115" s="6"/>
      <c r="N115" s="3"/>
      <c r="O115" s="5"/>
      <c r="P115" s="7"/>
      <c r="Q115" s="7"/>
    </row>
    <row r="116" spans="7:17" s="2" customFormat="1" x14ac:dyDescent="0.2">
      <c r="G116" s="3"/>
      <c r="H116" s="3"/>
      <c r="I116" s="3"/>
      <c r="J116" s="4"/>
      <c r="K116" s="5"/>
      <c r="M116" s="6"/>
      <c r="N116" s="3"/>
      <c r="O116" s="5"/>
      <c r="P116" s="7"/>
      <c r="Q116" s="7"/>
    </row>
    <row r="117" spans="7:17" s="2" customFormat="1" x14ac:dyDescent="0.2">
      <c r="G117" s="3"/>
      <c r="H117" s="3"/>
      <c r="I117" s="3"/>
      <c r="J117" s="4"/>
      <c r="K117" s="5"/>
      <c r="M117" s="6"/>
      <c r="N117" s="3"/>
      <c r="O117" s="5"/>
      <c r="P117" s="7"/>
      <c r="Q117" s="7"/>
    </row>
    <row r="118" spans="7:17" s="2" customFormat="1" x14ac:dyDescent="0.2">
      <c r="G118" s="3"/>
      <c r="H118" s="3"/>
      <c r="I118" s="3"/>
      <c r="J118" s="4"/>
      <c r="K118" s="5"/>
      <c r="M118" s="6"/>
      <c r="N118" s="3"/>
      <c r="O118" s="5"/>
      <c r="P118" s="7"/>
      <c r="Q118" s="7"/>
    </row>
    <row r="119" spans="7:17" s="2" customFormat="1" x14ac:dyDescent="0.2">
      <c r="G119" s="3"/>
      <c r="H119" s="3"/>
      <c r="I119" s="3"/>
      <c r="J119" s="4"/>
      <c r="K119" s="5"/>
      <c r="M119" s="6"/>
      <c r="N119" s="3"/>
      <c r="O119" s="5"/>
      <c r="P119" s="7"/>
      <c r="Q119" s="7"/>
    </row>
    <row r="120" spans="7:17" s="2" customFormat="1" x14ac:dyDescent="0.2">
      <c r="G120" s="3"/>
      <c r="H120" s="3"/>
      <c r="I120" s="3"/>
      <c r="J120" s="4"/>
      <c r="K120" s="5"/>
      <c r="M120" s="6"/>
      <c r="N120" s="3"/>
      <c r="O120" s="5"/>
      <c r="P120" s="7"/>
      <c r="Q120" s="7"/>
    </row>
    <row r="121" spans="7:17" s="2" customFormat="1" x14ac:dyDescent="0.2">
      <c r="G121" s="3"/>
      <c r="H121" s="3"/>
      <c r="I121" s="3"/>
      <c r="J121" s="4"/>
      <c r="K121" s="5"/>
      <c r="M121" s="6"/>
      <c r="N121" s="3"/>
      <c r="O121" s="5"/>
      <c r="P121" s="7"/>
      <c r="Q121" s="7"/>
    </row>
    <row r="122" spans="7:17" s="2" customFormat="1" x14ac:dyDescent="0.2">
      <c r="G122" s="3"/>
      <c r="H122" s="3"/>
      <c r="I122" s="3"/>
      <c r="J122" s="4"/>
      <c r="K122" s="5"/>
      <c r="M122" s="6"/>
      <c r="N122" s="3"/>
      <c r="O122" s="5"/>
      <c r="P122" s="7"/>
      <c r="Q122" s="7"/>
    </row>
    <row r="123" spans="7:17" s="2" customFormat="1" x14ac:dyDescent="0.2">
      <c r="G123" s="3"/>
      <c r="H123" s="3"/>
      <c r="I123" s="3"/>
      <c r="J123" s="4"/>
      <c r="K123" s="5"/>
      <c r="M123" s="6"/>
      <c r="N123" s="3"/>
      <c r="O123" s="5"/>
      <c r="P123" s="7"/>
      <c r="Q123" s="7"/>
    </row>
    <row r="124" spans="7:17" s="2" customFormat="1" x14ac:dyDescent="0.2">
      <c r="G124" s="3"/>
      <c r="H124" s="3"/>
      <c r="I124" s="3"/>
      <c r="J124" s="4"/>
      <c r="K124" s="5"/>
      <c r="M124" s="6"/>
      <c r="N124" s="3"/>
      <c r="O124" s="5"/>
      <c r="P124" s="7"/>
      <c r="Q124" s="7"/>
    </row>
    <row r="125" spans="7:17" s="2" customFormat="1" x14ac:dyDescent="0.2">
      <c r="G125" s="3"/>
      <c r="H125" s="3"/>
      <c r="I125" s="3"/>
      <c r="J125" s="4"/>
      <c r="K125" s="5"/>
      <c r="M125" s="6"/>
      <c r="N125" s="3"/>
      <c r="O125" s="5"/>
      <c r="P125" s="7"/>
      <c r="Q125" s="7"/>
    </row>
    <row r="126" spans="7:17" s="2" customFormat="1" x14ac:dyDescent="0.2">
      <c r="G126" s="3"/>
      <c r="H126" s="3"/>
      <c r="I126" s="3"/>
      <c r="J126" s="4"/>
      <c r="K126" s="5"/>
      <c r="M126" s="6"/>
      <c r="N126" s="3"/>
      <c r="O126" s="5"/>
      <c r="P126" s="7"/>
      <c r="Q126" s="7"/>
    </row>
    <row r="127" spans="7:17" s="2" customFormat="1" x14ac:dyDescent="0.2">
      <c r="G127" s="3"/>
      <c r="H127" s="3"/>
      <c r="I127" s="3"/>
      <c r="J127" s="4"/>
      <c r="K127" s="5"/>
      <c r="M127" s="6"/>
      <c r="N127" s="3"/>
      <c r="O127" s="5"/>
      <c r="P127" s="7"/>
      <c r="Q127" s="7"/>
    </row>
    <row r="128" spans="7:17" s="2" customFormat="1" x14ac:dyDescent="0.2">
      <c r="G128" s="3"/>
      <c r="H128" s="3"/>
      <c r="I128" s="3"/>
      <c r="J128" s="4"/>
      <c r="K128" s="5"/>
      <c r="M128" s="6"/>
      <c r="N128" s="3"/>
      <c r="O128" s="5"/>
      <c r="P128" s="7"/>
      <c r="Q128" s="7"/>
    </row>
    <row r="129" spans="7:17" s="2" customFormat="1" x14ac:dyDescent="0.2">
      <c r="G129" s="3"/>
      <c r="H129" s="3"/>
      <c r="I129" s="3"/>
      <c r="J129" s="4"/>
      <c r="K129" s="5"/>
      <c r="M129" s="6"/>
      <c r="N129" s="3"/>
      <c r="O129" s="5"/>
      <c r="P129" s="7"/>
      <c r="Q129" s="7"/>
    </row>
    <row r="130" spans="7:17" s="2" customFormat="1" x14ac:dyDescent="0.2">
      <c r="G130" s="3"/>
      <c r="H130" s="3"/>
      <c r="I130" s="3"/>
      <c r="J130" s="4"/>
      <c r="K130" s="5"/>
      <c r="M130" s="6"/>
      <c r="N130" s="3"/>
      <c r="O130" s="5"/>
      <c r="P130" s="7"/>
      <c r="Q130" s="7"/>
    </row>
    <row r="131" spans="7:17" s="2" customFormat="1" x14ac:dyDescent="0.2">
      <c r="G131" s="3"/>
      <c r="H131" s="3"/>
      <c r="I131" s="3"/>
      <c r="J131" s="4"/>
      <c r="K131" s="5"/>
      <c r="M131" s="6"/>
      <c r="N131" s="3"/>
      <c r="O131" s="5"/>
      <c r="P131" s="7"/>
      <c r="Q131" s="7"/>
    </row>
    <row r="132" spans="7:17" s="2" customFormat="1" x14ac:dyDescent="0.2">
      <c r="G132" s="3"/>
      <c r="H132" s="3"/>
      <c r="I132" s="3"/>
      <c r="J132" s="4"/>
      <c r="K132" s="5"/>
      <c r="M132" s="6"/>
      <c r="N132" s="3"/>
      <c r="O132" s="5"/>
      <c r="P132" s="7"/>
      <c r="Q132" s="7"/>
    </row>
    <row r="133" spans="7:17" s="2" customFormat="1" x14ac:dyDescent="0.2">
      <c r="G133" s="3"/>
      <c r="H133" s="3"/>
      <c r="I133" s="3"/>
      <c r="J133" s="4"/>
      <c r="K133" s="5"/>
      <c r="M133" s="6"/>
      <c r="N133" s="3"/>
      <c r="O133" s="5"/>
      <c r="P133" s="7"/>
      <c r="Q133" s="7"/>
    </row>
    <row r="134" spans="7:17" s="2" customFormat="1" x14ac:dyDescent="0.2">
      <c r="G134" s="3"/>
      <c r="H134" s="3"/>
      <c r="I134" s="3"/>
      <c r="J134" s="4"/>
      <c r="K134" s="5"/>
      <c r="M134" s="6"/>
      <c r="N134" s="3"/>
      <c r="O134" s="5"/>
      <c r="P134" s="7"/>
      <c r="Q134" s="7"/>
    </row>
    <row r="135" spans="7:17" s="2" customFormat="1" x14ac:dyDescent="0.2">
      <c r="G135" s="3"/>
      <c r="H135" s="3"/>
      <c r="I135" s="3"/>
      <c r="J135" s="4"/>
      <c r="K135" s="5"/>
      <c r="M135" s="6"/>
      <c r="N135" s="3"/>
      <c r="O135" s="5"/>
      <c r="P135" s="7"/>
      <c r="Q135" s="7"/>
    </row>
    <row r="136" spans="7:17" s="2" customFormat="1" x14ac:dyDescent="0.2">
      <c r="G136" s="3"/>
      <c r="H136" s="3"/>
      <c r="I136" s="3"/>
      <c r="J136" s="4"/>
      <c r="K136" s="5"/>
      <c r="M136" s="6"/>
      <c r="N136" s="3"/>
      <c r="O136" s="5"/>
      <c r="P136" s="7"/>
      <c r="Q136" s="7"/>
    </row>
    <row r="137" spans="7:17" s="2" customFormat="1" x14ac:dyDescent="0.2">
      <c r="G137" s="3"/>
      <c r="H137" s="3"/>
      <c r="I137" s="3"/>
      <c r="J137" s="4"/>
      <c r="K137" s="5"/>
      <c r="M137" s="6"/>
      <c r="N137" s="3"/>
      <c r="O137" s="5"/>
      <c r="P137" s="7"/>
      <c r="Q137" s="7"/>
    </row>
    <row r="138" spans="7:17" s="2" customFormat="1" x14ac:dyDescent="0.2">
      <c r="G138" s="3"/>
      <c r="H138" s="3"/>
      <c r="I138" s="3"/>
      <c r="J138" s="4"/>
      <c r="K138" s="5"/>
      <c r="M138" s="6"/>
      <c r="N138" s="3"/>
      <c r="O138" s="5"/>
      <c r="P138" s="7"/>
      <c r="Q138" s="7"/>
    </row>
    <row r="139" spans="7:17" s="2" customFormat="1" x14ac:dyDescent="0.2">
      <c r="G139" s="3"/>
      <c r="H139" s="3"/>
      <c r="I139" s="3"/>
      <c r="J139" s="4"/>
      <c r="K139" s="5"/>
      <c r="M139" s="6"/>
      <c r="N139" s="3"/>
      <c r="O139" s="5"/>
      <c r="P139" s="7"/>
      <c r="Q139" s="7"/>
    </row>
    <row r="140" spans="7:17" s="2" customFormat="1" x14ac:dyDescent="0.2">
      <c r="G140" s="3"/>
      <c r="H140" s="3"/>
      <c r="I140" s="3"/>
      <c r="J140" s="4"/>
      <c r="K140" s="5"/>
      <c r="M140" s="6"/>
      <c r="N140" s="3"/>
      <c r="O140" s="5"/>
      <c r="P140" s="7"/>
      <c r="Q140" s="7"/>
    </row>
    <row r="141" spans="7:17" s="2" customFormat="1" x14ac:dyDescent="0.2">
      <c r="G141" s="3"/>
      <c r="H141" s="3"/>
      <c r="I141" s="3"/>
      <c r="J141" s="4"/>
      <c r="K141" s="5"/>
      <c r="M141" s="6"/>
      <c r="N141" s="3"/>
      <c r="O141" s="5"/>
      <c r="P141" s="7"/>
      <c r="Q141" s="7"/>
    </row>
    <row r="142" spans="7:17" s="2" customFormat="1" x14ac:dyDescent="0.2">
      <c r="G142" s="3"/>
      <c r="H142" s="3"/>
      <c r="I142" s="3"/>
      <c r="J142" s="4"/>
      <c r="K142" s="5"/>
      <c r="M142" s="6"/>
      <c r="N142" s="3"/>
      <c r="O142" s="5"/>
      <c r="P142" s="7"/>
      <c r="Q142" s="7"/>
    </row>
    <row r="143" spans="7:17" s="2" customFormat="1" x14ac:dyDescent="0.2">
      <c r="G143" s="3"/>
      <c r="H143" s="3"/>
      <c r="I143" s="3"/>
      <c r="J143" s="4"/>
      <c r="K143" s="5"/>
      <c r="M143" s="6"/>
      <c r="N143" s="3"/>
      <c r="O143" s="5"/>
      <c r="P143" s="7"/>
      <c r="Q143" s="7"/>
    </row>
    <row r="144" spans="7:17" s="2" customFormat="1" x14ac:dyDescent="0.2">
      <c r="G144" s="3"/>
      <c r="H144" s="3"/>
      <c r="I144" s="3"/>
      <c r="J144" s="4"/>
      <c r="K144" s="5"/>
      <c r="M144" s="6"/>
      <c r="N144" s="3"/>
      <c r="O144" s="5"/>
      <c r="P144" s="7"/>
      <c r="Q144" s="7"/>
    </row>
    <row r="145" spans="7:17" s="2" customFormat="1" x14ac:dyDescent="0.2">
      <c r="G145" s="3"/>
      <c r="H145" s="3"/>
      <c r="I145" s="3"/>
      <c r="J145" s="4"/>
      <c r="K145" s="5"/>
      <c r="M145" s="6"/>
      <c r="N145" s="3"/>
      <c r="O145" s="5"/>
      <c r="P145" s="7"/>
      <c r="Q145" s="7"/>
    </row>
    <row r="146" spans="7:17" s="2" customFormat="1" x14ac:dyDescent="0.2">
      <c r="G146" s="3"/>
      <c r="H146" s="3"/>
      <c r="I146" s="3"/>
      <c r="J146" s="4"/>
      <c r="K146" s="5"/>
      <c r="M146" s="6"/>
      <c r="N146" s="3"/>
      <c r="O146" s="5"/>
      <c r="P146" s="7"/>
      <c r="Q146" s="7"/>
    </row>
    <row r="147" spans="7:17" s="2" customFormat="1" x14ac:dyDescent="0.2">
      <c r="G147" s="3"/>
      <c r="H147" s="3"/>
      <c r="I147" s="3"/>
      <c r="J147" s="4"/>
      <c r="K147" s="5"/>
      <c r="M147" s="6"/>
      <c r="N147" s="3"/>
      <c r="O147" s="5"/>
      <c r="P147" s="7"/>
      <c r="Q147" s="7"/>
    </row>
    <row r="148" spans="7:17" s="2" customFormat="1" x14ac:dyDescent="0.2">
      <c r="G148" s="3"/>
      <c r="H148" s="3"/>
      <c r="I148" s="3"/>
      <c r="J148" s="4"/>
      <c r="K148" s="5"/>
      <c r="M148" s="6"/>
      <c r="N148" s="3"/>
      <c r="O148" s="5"/>
      <c r="P148" s="7"/>
      <c r="Q148" s="7"/>
    </row>
    <row r="149" spans="7:17" s="2" customFormat="1" x14ac:dyDescent="0.2">
      <c r="G149" s="3"/>
      <c r="H149" s="3"/>
      <c r="I149" s="3"/>
      <c r="J149" s="4"/>
      <c r="K149" s="5"/>
      <c r="M149" s="6"/>
      <c r="N149" s="3"/>
      <c r="O149" s="5"/>
      <c r="P149" s="7"/>
      <c r="Q149" s="7"/>
    </row>
    <row r="150" spans="7:17" s="2" customFormat="1" x14ac:dyDescent="0.2">
      <c r="G150" s="3"/>
      <c r="H150" s="3"/>
      <c r="I150" s="3"/>
      <c r="J150" s="4"/>
      <c r="K150" s="5"/>
      <c r="M150" s="6"/>
      <c r="N150" s="3"/>
      <c r="O150" s="5"/>
      <c r="P150" s="7"/>
      <c r="Q150" s="7"/>
    </row>
    <row r="151" spans="7:17" s="2" customFormat="1" x14ac:dyDescent="0.2">
      <c r="G151" s="3"/>
      <c r="H151" s="3"/>
      <c r="I151" s="3"/>
      <c r="J151" s="4"/>
      <c r="K151" s="5"/>
      <c r="M151" s="6"/>
      <c r="N151" s="3"/>
      <c r="O151" s="5"/>
      <c r="P151" s="7"/>
      <c r="Q151" s="7"/>
    </row>
    <row r="152" spans="7:17" s="2" customFormat="1" x14ac:dyDescent="0.2">
      <c r="G152" s="3"/>
      <c r="H152" s="3"/>
      <c r="I152" s="3"/>
      <c r="J152" s="4"/>
      <c r="K152" s="5"/>
      <c r="M152" s="6"/>
      <c r="N152" s="3"/>
      <c r="O152" s="5"/>
      <c r="P152" s="7"/>
      <c r="Q152" s="7"/>
    </row>
    <row r="153" spans="7:17" s="2" customFormat="1" x14ac:dyDescent="0.2">
      <c r="G153" s="3"/>
      <c r="H153" s="3"/>
      <c r="I153" s="3"/>
      <c r="J153" s="4"/>
      <c r="K153" s="5"/>
      <c r="M153" s="6"/>
      <c r="N153" s="3"/>
      <c r="O153" s="5"/>
      <c r="P153" s="7"/>
      <c r="Q153" s="7"/>
    </row>
    <row r="154" spans="7:17" s="2" customFormat="1" x14ac:dyDescent="0.2">
      <c r="G154" s="3"/>
      <c r="H154" s="3"/>
      <c r="I154" s="3"/>
      <c r="J154" s="4"/>
      <c r="K154" s="5"/>
      <c r="M154" s="6"/>
      <c r="N154" s="3"/>
      <c r="O154" s="5"/>
      <c r="P154" s="7"/>
      <c r="Q154" s="7"/>
    </row>
    <row r="155" spans="7:17" s="2" customFormat="1" x14ac:dyDescent="0.2">
      <c r="G155" s="3"/>
      <c r="H155" s="3"/>
      <c r="I155" s="3"/>
      <c r="J155" s="4"/>
      <c r="K155" s="5"/>
      <c r="M155" s="6"/>
      <c r="N155" s="3"/>
      <c r="O155" s="5"/>
      <c r="P155" s="7"/>
      <c r="Q155" s="7"/>
    </row>
    <row r="156" spans="7:17" s="2" customFormat="1" x14ac:dyDescent="0.2">
      <c r="G156" s="3"/>
      <c r="H156" s="3"/>
      <c r="I156" s="3"/>
      <c r="J156" s="4"/>
      <c r="K156" s="5"/>
      <c r="M156" s="6"/>
      <c r="N156" s="3"/>
      <c r="O156" s="5"/>
      <c r="P156" s="7"/>
      <c r="Q156" s="7"/>
    </row>
    <row r="157" spans="7:17" s="2" customFormat="1" x14ac:dyDescent="0.2">
      <c r="G157" s="3"/>
      <c r="H157" s="3"/>
      <c r="I157" s="3"/>
      <c r="J157" s="4"/>
      <c r="K157" s="5"/>
      <c r="M157" s="6"/>
      <c r="N157" s="3"/>
      <c r="O157" s="5"/>
      <c r="P157" s="7"/>
      <c r="Q157" s="7"/>
    </row>
    <row r="158" spans="7:17" s="2" customFormat="1" x14ac:dyDescent="0.2">
      <c r="G158" s="3"/>
      <c r="H158" s="3"/>
      <c r="I158" s="3"/>
      <c r="J158" s="4"/>
      <c r="K158" s="5"/>
      <c r="M158" s="6"/>
      <c r="N158" s="3"/>
      <c r="O158" s="5"/>
      <c r="P158" s="7"/>
      <c r="Q158" s="7"/>
    </row>
    <row r="159" spans="7:17" s="2" customFormat="1" x14ac:dyDescent="0.2">
      <c r="G159" s="3"/>
      <c r="H159" s="3"/>
      <c r="I159" s="3"/>
      <c r="J159" s="4"/>
      <c r="K159" s="5"/>
      <c r="M159" s="6"/>
      <c r="N159" s="3"/>
      <c r="O159" s="5"/>
      <c r="P159" s="7"/>
      <c r="Q159" s="7"/>
    </row>
    <row r="160" spans="7:17" s="2" customFormat="1" x14ac:dyDescent="0.2">
      <c r="G160" s="3"/>
      <c r="H160" s="3"/>
      <c r="I160" s="3"/>
      <c r="J160" s="4"/>
      <c r="K160" s="5"/>
      <c r="M160" s="6"/>
      <c r="N160" s="3"/>
      <c r="O160" s="5"/>
      <c r="P160" s="7"/>
      <c r="Q160" s="7"/>
    </row>
    <row r="161" spans="7:17" s="2" customFormat="1" x14ac:dyDescent="0.2">
      <c r="G161" s="3"/>
      <c r="H161" s="3"/>
      <c r="I161" s="3"/>
      <c r="J161" s="4"/>
      <c r="K161" s="5"/>
      <c r="M161" s="6"/>
      <c r="N161" s="3"/>
      <c r="O161" s="5"/>
      <c r="P161" s="7"/>
      <c r="Q161" s="7"/>
    </row>
    <row r="162" spans="7:17" s="2" customFormat="1" x14ac:dyDescent="0.2">
      <c r="G162" s="3"/>
      <c r="H162" s="3"/>
      <c r="I162" s="3"/>
      <c r="J162" s="4"/>
      <c r="K162" s="5"/>
      <c r="M162" s="6"/>
      <c r="N162" s="3"/>
      <c r="O162" s="5"/>
      <c r="P162" s="7"/>
      <c r="Q162" s="7"/>
    </row>
    <row r="163" spans="7:17" s="2" customFormat="1" x14ac:dyDescent="0.2">
      <c r="G163" s="3"/>
      <c r="H163" s="3"/>
      <c r="I163" s="3"/>
      <c r="J163" s="4"/>
      <c r="K163" s="5"/>
      <c r="M163" s="6"/>
      <c r="N163" s="3"/>
      <c r="O163" s="5"/>
      <c r="P163" s="7"/>
      <c r="Q163" s="7"/>
    </row>
    <row r="164" spans="7:17" s="2" customFormat="1" x14ac:dyDescent="0.2">
      <c r="G164" s="3"/>
      <c r="H164" s="3"/>
      <c r="I164" s="3"/>
      <c r="J164" s="4"/>
      <c r="K164" s="5"/>
      <c r="M164" s="6"/>
      <c r="N164" s="3"/>
      <c r="O164" s="5"/>
      <c r="P164" s="7"/>
      <c r="Q164" s="7"/>
    </row>
    <row r="165" spans="7:17" s="2" customFormat="1" x14ac:dyDescent="0.2">
      <c r="G165" s="3"/>
      <c r="H165" s="3"/>
      <c r="I165" s="3"/>
      <c r="J165" s="4"/>
      <c r="K165" s="5"/>
      <c r="M165" s="6"/>
      <c r="N165" s="3"/>
      <c r="O165" s="5"/>
      <c r="P165" s="7"/>
      <c r="Q165" s="7"/>
    </row>
    <row r="166" spans="7:17" s="2" customFormat="1" x14ac:dyDescent="0.2">
      <c r="G166" s="3"/>
      <c r="H166" s="3"/>
      <c r="I166" s="3"/>
      <c r="J166" s="4"/>
      <c r="K166" s="5"/>
      <c r="M166" s="6"/>
      <c r="N166" s="3"/>
      <c r="O166" s="5"/>
      <c r="P166" s="7"/>
      <c r="Q166" s="7"/>
    </row>
    <row r="167" spans="7:17" s="2" customFormat="1" x14ac:dyDescent="0.2">
      <c r="G167" s="3"/>
      <c r="H167" s="3"/>
      <c r="I167" s="3"/>
      <c r="J167" s="4"/>
      <c r="K167" s="5"/>
      <c r="M167" s="6"/>
      <c r="N167" s="3"/>
      <c r="O167" s="5"/>
      <c r="P167" s="7"/>
      <c r="Q167" s="7"/>
    </row>
    <row r="168" spans="7:17" s="2" customFormat="1" x14ac:dyDescent="0.2">
      <c r="G168" s="3"/>
      <c r="H168" s="3"/>
      <c r="I168" s="3"/>
      <c r="J168" s="4"/>
      <c r="K168" s="5"/>
      <c r="M168" s="6"/>
      <c r="N168" s="3"/>
      <c r="O168" s="5"/>
      <c r="P168" s="7"/>
      <c r="Q168" s="7"/>
    </row>
    <row r="169" spans="7:17" s="2" customFormat="1" x14ac:dyDescent="0.2">
      <c r="G169" s="3"/>
      <c r="H169" s="3"/>
      <c r="I169" s="3"/>
      <c r="J169" s="4"/>
      <c r="K169" s="5"/>
      <c r="M169" s="6"/>
      <c r="N169" s="3"/>
      <c r="O169" s="5"/>
      <c r="P169" s="7"/>
      <c r="Q169" s="7"/>
    </row>
    <row r="170" spans="7:17" s="2" customFormat="1" x14ac:dyDescent="0.2">
      <c r="G170" s="3"/>
      <c r="H170" s="3"/>
      <c r="I170" s="3"/>
      <c r="J170" s="4"/>
      <c r="K170" s="5"/>
      <c r="M170" s="6"/>
      <c r="N170" s="3"/>
      <c r="O170" s="5"/>
      <c r="P170" s="7"/>
      <c r="Q170" s="7"/>
    </row>
    <row r="171" spans="7:17" s="2" customFormat="1" x14ac:dyDescent="0.2">
      <c r="G171" s="3"/>
      <c r="H171" s="3"/>
      <c r="I171" s="3"/>
      <c r="J171" s="4"/>
      <c r="K171" s="5"/>
      <c r="M171" s="6"/>
      <c r="N171" s="3"/>
      <c r="O171" s="5"/>
      <c r="P171" s="7"/>
      <c r="Q171" s="7"/>
    </row>
    <row r="172" spans="7:17" s="2" customFormat="1" x14ac:dyDescent="0.2">
      <c r="G172" s="3"/>
      <c r="H172" s="3"/>
      <c r="I172" s="3"/>
      <c r="J172" s="4"/>
      <c r="K172" s="5"/>
      <c r="M172" s="6"/>
      <c r="N172" s="3"/>
      <c r="O172" s="5"/>
      <c r="P172" s="7"/>
      <c r="Q172" s="7"/>
    </row>
    <row r="173" spans="7:17" s="2" customFormat="1" x14ac:dyDescent="0.2">
      <c r="G173" s="3"/>
      <c r="H173" s="3"/>
      <c r="I173" s="3"/>
      <c r="J173" s="4"/>
      <c r="K173" s="5"/>
      <c r="M173" s="6"/>
      <c r="N173" s="3"/>
      <c r="O173" s="5"/>
      <c r="P173" s="7"/>
      <c r="Q173" s="7"/>
    </row>
    <row r="174" spans="7:17" s="2" customFormat="1" x14ac:dyDescent="0.2">
      <c r="G174" s="3"/>
      <c r="H174" s="3"/>
      <c r="I174" s="3"/>
      <c r="J174" s="4"/>
      <c r="K174" s="5"/>
      <c r="M174" s="6"/>
      <c r="N174" s="3"/>
      <c r="O174" s="5"/>
      <c r="P174" s="7"/>
      <c r="Q174" s="7"/>
    </row>
    <row r="175" spans="7:17" s="2" customFormat="1" x14ac:dyDescent="0.2">
      <c r="G175" s="3"/>
      <c r="H175" s="3"/>
      <c r="I175" s="3"/>
      <c r="J175" s="4"/>
      <c r="K175" s="5"/>
      <c r="M175" s="6"/>
      <c r="N175" s="3"/>
      <c r="O175" s="5"/>
      <c r="P175" s="7"/>
      <c r="Q175" s="7"/>
    </row>
    <row r="176" spans="7:17" s="2" customFormat="1" x14ac:dyDescent="0.2">
      <c r="G176" s="3"/>
      <c r="H176" s="3"/>
      <c r="I176" s="3"/>
      <c r="J176" s="4"/>
      <c r="K176" s="5"/>
      <c r="M176" s="6"/>
      <c r="N176" s="3"/>
      <c r="O176" s="5"/>
      <c r="P176" s="7"/>
      <c r="Q176" s="7"/>
    </row>
    <row r="177" spans="7:17" s="2" customFormat="1" x14ac:dyDescent="0.2">
      <c r="G177" s="3"/>
      <c r="H177" s="3"/>
      <c r="I177" s="3"/>
      <c r="J177" s="4"/>
      <c r="K177" s="5"/>
      <c r="M177" s="6"/>
      <c r="N177" s="3"/>
      <c r="O177" s="5"/>
      <c r="P177" s="7"/>
      <c r="Q177" s="7"/>
    </row>
    <row r="178" spans="7:17" s="2" customFormat="1" x14ac:dyDescent="0.2">
      <c r="G178" s="3"/>
      <c r="H178" s="3"/>
      <c r="I178" s="3"/>
      <c r="J178" s="4"/>
      <c r="K178" s="5"/>
      <c r="M178" s="6"/>
      <c r="N178" s="3"/>
      <c r="O178" s="5"/>
      <c r="P178" s="7"/>
      <c r="Q178" s="7"/>
    </row>
    <row r="179" spans="7:17" s="2" customFormat="1" x14ac:dyDescent="0.2">
      <c r="G179" s="3"/>
      <c r="H179" s="3"/>
      <c r="I179" s="3"/>
      <c r="J179" s="4"/>
      <c r="K179" s="5"/>
      <c r="M179" s="6"/>
      <c r="N179" s="3"/>
      <c r="O179" s="5"/>
      <c r="P179" s="7"/>
      <c r="Q179" s="7"/>
    </row>
    <row r="180" spans="7:17" s="2" customFormat="1" x14ac:dyDescent="0.2">
      <c r="G180" s="3"/>
      <c r="H180" s="3"/>
      <c r="I180" s="3"/>
      <c r="J180" s="4"/>
      <c r="K180" s="5"/>
      <c r="M180" s="6"/>
      <c r="N180" s="3"/>
      <c r="O180" s="5"/>
      <c r="P180" s="7"/>
      <c r="Q180" s="7"/>
    </row>
    <row r="181" spans="7:17" s="2" customFormat="1" x14ac:dyDescent="0.2">
      <c r="G181" s="3"/>
      <c r="H181" s="3"/>
      <c r="I181" s="3"/>
      <c r="J181" s="4"/>
      <c r="K181" s="5"/>
      <c r="M181" s="6"/>
      <c r="N181" s="3"/>
      <c r="O181" s="5"/>
      <c r="P181" s="7"/>
      <c r="Q181" s="7"/>
    </row>
  </sheetData>
  <sheetProtection selectLockedCells="1" selectUnlockedCells="1"/>
  <mergeCells count="64">
    <mergeCell ref="B18:F18"/>
    <mergeCell ref="B21:F21"/>
    <mergeCell ref="R6:S7"/>
    <mergeCell ref="O10:P11"/>
    <mergeCell ref="A12:F13"/>
    <mergeCell ref="G12:Q13"/>
    <mergeCell ref="I14:L15"/>
    <mergeCell ref="M14:P15"/>
    <mergeCell ref="Q14:Q15"/>
    <mergeCell ref="A3:G11"/>
    <mergeCell ref="H3:H11"/>
    <mergeCell ref="I3:N4"/>
    <mergeCell ref="O3:P4"/>
    <mergeCell ref="I5:N11"/>
    <mergeCell ref="O5:P7"/>
    <mergeCell ref="B22:F22"/>
    <mergeCell ref="B23:F23"/>
    <mergeCell ref="B24:F24"/>
    <mergeCell ref="B37:F37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25:F25"/>
    <mergeCell ref="B49:F49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50:F50"/>
    <mergeCell ref="B51:F51"/>
    <mergeCell ref="B52:F52"/>
    <mergeCell ref="B53:F53"/>
    <mergeCell ref="B54:F54"/>
    <mergeCell ref="B58:F58"/>
    <mergeCell ref="B59:F59"/>
    <mergeCell ref="B60:F60"/>
    <mergeCell ref="B55:F55"/>
    <mergeCell ref="B56:F56"/>
    <mergeCell ref="B57:F57"/>
    <mergeCell ref="B67:F67"/>
    <mergeCell ref="B68:F68"/>
    <mergeCell ref="B69:F69"/>
    <mergeCell ref="A70:F70"/>
    <mergeCell ref="B61:F61"/>
    <mergeCell ref="B62:F62"/>
    <mergeCell ref="B63:F63"/>
    <mergeCell ref="B64:F64"/>
    <mergeCell ref="B65:F65"/>
    <mergeCell ref="B66:F66"/>
  </mergeCells>
  <printOptions horizontalCentered="1"/>
  <pageMargins left="0.25" right="0.25" top="0.4" bottom="0.5" header="0.25" footer="0"/>
  <pageSetup scale="73" fitToHeight="2" orientation="landscape" r:id="rId1"/>
  <headerFooter alignWithMargins="0">
    <oddHeader xml:space="preserve">&amp;LUSDA Forest Service&amp;C&amp;"Arial,Bold"SUMMARY OF RESPONDENT BURDEN AND COST&amp;RPage &amp;P of &amp;N
</oddHeader>
    <oddFooter xml:space="preserve">&amp;C&amp;"Times New Roman,Regular"&amp;6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9BFB-917A-1D48-BEA6-525E7F2261C9}">
  <sheetPr codeName="Sheet111111111115"/>
  <dimension ref="A1:Y179"/>
  <sheetViews>
    <sheetView topLeftCell="C52" zoomScale="88" zoomScaleNormal="130" zoomScaleSheetLayoutView="75" zoomScalePageLayoutView="85" workbookViewId="0">
      <selection activeCell="J59" sqref="J59"/>
    </sheetView>
  </sheetViews>
  <sheetFormatPr defaultColWidth="9.08984375" defaultRowHeight="8" x14ac:dyDescent="0.2"/>
  <cols>
    <col min="1" max="1" width="8.08984375" style="1" customWidth="1"/>
    <col min="2" max="6" width="7.6328125" style="2" customWidth="1"/>
    <col min="7" max="7" width="9.08984375" style="3" customWidth="1"/>
    <col min="8" max="9" width="10.453125" style="3" customWidth="1"/>
    <col min="10" max="10" width="10.6328125" style="4" customWidth="1"/>
    <col min="11" max="11" width="9.08984375" style="5" customWidth="1"/>
    <col min="12" max="12" width="12.08984375" style="2" customWidth="1"/>
    <col min="13" max="13" width="10.453125" style="6" customWidth="1"/>
    <col min="14" max="14" width="10.453125" style="3" customWidth="1"/>
    <col min="15" max="15" width="9.08984375" style="5" customWidth="1"/>
    <col min="16" max="16" width="11.453125" style="111" customWidth="1"/>
    <col min="17" max="17" width="11.453125" style="7" customWidth="1"/>
    <col min="18" max="18" width="9.08984375" style="2"/>
    <col min="19" max="19" width="10.36328125" style="73" customWidth="1"/>
    <col min="20" max="16384" width="9.08984375" style="2"/>
  </cols>
  <sheetData>
    <row r="1" spans="1:19" x14ac:dyDescent="0.2">
      <c r="P1" s="7"/>
    </row>
    <row r="2" spans="1:19" x14ac:dyDescent="0.2">
      <c r="A2" s="8"/>
      <c r="B2" s="9"/>
      <c r="C2" s="9"/>
      <c r="D2" s="9"/>
      <c r="E2" s="9"/>
      <c r="F2" s="9"/>
      <c r="G2" s="10"/>
      <c r="H2" s="10"/>
      <c r="I2" s="10"/>
      <c r="J2" s="11"/>
      <c r="K2" s="12"/>
      <c r="L2" s="9"/>
      <c r="M2" s="13"/>
      <c r="N2" s="10"/>
      <c r="O2" s="12"/>
      <c r="P2" s="14"/>
    </row>
    <row r="3" spans="1:19" ht="9.25" customHeight="1" x14ac:dyDescent="0.25">
      <c r="A3" s="182" t="s">
        <v>0</v>
      </c>
      <c r="B3" s="183"/>
      <c r="C3" s="183"/>
      <c r="D3" s="183"/>
      <c r="E3" s="183"/>
      <c r="F3" s="183"/>
      <c r="G3" s="184"/>
      <c r="H3" s="191"/>
      <c r="I3" s="194" t="s">
        <v>1</v>
      </c>
      <c r="J3" s="195"/>
      <c r="K3" s="195"/>
      <c r="L3" s="195"/>
      <c r="M3" s="195"/>
      <c r="N3" s="196"/>
      <c r="O3" s="194" t="s">
        <v>2</v>
      </c>
      <c r="P3" s="200"/>
      <c r="Q3" s="15"/>
      <c r="R3" s="75"/>
      <c r="S3" s="76"/>
    </row>
    <row r="4" spans="1:19" ht="8.25" customHeight="1" x14ac:dyDescent="0.2">
      <c r="A4" s="185"/>
      <c r="B4" s="186"/>
      <c r="C4" s="186"/>
      <c r="D4" s="186"/>
      <c r="E4" s="186"/>
      <c r="F4" s="186"/>
      <c r="G4" s="187"/>
      <c r="H4" s="192"/>
      <c r="I4" s="197"/>
      <c r="J4" s="198"/>
      <c r="K4" s="198"/>
      <c r="L4" s="198"/>
      <c r="M4" s="198"/>
      <c r="N4" s="199"/>
      <c r="O4" s="201"/>
      <c r="P4" s="202"/>
      <c r="Q4" s="16"/>
      <c r="R4" s="77"/>
      <c r="S4" s="25"/>
    </row>
    <row r="5" spans="1:19" ht="12.75" customHeight="1" x14ac:dyDescent="0.2">
      <c r="A5" s="185"/>
      <c r="B5" s="186"/>
      <c r="C5" s="186"/>
      <c r="D5" s="186"/>
      <c r="E5" s="186"/>
      <c r="F5" s="186"/>
      <c r="G5" s="187"/>
      <c r="H5" s="192"/>
      <c r="I5" s="203" t="s">
        <v>3</v>
      </c>
      <c r="J5" s="198"/>
      <c r="K5" s="198"/>
      <c r="L5" s="198"/>
      <c r="M5" s="198"/>
      <c r="N5" s="199"/>
      <c r="O5" s="207" t="s">
        <v>4</v>
      </c>
      <c r="P5" s="208"/>
      <c r="Q5" s="17"/>
      <c r="R5" s="77"/>
      <c r="S5" s="25"/>
    </row>
    <row r="6" spans="1:19" ht="8.25" customHeight="1" x14ac:dyDescent="0.2">
      <c r="A6" s="185"/>
      <c r="B6" s="186"/>
      <c r="C6" s="186"/>
      <c r="D6" s="186"/>
      <c r="E6" s="186"/>
      <c r="F6" s="186"/>
      <c r="G6" s="187"/>
      <c r="H6" s="192"/>
      <c r="I6" s="197"/>
      <c r="J6" s="198"/>
      <c r="K6" s="198"/>
      <c r="L6" s="198"/>
      <c r="M6" s="198"/>
      <c r="N6" s="199"/>
      <c r="O6" s="209"/>
      <c r="P6" s="208"/>
      <c r="Q6" s="17"/>
      <c r="R6" s="150"/>
      <c r="S6" s="151"/>
    </row>
    <row r="7" spans="1:19" ht="8.25" customHeight="1" x14ac:dyDescent="0.2">
      <c r="A7" s="185"/>
      <c r="B7" s="186"/>
      <c r="C7" s="186"/>
      <c r="D7" s="186"/>
      <c r="E7" s="186"/>
      <c r="F7" s="186"/>
      <c r="G7" s="187"/>
      <c r="H7" s="192"/>
      <c r="I7" s="197"/>
      <c r="J7" s="198"/>
      <c r="K7" s="198"/>
      <c r="L7" s="198"/>
      <c r="M7" s="198"/>
      <c r="N7" s="199"/>
      <c r="O7" s="209"/>
      <c r="P7" s="208"/>
      <c r="Q7" s="17"/>
      <c r="R7" s="150"/>
      <c r="S7" s="151"/>
    </row>
    <row r="8" spans="1:19" ht="9.25" customHeight="1" x14ac:dyDescent="0.2">
      <c r="A8" s="185"/>
      <c r="B8" s="186"/>
      <c r="C8" s="186"/>
      <c r="D8" s="186"/>
      <c r="E8" s="186"/>
      <c r="F8" s="186"/>
      <c r="G8" s="187"/>
      <c r="H8" s="192"/>
      <c r="I8" s="197"/>
      <c r="J8" s="198"/>
      <c r="K8" s="198"/>
      <c r="L8" s="198"/>
      <c r="M8" s="198"/>
      <c r="N8" s="199"/>
      <c r="O8" s="18" t="s">
        <v>5</v>
      </c>
      <c r="P8" s="19"/>
      <c r="Q8" s="20"/>
      <c r="R8" s="77"/>
      <c r="S8" s="25"/>
    </row>
    <row r="9" spans="1:19" ht="8.25" customHeight="1" x14ac:dyDescent="0.2">
      <c r="A9" s="185"/>
      <c r="B9" s="186"/>
      <c r="C9" s="186"/>
      <c r="D9" s="186"/>
      <c r="E9" s="186"/>
      <c r="F9" s="186"/>
      <c r="G9" s="187"/>
      <c r="H9" s="192"/>
      <c r="I9" s="197"/>
      <c r="J9" s="198"/>
      <c r="K9" s="198"/>
      <c r="L9" s="198"/>
      <c r="M9" s="198"/>
      <c r="N9" s="199"/>
      <c r="O9" s="20"/>
      <c r="P9" s="19"/>
      <c r="Q9" s="20"/>
      <c r="R9" s="77"/>
      <c r="S9" s="25"/>
    </row>
    <row r="10" spans="1:19" ht="8.25" customHeight="1" x14ac:dyDescent="0.2">
      <c r="A10" s="185"/>
      <c r="B10" s="186"/>
      <c r="C10" s="186"/>
      <c r="D10" s="186"/>
      <c r="E10" s="186"/>
      <c r="F10" s="186"/>
      <c r="G10" s="187"/>
      <c r="H10" s="192"/>
      <c r="I10" s="197"/>
      <c r="J10" s="198"/>
      <c r="K10" s="198"/>
      <c r="L10" s="198"/>
      <c r="M10" s="198"/>
      <c r="N10" s="199"/>
      <c r="O10" s="152">
        <v>44797</v>
      </c>
      <c r="P10" s="153"/>
      <c r="Q10" s="21"/>
      <c r="R10" s="77"/>
      <c r="S10" s="25"/>
    </row>
    <row r="11" spans="1:19" ht="8.25" customHeight="1" x14ac:dyDescent="0.2">
      <c r="A11" s="188"/>
      <c r="B11" s="189"/>
      <c r="C11" s="189"/>
      <c r="D11" s="189"/>
      <c r="E11" s="189"/>
      <c r="F11" s="189"/>
      <c r="G11" s="190"/>
      <c r="H11" s="193"/>
      <c r="I11" s="204"/>
      <c r="J11" s="205"/>
      <c r="K11" s="205"/>
      <c r="L11" s="205"/>
      <c r="M11" s="205"/>
      <c r="N11" s="206"/>
      <c r="O11" s="154"/>
      <c r="P11" s="155"/>
      <c r="Q11" s="22"/>
      <c r="R11" s="78"/>
      <c r="S11" s="79"/>
    </row>
    <row r="12" spans="1:19" ht="8.25" customHeight="1" x14ac:dyDescent="0.2">
      <c r="A12" s="156" t="s">
        <v>6</v>
      </c>
      <c r="B12" s="157"/>
      <c r="C12" s="157"/>
      <c r="D12" s="157"/>
      <c r="E12" s="157"/>
      <c r="F12" s="158"/>
      <c r="G12" s="162" t="s">
        <v>7</v>
      </c>
      <c r="H12" s="163"/>
      <c r="I12" s="163"/>
      <c r="J12" s="163"/>
      <c r="K12" s="163"/>
      <c r="L12" s="163"/>
      <c r="M12" s="163"/>
      <c r="N12" s="163"/>
      <c r="O12" s="163"/>
      <c r="P12" s="163"/>
      <c r="Q12" s="164"/>
      <c r="R12" s="23"/>
      <c r="S12" s="23"/>
    </row>
    <row r="13" spans="1:19" x14ac:dyDescent="0.2">
      <c r="A13" s="159"/>
      <c r="B13" s="160"/>
      <c r="C13" s="160"/>
      <c r="D13" s="160"/>
      <c r="E13" s="160"/>
      <c r="F13" s="161"/>
      <c r="G13" s="165"/>
      <c r="H13" s="166"/>
      <c r="I13" s="166"/>
      <c r="J13" s="166"/>
      <c r="K13" s="166"/>
      <c r="L13" s="166"/>
      <c r="M13" s="166"/>
      <c r="N13" s="166"/>
      <c r="O13" s="166"/>
      <c r="P13" s="166"/>
      <c r="Q13" s="167"/>
      <c r="R13" s="30"/>
      <c r="S13" s="30"/>
    </row>
    <row r="14" spans="1:19" ht="8.25" customHeight="1" x14ac:dyDescent="0.25">
      <c r="A14" s="23"/>
      <c r="B14" s="24"/>
      <c r="C14" s="24"/>
      <c r="D14" s="24"/>
      <c r="E14" s="24"/>
      <c r="F14" s="25"/>
      <c r="G14" s="26"/>
      <c r="H14" s="26"/>
      <c r="I14" s="168" t="s">
        <v>8</v>
      </c>
      <c r="J14" s="169"/>
      <c r="K14" s="169"/>
      <c r="L14" s="170"/>
      <c r="M14" s="174" t="s">
        <v>9</v>
      </c>
      <c r="N14" s="175"/>
      <c r="O14" s="175"/>
      <c r="P14" s="176"/>
      <c r="Q14" s="180" t="s">
        <v>10</v>
      </c>
      <c r="R14" s="30"/>
      <c r="S14" s="30"/>
    </row>
    <row r="15" spans="1:19" ht="12.75" customHeight="1" x14ac:dyDescent="0.25">
      <c r="A15" s="27"/>
      <c r="B15" s="24"/>
      <c r="C15" s="24"/>
      <c r="D15" s="24"/>
      <c r="E15" s="24"/>
      <c r="F15" s="25"/>
      <c r="G15" s="28"/>
      <c r="H15" s="29"/>
      <c r="I15" s="171"/>
      <c r="J15" s="172"/>
      <c r="K15" s="172"/>
      <c r="L15" s="173"/>
      <c r="M15" s="177"/>
      <c r="N15" s="178"/>
      <c r="O15" s="178"/>
      <c r="P15" s="179"/>
      <c r="Q15" s="181"/>
      <c r="R15" s="30"/>
      <c r="S15" s="30"/>
    </row>
    <row r="16" spans="1:19" x14ac:dyDescent="0.2">
      <c r="A16" s="30"/>
      <c r="B16" s="24"/>
      <c r="C16" s="24"/>
      <c r="D16" s="24"/>
      <c r="E16" s="24"/>
      <c r="F16" s="25"/>
      <c r="G16" s="31"/>
      <c r="H16" s="31"/>
      <c r="I16" s="23"/>
      <c r="J16" s="32"/>
      <c r="K16" s="33"/>
      <c r="L16" s="34"/>
      <c r="M16" s="35"/>
      <c r="N16" s="34"/>
      <c r="O16" s="36"/>
      <c r="P16" s="34" t="s">
        <v>10</v>
      </c>
      <c r="Q16" s="37"/>
      <c r="R16" s="30"/>
      <c r="S16" s="30"/>
    </row>
    <row r="17" spans="1:25" x14ac:dyDescent="0.2">
      <c r="A17" s="38" t="s">
        <v>11</v>
      </c>
      <c r="B17" s="24"/>
      <c r="C17" s="24"/>
      <c r="D17" s="24"/>
      <c r="E17" s="24"/>
      <c r="F17" s="25"/>
      <c r="G17" s="39" t="s">
        <v>12</v>
      </c>
      <c r="H17" s="39" t="s">
        <v>13</v>
      </c>
      <c r="I17" s="37" t="s">
        <v>14</v>
      </c>
      <c r="J17" s="40" t="s">
        <v>15</v>
      </c>
      <c r="K17" s="41" t="s">
        <v>16</v>
      </c>
      <c r="L17" s="37" t="s">
        <v>17</v>
      </c>
      <c r="M17" s="42" t="s">
        <v>14</v>
      </c>
      <c r="N17" s="37" t="s">
        <v>15</v>
      </c>
      <c r="O17" s="41" t="s">
        <v>16</v>
      </c>
      <c r="P17" s="37" t="s">
        <v>16</v>
      </c>
      <c r="Q17" s="43" t="s">
        <v>10</v>
      </c>
      <c r="R17" s="42" t="s">
        <v>18</v>
      </c>
      <c r="S17" s="80" t="s">
        <v>10</v>
      </c>
    </row>
    <row r="18" spans="1:25" x14ac:dyDescent="0.2">
      <c r="A18" s="38" t="s">
        <v>19</v>
      </c>
      <c r="B18" s="144" t="s">
        <v>20</v>
      </c>
      <c r="C18" s="145"/>
      <c r="D18" s="145"/>
      <c r="E18" s="145"/>
      <c r="F18" s="146"/>
      <c r="G18" s="39" t="s">
        <v>21</v>
      </c>
      <c r="H18" s="39" t="s">
        <v>22</v>
      </c>
      <c r="I18" s="37" t="s">
        <v>23</v>
      </c>
      <c r="J18" s="40" t="s">
        <v>24</v>
      </c>
      <c r="K18" s="41" t="s">
        <v>25</v>
      </c>
      <c r="L18" s="37" t="s">
        <v>16</v>
      </c>
      <c r="M18" s="42" t="s">
        <v>26</v>
      </c>
      <c r="N18" s="37" t="s">
        <v>14</v>
      </c>
      <c r="O18" s="41" t="s">
        <v>25</v>
      </c>
      <c r="P18" s="37" t="s">
        <v>27</v>
      </c>
      <c r="Q18" s="43" t="s">
        <v>28</v>
      </c>
      <c r="R18" s="42" t="s">
        <v>29</v>
      </c>
      <c r="S18" s="80" t="s">
        <v>30</v>
      </c>
    </row>
    <row r="19" spans="1:25" ht="8.25" customHeight="1" x14ac:dyDescent="0.2">
      <c r="A19" s="38" t="s">
        <v>31</v>
      </c>
      <c r="B19" s="24"/>
      <c r="C19" s="24"/>
      <c r="D19" s="24"/>
      <c r="E19" s="24"/>
      <c r="F19" s="25"/>
      <c r="G19" s="39" t="s">
        <v>32</v>
      </c>
      <c r="H19" s="39"/>
      <c r="I19" s="37"/>
      <c r="J19" s="40" t="s">
        <v>33</v>
      </c>
      <c r="K19" s="41" t="s">
        <v>34</v>
      </c>
      <c r="L19" s="37" t="s">
        <v>35</v>
      </c>
      <c r="M19" s="42" t="s">
        <v>23</v>
      </c>
      <c r="N19" s="37" t="s">
        <v>9</v>
      </c>
      <c r="O19" s="41" t="s">
        <v>36</v>
      </c>
      <c r="P19" s="37" t="s">
        <v>36</v>
      </c>
      <c r="Q19" s="43" t="s">
        <v>16</v>
      </c>
      <c r="R19" s="42" t="s">
        <v>37</v>
      </c>
      <c r="S19" s="42"/>
      <c r="W19" s="81"/>
    </row>
    <row r="20" spans="1:25" ht="12.75" customHeight="1" x14ac:dyDescent="0.2">
      <c r="A20" s="30"/>
      <c r="B20" s="24"/>
      <c r="C20" s="24"/>
      <c r="D20" s="24"/>
      <c r="E20" s="24"/>
      <c r="F20" s="25"/>
      <c r="G20" s="39" t="s">
        <v>34</v>
      </c>
      <c r="H20" s="39"/>
      <c r="I20" s="37"/>
      <c r="J20" s="40"/>
      <c r="K20" s="41"/>
      <c r="L20" s="37" t="s">
        <v>38</v>
      </c>
      <c r="M20" s="42"/>
      <c r="N20" s="37" t="s">
        <v>39</v>
      </c>
      <c r="O20" s="41"/>
      <c r="P20" s="37" t="s">
        <v>40</v>
      </c>
      <c r="Q20" s="37" t="s">
        <v>41</v>
      </c>
      <c r="R20" s="30"/>
      <c r="S20" s="37" t="s">
        <v>42</v>
      </c>
      <c r="W20" s="81"/>
    </row>
    <row r="21" spans="1:25" ht="12.75" customHeight="1" x14ac:dyDescent="0.2">
      <c r="A21" s="44" t="s">
        <v>43</v>
      </c>
      <c r="B21" s="147" t="s">
        <v>44</v>
      </c>
      <c r="C21" s="148"/>
      <c r="D21" s="148"/>
      <c r="E21" s="148"/>
      <c r="F21" s="149"/>
      <c r="G21" s="45" t="s">
        <v>45</v>
      </c>
      <c r="H21" s="44" t="s">
        <v>46</v>
      </c>
      <c r="I21" s="44" t="s">
        <v>47</v>
      </c>
      <c r="J21" s="46" t="s">
        <v>48</v>
      </c>
      <c r="K21" s="47" t="s">
        <v>49</v>
      </c>
      <c r="L21" s="44" t="s">
        <v>50</v>
      </c>
      <c r="M21" s="48" t="s">
        <v>51</v>
      </c>
      <c r="N21" s="44" t="s">
        <v>52</v>
      </c>
      <c r="O21" s="47" t="s">
        <v>53</v>
      </c>
      <c r="P21" s="48" t="s">
        <v>54</v>
      </c>
      <c r="Q21" s="48" t="s">
        <v>55</v>
      </c>
      <c r="R21" s="48" t="s">
        <v>56</v>
      </c>
      <c r="S21" s="48" t="s">
        <v>57</v>
      </c>
      <c r="W21" s="81"/>
    </row>
    <row r="22" spans="1:25" s="109" customFormat="1" ht="26.25" customHeight="1" x14ac:dyDescent="0.3">
      <c r="A22" s="49"/>
      <c r="B22" s="141" t="s">
        <v>76</v>
      </c>
      <c r="C22" s="142"/>
      <c r="D22" s="142"/>
      <c r="E22" s="142"/>
      <c r="F22" s="143"/>
      <c r="G22" s="60"/>
      <c r="H22" s="66"/>
      <c r="I22" s="66"/>
      <c r="J22" s="71"/>
      <c r="K22" s="62"/>
      <c r="L22" s="62"/>
      <c r="M22" s="71"/>
      <c r="N22" s="61"/>
      <c r="O22" s="63"/>
      <c r="P22" s="65"/>
      <c r="Q22" s="62"/>
      <c r="R22" s="82"/>
      <c r="S22" s="83"/>
      <c r="T22" s="2"/>
      <c r="U22" s="2"/>
      <c r="V22" s="2"/>
      <c r="W22" s="81"/>
      <c r="X22" s="2"/>
      <c r="Y22" s="2"/>
    </row>
    <row r="23" spans="1:25" s="109" customFormat="1" ht="26.25" customHeight="1" x14ac:dyDescent="0.35">
      <c r="A23" s="59" t="s">
        <v>58</v>
      </c>
      <c r="B23" s="130" t="s">
        <v>59</v>
      </c>
      <c r="C23" s="131"/>
      <c r="D23" s="131"/>
      <c r="E23" s="131"/>
      <c r="F23" s="132"/>
      <c r="G23" s="60">
        <v>1</v>
      </c>
      <c r="H23" s="61">
        <v>91</v>
      </c>
      <c r="I23" s="61">
        <v>68</v>
      </c>
      <c r="J23" s="61">
        <v>68</v>
      </c>
      <c r="K23" s="62">
        <v>3.3000000000000002E-2</v>
      </c>
      <c r="L23" s="62">
        <v>2.2440000000000002</v>
      </c>
      <c r="M23" s="61">
        <v>23</v>
      </c>
      <c r="N23" s="61">
        <v>23</v>
      </c>
      <c r="O23" s="63">
        <v>3.3000000000000002E-2</v>
      </c>
      <c r="P23" s="64">
        <v>0.75900000000000001</v>
      </c>
      <c r="Q23" s="62">
        <v>3.0030000000000001</v>
      </c>
      <c r="R23" s="82">
        <v>32.270000000000003</v>
      </c>
      <c r="S23" s="83">
        <v>96.906810000000007</v>
      </c>
      <c r="T23" s="2"/>
      <c r="U23" s="112"/>
      <c r="V23" s="2"/>
      <c r="W23" s="81"/>
      <c r="X23" s="2"/>
      <c r="Y23" s="2"/>
    </row>
    <row r="24" spans="1:25" s="109" customFormat="1" ht="26.25" customHeight="1" x14ac:dyDescent="0.35">
      <c r="A24" s="59" t="s">
        <v>58</v>
      </c>
      <c r="B24" s="130" t="s">
        <v>87</v>
      </c>
      <c r="C24" s="131"/>
      <c r="D24" s="131"/>
      <c r="E24" s="131"/>
      <c r="F24" s="132"/>
      <c r="G24" s="60">
        <v>1</v>
      </c>
      <c r="H24" s="61">
        <v>91</v>
      </c>
      <c r="I24" s="61">
        <v>7</v>
      </c>
      <c r="J24" s="61">
        <v>7</v>
      </c>
      <c r="K24" s="62">
        <v>0.42</v>
      </c>
      <c r="L24" s="62">
        <v>2.94</v>
      </c>
      <c r="M24" s="61">
        <v>84</v>
      </c>
      <c r="N24" s="61">
        <v>84</v>
      </c>
      <c r="O24" s="63">
        <v>3.3000000000000002E-2</v>
      </c>
      <c r="P24" s="64">
        <v>2.7720000000000002</v>
      </c>
      <c r="Q24" s="62">
        <v>5.7119999999999997</v>
      </c>
      <c r="R24" s="82">
        <v>32.270000000000003</v>
      </c>
      <c r="S24" s="83">
        <v>184.32624000000001</v>
      </c>
      <c r="T24" s="2"/>
      <c r="U24" s="112"/>
      <c r="V24" s="2"/>
      <c r="W24" s="81"/>
      <c r="X24" s="2"/>
      <c r="Y24" s="2"/>
    </row>
    <row r="25" spans="1:25" s="109" customFormat="1" ht="26.25" customHeight="1" x14ac:dyDescent="0.35">
      <c r="A25" s="59" t="s">
        <v>58</v>
      </c>
      <c r="B25" s="130" t="s">
        <v>60</v>
      </c>
      <c r="C25" s="131"/>
      <c r="D25" s="131"/>
      <c r="E25" s="131"/>
      <c r="F25" s="132"/>
      <c r="G25" s="60">
        <v>1</v>
      </c>
      <c r="H25" s="61">
        <v>91</v>
      </c>
      <c r="I25" s="61">
        <v>46</v>
      </c>
      <c r="J25" s="61">
        <v>46</v>
      </c>
      <c r="K25" s="62">
        <v>3.3000000000000002E-2</v>
      </c>
      <c r="L25" s="62">
        <v>1.4850000000000001</v>
      </c>
      <c r="M25" s="61">
        <v>45</v>
      </c>
      <c r="N25" s="61">
        <v>45</v>
      </c>
      <c r="O25" s="63">
        <v>3.3000000000000002E-2</v>
      </c>
      <c r="P25" s="64">
        <v>1.4850000000000001</v>
      </c>
      <c r="Q25" s="62">
        <v>2.97</v>
      </c>
      <c r="R25" s="82">
        <v>32.270000000000003</v>
      </c>
      <c r="S25" s="83">
        <v>95.84190000000001</v>
      </c>
      <c r="T25" s="2"/>
      <c r="U25" s="112"/>
      <c r="V25" s="2"/>
      <c r="W25" s="81"/>
      <c r="X25" s="2"/>
      <c r="Y25" s="2"/>
    </row>
    <row r="26" spans="1:25" s="109" customFormat="1" ht="26.25" customHeight="1" x14ac:dyDescent="0.35">
      <c r="A26" s="59" t="s">
        <v>58</v>
      </c>
      <c r="B26" s="130" t="s">
        <v>86</v>
      </c>
      <c r="C26" s="131"/>
      <c r="D26" s="131"/>
      <c r="E26" s="131"/>
      <c r="F26" s="132"/>
      <c r="G26" s="60">
        <v>1</v>
      </c>
      <c r="H26" s="61">
        <v>85</v>
      </c>
      <c r="I26" s="61">
        <v>7</v>
      </c>
      <c r="J26" s="61">
        <v>7</v>
      </c>
      <c r="K26" s="62">
        <v>0.42</v>
      </c>
      <c r="L26" s="62">
        <v>2.94</v>
      </c>
      <c r="M26" s="61">
        <v>78</v>
      </c>
      <c r="N26" s="61">
        <v>78</v>
      </c>
      <c r="O26" s="63">
        <v>3.3000000000000002E-2</v>
      </c>
      <c r="P26" s="65">
        <v>2.5740000000000003</v>
      </c>
      <c r="Q26" s="62">
        <v>5.5140000000000002</v>
      </c>
      <c r="R26" s="82">
        <v>32.270000000000003</v>
      </c>
      <c r="S26" s="83">
        <v>177.93678000000003</v>
      </c>
      <c r="T26" s="2"/>
      <c r="U26" s="112"/>
      <c r="V26" s="2"/>
      <c r="W26" s="81"/>
      <c r="X26" s="2"/>
      <c r="Y26" s="2"/>
    </row>
    <row r="27" spans="1:25" s="109" customFormat="1" ht="26.25" customHeight="1" x14ac:dyDescent="0.35">
      <c r="A27" s="59" t="s">
        <v>58</v>
      </c>
      <c r="B27" s="130" t="s">
        <v>61</v>
      </c>
      <c r="C27" s="131"/>
      <c r="D27" s="131"/>
      <c r="E27" s="131"/>
      <c r="F27" s="132"/>
      <c r="G27" s="60">
        <v>1</v>
      </c>
      <c r="H27" s="61">
        <v>4</v>
      </c>
      <c r="I27" s="61">
        <v>4</v>
      </c>
      <c r="J27" s="61">
        <v>4</v>
      </c>
      <c r="K27" s="62">
        <v>0.42</v>
      </c>
      <c r="L27" s="62">
        <v>1.68</v>
      </c>
      <c r="M27" s="61">
        <v>0</v>
      </c>
      <c r="N27" s="61">
        <v>0</v>
      </c>
      <c r="O27" s="63">
        <v>3.3000000000000002E-2</v>
      </c>
      <c r="P27" s="65">
        <v>0</v>
      </c>
      <c r="Q27" s="62">
        <v>1.68</v>
      </c>
      <c r="R27" s="82">
        <v>32.270000000000003</v>
      </c>
      <c r="S27" s="83">
        <v>54.213600000000007</v>
      </c>
      <c r="T27" s="2"/>
      <c r="U27" s="112"/>
      <c r="V27" s="2"/>
      <c r="W27" s="81"/>
      <c r="X27" s="2"/>
      <c r="Y27" s="2"/>
    </row>
    <row r="28" spans="1:25" s="109" customFormat="1" ht="26.25" customHeight="1" x14ac:dyDescent="0.35">
      <c r="A28" s="59" t="s">
        <v>58</v>
      </c>
      <c r="B28" s="130" t="s">
        <v>62</v>
      </c>
      <c r="C28" s="139"/>
      <c r="D28" s="139"/>
      <c r="E28" s="139"/>
      <c r="F28" s="140"/>
      <c r="G28" s="60">
        <v>1</v>
      </c>
      <c r="H28" s="61">
        <v>3</v>
      </c>
      <c r="I28" s="61">
        <v>2</v>
      </c>
      <c r="J28" s="61">
        <v>2</v>
      </c>
      <c r="K28" s="62">
        <v>0.16666666666666666</v>
      </c>
      <c r="L28" s="62">
        <v>0.33333333333333331</v>
      </c>
      <c r="M28" s="61">
        <v>1</v>
      </c>
      <c r="N28" s="61">
        <v>1</v>
      </c>
      <c r="O28" s="63">
        <v>3.3000000000000002E-2</v>
      </c>
      <c r="P28" s="65">
        <v>3.3000000000000002E-2</v>
      </c>
      <c r="Q28" s="62">
        <v>0.36633333333333329</v>
      </c>
      <c r="R28" s="82">
        <v>32.270000000000003</v>
      </c>
      <c r="S28" s="83">
        <v>11.821576666666667</v>
      </c>
      <c r="T28" s="2"/>
      <c r="U28" s="112"/>
      <c r="V28" s="2"/>
      <c r="W28" s="81"/>
      <c r="X28" s="2"/>
      <c r="Y28" s="2"/>
    </row>
    <row r="29" spans="1:25" ht="30" customHeight="1" x14ac:dyDescent="0.35">
      <c r="A29" s="49"/>
      <c r="B29" s="141" t="s">
        <v>78</v>
      </c>
      <c r="C29" s="142"/>
      <c r="D29" s="142"/>
      <c r="E29" s="142"/>
      <c r="F29" s="143"/>
      <c r="G29" s="60"/>
      <c r="H29" s="66"/>
      <c r="I29" s="61"/>
      <c r="J29" s="61"/>
      <c r="K29" s="62"/>
      <c r="L29" s="62"/>
      <c r="M29" s="61"/>
      <c r="N29" s="61"/>
      <c r="O29" s="63"/>
      <c r="P29" s="65"/>
      <c r="Q29" s="62"/>
      <c r="R29" s="82"/>
      <c r="S29" s="83"/>
      <c r="U29" s="112"/>
    </row>
    <row r="30" spans="1:25" ht="30" customHeight="1" x14ac:dyDescent="0.35">
      <c r="A30" s="59" t="s">
        <v>58</v>
      </c>
      <c r="B30" s="130" t="s">
        <v>59</v>
      </c>
      <c r="C30" s="131"/>
      <c r="D30" s="131"/>
      <c r="E30" s="131"/>
      <c r="F30" s="132"/>
      <c r="G30" s="60">
        <v>1</v>
      </c>
      <c r="H30" s="61">
        <v>1167</v>
      </c>
      <c r="I30" s="61">
        <v>875</v>
      </c>
      <c r="J30" s="61">
        <v>875</v>
      </c>
      <c r="K30" s="62">
        <v>3.3000000000000002E-2</v>
      </c>
      <c r="L30" s="62">
        <v>28.875</v>
      </c>
      <c r="M30" s="61">
        <v>292</v>
      </c>
      <c r="N30" s="61">
        <v>292</v>
      </c>
      <c r="O30" s="63">
        <v>3.3000000000000002E-2</v>
      </c>
      <c r="P30" s="64">
        <v>9.636000000000001</v>
      </c>
      <c r="Q30" s="62">
        <v>38.511000000000003</v>
      </c>
      <c r="R30" s="82">
        <v>32.270000000000003</v>
      </c>
      <c r="S30" s="83">
        <v>1242.7499700000003</v>
      </c>
      <c r="U30" s="112"/>
    </row>
    <row r="31" spans="1:25" ht="30" customHeight="1" x14ac:dyDescent="0.35">
      <c r="A31" s="59" t="s">
        <v>58</v>
      </c>
      <c r="B31" s="130" t="s">
        <v>87</v>
      </c>
      <c r="C31" s="131"/>
      <c r="D31" s="131"/>
      <c r="E31" s="131"/>
      <c r="F31" s="132"/>
      <c r="G31" s="60">
        <v>1</v>
      </c>
      <c r="H31" s="61">
        <v>1167</v>
      </c>
      <c r="I31" s="61">
        <v>82</v>
      </c>
      <c r="J31" s="61">
        <v>82</v>
      </c>
      <c r="K31" s="62">
        <v>0.42</v>
      </c>
      <c r="L31" s="62">
        <v>34.44</v>
      </c>
      <c r="M31" s="61">
        <v>1085</v>
      </c>
      <c r="N31" s="61">
        <v>1085</v>
      </c>
      <c r="O31" s="63">
        <v>3.3000000000000002E-2</v>
      </c>
      <c r="P31" s="64">
        <v>35.805</v>
      </c>
      <c r="Q31" s="62">
        <v>70.245000000000005</v>
      </c>
      <c r="R31" s="82">
        <v>32.270000000000003</v>
      </c>
      <c r="S31" s="83">
        <v>2266.8061500000003</v>
      </c>
      <c r="U31" s="112"/>
    </row>
    <row r="32" spans="1:25" ht="30" customHeight="1" x14ac:dyDescent="0.35">
      <c r="A32" s="59" t="s">
        <v>58</v>
      </c>
      <c r="B32" s="130" t="s">
        <v>60</v>
      </c>
      <c r="C32" s="131"/>
      <c r="D32" s="131"/>
      <c r="E32" s="131"/>
      <c r="F32" s="132"/>
      <c r="G32" s="60">
        <v>1</v>
      </c>
      <c r="H32" s="61">
        <v>1167</v>
      </c>
      <c r="I32" s="61">
        <v>584</v>
      </c>
      <c r="J32" s="61">
        <v>584</v>
      </c>
      <c r="K32" s="62">
        <v>3.3000000000000002E-2</v>
      </c>
      <c r="L32" s="62">
        <v>19.272000000000002</v>
      </c>
      <c r="M32" s="61">
        <v>583</v>
      </c>
      <c r="N32" s="61">
        <v>583</v>
      </c>
      <c r="O32" s="63">
        <v>3.3000000000000002E-2</v>
      </c>
      <c r="P32" s="64">
        <v>19.272000000000002</v>
      </c>
      <c r="Q32" s="62">
        <v>38.544000000000004</v>
      </c>
      <c r="R32" s="82">
        <v>32.270000000000003</v>
      </c>
      <c r="S32" s="83">
        <v>1243.8148800000004</v>
      </c>
      <c r="U32" s="112"/>
    </row>
    <row r="33" spans="1:25" ht="30" customHeight="1" x14ac:dyDescent="0.35">
      <c r="A33" s="59" t="s">
        <v>58</v>
      </c>
      <c r="B33" s="130" t="s">
        <v>86</v>
      </c>
      <c r="C33" s="131"/>
      <c r="D33" s="131"/>
      <c r="E33" s="131"/>
      <c r="F33" s="132"/>
      <c r="G33" s="60">
        <v>1</v>
      </c>
      <c r="H33" s="61">
        <v>1086</v>
      </c>
      <c r="I33" s="61">
        <v>82</v>
      </c>
      <c r="J33" s="61">
        <v>82</v>
      </c>
      <c r="K33" s="62">
        <v>0.42</v>
      </c>
      <c r="L33" s="62">
        <v>34.44</v>
      </c>
      <c r="M33" s="61">
        <v>1004</v>
      </c>
      <c r="N33" s="61">
        <v>1004</v>
      </c>
      <c r="O33" s="63">
        <v>3.3000000000000002E-2</v>
      </c>
      <c r="P33" s="65">
        <v>33.132000000000005</v>
      </c>
      <c r="Q33" s="62">
        <v>67.572000000000003</v>
      </c>
      <c r="R33" s="82">
        <v>32.270000000000003</v>
      </c>
      <c r="S33" s="83">
        <v>2180.5484400000005</v>
      </c>
      <c r="U33" s="112"/>
    </row>
    <row r="34" spans="1:25" ht="30" customHeight="1" x14ac:dyDescent="0.35">
      <c r="A34" s="59" t="s">
        <v>58</v>
      </c>
      <c r="B34" s="130" t="s">
        <v>61</v>
      </c>
      <c r="C34" s="131"/>
      <c r="D34" s="131"/>
      <c r="E34" s="131"/>
      <c r="F34" s="132"/>
      <c r="G34" s="60">
        <v>1</v>
      </c>
      <c r="H34" s="61">
        <v>10</v>
      </c>
      <c r="I34" s="61">
        <v>10</v>
      </c>
      <c r="J34" s="61">
        <v>10</v>
      </c>
      <c r="K34" s="62">
        <v>0.42</v>
      </c>
      <c r="L34" s="62">
        <v>4.2</v>
      </c>
      <c r="M34" s="61">
        <v>0</v>
      </c>
      <c r="N34" s="61">
        <v>0</v>
      </c>
      <c r="O34" s="63">
        <v>3.3000000000000002E-2</v>
      </c>
      <c r="P34" s="65">
        <v>0</v>
      </c>
      <c r="Q34" s="62">
        <v>4.2</v>
      </c>
      <c r="R34" s="82">
        <v>32.270000000000003</v>
      </c>
      <c r="S34" s="83">
        <v>135.53400000000002</v>
      </c>
      <c r="U34" s="112"/>
    </row>
    <row r="35" spans="1:25" ht="26.25" customHeight="1" x14ac:dyDescent="0.35">
      <c r="A35" s="59" t="s">
        <v>58</v>
      </c>
      <c r="B35" s="130" t="s">
        <v>62</v>
      </c>
      <c r="C35" s="139"/>
      <c r="D35" s="139"/>
      <c r="E35" s="139"/>
      <c r="F35" s="140"/>
      <c r="G35" s="60">
        <v>1</v>
      </c>
      <c r="H35" s="61">
        <v>5</v>
      </c>
      <c r="I35" s="61">
        <v>3</v>
      </c>
      <c r="J35" s="61">
        <v>3</v>
      </c>
      <c r="K35" s="62">
        <v>0.16666666666666666</v>
      </c>
      <c r="L35" s="62">
        <v>0.5</v>
      </c>
      <c r="M35" s="61">
        <v>2</v>
      </c>
      <c r="N35" s="61">
        <v>2</v>
      </c>
      <c r="O35" s="63">
        <v>3.3000000000000002E-2</v>
      </c>
      <c r="P35" s="65">
        <v>6.6000000000000003E-2</v>
      </c>
      <c r="Q35" s="62">
        <v>0.56600000000000006</v>
      </c>
      <c r="R35" s="82">
        <v>32.270000000000003</v>
      </c>
      <c r="S35" s="83">
        <v>18.264820000000004</v>
      </c>
      <c r="T35" s="109"/>
      <c r="U35" s="112"/>
      <c r="V35" s="109"/>
      <c r="W35" s="113"/>
      <c r="X35" s="109"/>
    </row>
    <row r="36" spans="1:25" s="109" customFormat="1" ht="26.25" customHeight="1" x14ac:dyDescent="0.35">
      <c r="A36" s="49"/>
      <c r="B36" s="141" t="s">
        <v>89</v>
      </c>
      <c r="C36" s="142"/>
      <c r="D36" s="142"/>
      <c r="E36" s="142"/>
      <c r="F36" s="143"/>
      <c r="G36" s="60"/>
      <c r="H36" s="66"/>
      <c r="I36" s="61"/>
      <c r="J36" s="61"/>
      <c r="K36" s="62"/>
      <c r="L36" s="62"/>
      <c r="M36" s="61"/>
      <c r="N36" s="61"/>
      <c r="O36" s="63"/>
      <c r="P36" s="65"/>
      <c r="Q36" s="62"/>
      <c r="R36" s="82"/>
      <c r="S36" s="83"/>
      <c r="T36" s="2"/>
      <c r="U36" s="112"/>
      <c r="V36" s="2"/>
      <c r="W36" s="81"/>
      <c r="X36" s="2"/>
      <c r="Y36" s="2"/>
    </row>
    <row r="37" spans="1:25" s="109" customFormat="1" ht="26.25" customHeight="1" x14ac:dyDescent="0.35">
      <c r="A37" s="59" t="s">
        <v>58</v>
      </c>
      <c r="B37" s="130" t="s">
        <v>59</v>
      </c>
      <c r="C37" s="131"/>
      <c r="D37" s="131"/>
      <c r="E37" s="131"/>
      <c r="F37" s="132"/>
      <c r="G37" s="60">
        <v>1</v>
      </c>
      <c r="H37" s="61">
        <v>1567</v>
      </c>
      <c r="I37" s="61">
        <v>1175</v>
      </c>
      <c r="J37" s="61">
        <v>1175</v>
      </c>
      <c r="K37" s="62">
        <v>3.3000000000000002E-2</v>
      </c>
      <c r="L37" s="62">
        <v>38.774999999999999</v>
      </c>
      <c r="M37" s="61">
        <v>392</v>
      </c>
      <c r="N37" s="61">
        <v>392</v>
      </c>
      <c r="O37" s="63">
        <v>3.3000000000000002E-2</v>
      </c>
      <c r="P37" s="64">
        <v>12.936</v>
      </c>
      <c r="Q37" s="62">
        <v>51.710999999999999</v>
      </c>
      <c r="R37" s="82">
        <v>32.270000000000003</v>
      </c>
      <c r="S37" s="83">
        <v>1668.71397</v>
      </c>
      <c r="T37" s="2"/>
      <c r="U37" s="112"/>
      <c r="V37" s="2"/>
      <c r="W37" s="81"/>
      <c r="X37" s="2"/>
      <c r="Y37" s="2"/>
    </row>
    <row r="38" spans="1:25" s="109" customFormat="1" ht="26.25" customHeight="1" x14ac:dyDescent="0.35">
      <c r="A38" s="59" t="s">
        <v>58</v>
      </c>
      <c r="B38" s="130" t="s">
        <v>87</v>
      </c>
      <c r="C38" s="131"/>
      <c r="D38" s="131"/>
      <c r="E38" s="131"/>
      <c r="F38" s="132"/>
      <c r="G38" s="60">
        <v>1</v>
      </c>
      <c r="H38" s="61">
        <v>1567</v>
      </c>
      <c r="I38" s="61">
        <v>110</v>
      </c>
      <c r="J38" s="61">
        <v>110</v>
      </c>
      <c r="K38" s="62">
        <v>0.42</v>
      </c>
      <c r="L38" s="62">
        <v>46.199999999999996</v>
      </c>
      <c r="M38" s="61">
        <v>1457</v>
      </c>
      <c r="N38" s="61">
        <v>1457</v>
      </c>
      <c r="O38" s="63">
        <v>3.3000000000000002E-2</v>
      </c>
      <c r="P38" s="64">
        <v>48.081000000000003</v>
      </c>
      <c r="Q38" s="62">
        <v>94.281000000000006</v>
      </c>
      <c r="R38" s="82">
        <v>32.270000000000003</v>
      </c>
      <c r="S38" s="83">
        <v>3042.4478700000004</v>
      </c>
      <c r="T38" s="2"/>
      <c r="U38" s="112"/>
      <c r="V38" s="2"/>
      <c r="W38" s="81"/>
      <c r="X38" s="2"/>
      <c r="Y38" s="2"/>
    </row>
    <row r="39" spans="1:25" s="109" customFormat="1" ht="26.25" customHeight="1" x14ac:dyDescent="0.35">
      <c r="A39" s="59" t="s">
        <v>58</v>
      </c>
      <c r="B39" s="130" t="s">
        <v>60</v>
      </c>
      <c r="C39" s="131"/>
      <c r="D39" s="131"/>
      <c r="E39" s="131"/>
      <c r="F39" s="132"/>
      <c r="G39" s="60">
        <v>1</v>
      </c>
      <c r="H39" s="61">
        <v>1567</v>
      </c>
      <c r="I39" s="61">
        <v>784</v>
      </c>
      <c r="J39" s="61">
        <v>784</v>
      </c>
      <c r="K39" s="62">
        <v>3.3000000000000002E-2</v>
      </c>
      <c r="L39" s="62">
        <v>25.872</v>
      </c>
      <c r="M39" s="61">
        <v>783</v>
      </c>
      <c r="N39" s="61">
        <v>783</v>
      </c>
      <c r="O39" s="63">
        <v>3.3000000000000002E-2</v>
      </c>
      <c r="P39" s="64">
        <v>25.872</v>
      </c>
      <c r="Q39" s="62">
        <v>51.744</v>
      </c>
      <c r="R39" s="82">
        <v>32.270000000000003</v>
      </c>
      <c r="S39" s="83">
        <v>1669.7788800000001</v>
      </c>
      <c r="T39" s="2"/>
      <c r="U39" s="112"/>
      <c r="V39" s="2"/>
      <c r="W39" s="81"/>
      <c r="X39" s="2"/>
      <c r="Y39" s="2"/>
    </row>
    <row r="40" spans="1:25" s="109" customFormat="1" ht="26.25" customHeight="1" x14ac:dyDescent="0.35">
      <c r="A40" s="59" t="s">
        <v>58</v>
      </c>
      <c r="B40" s="130" t="s">
        <v>86</v>
      </c>
      <c r="C40" s="131"/>
      <c r="D40" s="131"/>
      <c r="E40" s="131"/>
      <c r="F40" s="132"/>
      <c r="G40" s="60">
        <v>1</v>
      </c>
      <c r="H40" s="61">
        <v>1458</v>
      </c>
      <c r="I40" s="61">
        <v>110</v>
      </c>
      <c r="J40" s="61">
        <v>110</v>
      </c>
      <c r="K40" s="62">
        <v>0.42</v>
      </c>
      <c r="L40" s="62">
        <v>46.199999999999996</v>
      </c>
      <c r="M40" s="61">
        <v>1348</v>
      </c>
      <c r="N40" s="61">
        <v>1348</v>
      </c>
      <c r="O40" s="63">
        <v>3.3000000000000002E-2</v>
      </c>
      <c r="P40" s="65">
        <v>44.484000000000002</v>
      </c>
      <c r="Q40" s="62">
        <v>90.683999999999997</v>
      </c>
      <c r="R40" s="82">
        <v>32.270000000000003</v>
      </c>
      <c r="S40" s="83">
        <v>2926.3726800000004</v>
      </c>
      <c r="T40" s="2"/>
      <c r="U40" s="112"/>
      <c r="V40" s="2"/>
      <c r="W40" s="81"/>
      <c r="X40" s="2"/>
      <c r="Y40" s="2"/>
    </row>
    <row r="41" spans="1:25" s="109" customFormat="1" ht="26.25" customHeight="1" x14ac:dyDescent="0.35">
      <c r="A41" s="59" t="s">
        <v>58</v>
      </c>
      <c r="B41" s="130" t="s">
        <v>61</v>
      </c>
      <c r="C41" s="131"/>
      <c r="D41" s="131"/>
      <c r="E41" s="131"/>
      <c r="F41" s="132"/>
      <c r="G41" s="60">
        <v>1</v>
      </c>
      <c r="H41" s="61">
        <v>13</v>
      </c>
      <c r="I41" s="61">
        <v>13</v>
      </c>
      <c r="J41" s="61">
        <v>13</v>
      </c>
      <c r="K41" s="62">
        <v>0.42</v>
      </c>
      <c r="L41" s="62">
        <v>5.46</v>
      </c>
      <c r="M41" s="61">
        <v>0</v>
      </c>
      <c r="N41" s="61">
        <v>0</v>
      </c>
      <c r="O41" s="63">
        <v>3.3000000000000002E-2</v>
      </c>
      <c r="P41" s="65">
        <v>0</v>
      </c>
      <c r="Q41" s="62">
        <v>5.46</v>
      </c>
      <c r="R41" s="82">
        <v>32.270000000000003</v>
      </c>
      <c r="S41" s="83">
        <v>176.19420000000002</v>
      </c>
      <c r="T41" s="2"/>
      <c r="U41" s="112"/>
      <c r="V41" s="2"/>
      <c r="W41" s="81"/>
      <c r="X41" s="2"/>
      <c r="Y41" s="2"/>
    </row>
    <row r="42" spans="1:25" s="109" customFormat="1" ht="26.25" customHeight="1" x14ac:dyDescent="0.35">
      <c r="A42" s="59" t="s">
        <v>58</v>
      </c>
      <c r="B42" s="130" t="s">
        <v>62</v>
      </c>
      <c r="C42" s="139"/>
      <c r="D42" s="139"/>
      <c r="E42" s="139"/>
      <c r="F42" s="140"/>
      <c r="G42" s="60">
        <v>1</v>
      </c>
      <c r="H42" s="61">
        <v>6</v>
      </c>
      <c r="I42" s="61">
        <v>4</v>
      </c>
      <c r="J42" s="61">
        <v>4</v>
      </c>
      <c r="K42" s="62">
        <v>0.16666666666666666</v>
      </c>
      <c r="L42" s="62">
        <v>0.66666666666666663</v>
      </c>
      <c r="M42" s="61">
        <v>2</v>
      </c>
      <c r="N42" s="61">
        <v>2</v>
      </c>
      <c r="O42" s="63">
        <v>3.3000000000000002E-2</v>
      </c>
      <c r="P42" s="65">
        <v>6.6000000000000003E-2</v>
      </c>
      <c r="Q42" s="62">
        <v>0.73266666666666658</v>
      </c>
      <c r="R42" s="82">
        <v>32.270000000000003</v>
      </c>
      <c r="S42" s="83">
        <v>23.643153333333334</v>
      </c>
      <c r="T42" s="2"/>
      <c r="U42" s="112"/>
      <c r="V42" s="2"/>
      <c r="W42" s="81"/>
      <c r="X42" s="2"/>
      <c r="Y42" s="2"/>
    </row>
    <row r="43" spans="1:25" s="109" customFormat="1" ht="26.25" customHeight="1" x14ac:dyDescent="0.35">
      <c r="A43" s="49"/>
      <c r="B43" s="141" t="s">
        <v>90</v>
      </c>
      <c r="C43" s="142"/>
      <c r="D43" s="142"/>
      <c r="E43" s="142"/>
      <c r="F43" s="143"/>
      <c r="G43" s="60"/>
      <c r="H43" s="66"/>
      <c r="I43" s="61"/>
      <c r="J43" s="61"/>
      <c r="K43" s="62"/>
      <c r="L43" s="62"/>
      <c r="M43" s="61"/>
      <c r="N43" s="61"/>
      <c r="O43" s="63"/>
      <c r="P43" s="65"/>
      <c r="Q43" s="62"/>
      <c r="R43" s="82"/>
      <c r="S43" s="83"/>
      <c r="T43" s="2"/>
      <c r="U43" s="112"/>
      <c r="V43" s="2"/>
      <c r="W43" s="81"/>
      <c r="X43" s="2"/>
      <c r="Y43" s="2"/>
    </row>
    <row r="44" spans="1:25" s="109" customFormat="1" ht="26.25" customHeight="1" x14ac:dyDescent="0.35">
      <c r="A44" s="59" t="s">
        <v>58</v>
      </c>
      <c r="B44" s="130" t="s">
        <v>59</v>
      </c>
      <c r="C44" s="131"/>
      <c r="D44" s="131"/>
      <c r="E44" s="131"/>
      <c r="F44" s="132"/>
      <c r="G44" s="60">
        <v>1</v>
      </c>
      <c r="H44" s="61">
        <v>626.66666666666674</v>
      </c>
      <c r="I44" s="61">
        <v>470</v>
      </c>
      <c r="J44" s="61">
        <v>470</v>
      </c>
      <c r="K44" s="62">
        <v>3.3000000000000002E-2</v>
      </c>
      <c r="L44" s="62">
        <v>15.510000000000002</v>
      </c>
      <c r="M44" s="61">
        <v>157</v>
      </c>
      <c r="N44" s="61">
        <v>157</v>
      </c>
      <c r="O44" s="63">
        <v>3.3000000000000002E-2</v>
      </c>
      <c r="P44" s="64">
        <v>5.181</v>
      </c>
      <c r="Q44" s="62">
        <v>20.691000000000003</v>
      </c>
      <c r="R44" s="82">
        <v>32.270000000000003</v>
      </c>
      <c r="S44" s="83">
        <v>667.69857000000013</v>
      </c>
      <c r="T44" s="2"/>
      <c r="U44" s="112"/>
      <c r="V44" s="2"/>
      <c r="W44" s="81"/>
      <c r="X44" s="2"/>
      <c r="Y44" s="2"/>
    </row>
    <row r="45" spans="1:25" s="109" customFormat="1" ht="26.25" customHeight="1" x14ac:dyDescent="0.35">
      <c r="A45" s="59" t="s">
        <v>58</v>
      </c>
      <c r="B45" s="130" t="s">
        <v>87</v>
      </c>
      <c r="C45" s="131"/>
      <c r="D45" s="131"/>
      <c r="E45" s="131"/>
      <c r="F45" s="132"/>
      <c r="G45" s="60">
        <v>1</v>
      </c>
      <c r="H45" s="61">
        <v>626.66666666666674</v>
      </c>
      <c r="I45" s="61">
        <v>44</v>
      </c>
      <c r="J45" s="61">
        <v>44</v>
      </c>
      <c r="K45" s="62">
        <v>0.42</v>
      </c>
      <c r="L45" s="62">
        <v>18.48</v>
      </c>
      <c r="M45" s="61">
        <v>583</v>
      </c>
      <c r="N45" s="61">
        <v>583</v>
      </c>
      <c r="O45" s="63">
        <v>3.3000000000000002E-2</v>
      </c>
      <c r="P45" s="64">
        <v>19.239000000000001</v>
      </c>
      <c r="Q45" s="62">
        <v>37.719000000000001</v>
      </c>
      <c r="R45" s="82">
        <v>32.270000000000003</v>
      </c>
      <c r="S45" s="83">
        <v>1217.1921300000001</v>
      </c>
      <c r="T45" s="2"/>
      <c r="U45" s="112"/>
      <c r="V45" s="2"/>
      <c r="W45" s="81"/>
      <c r="X45" s="2"/>
      <c r="Y45" s="2"/>
    </row>
    <row r="46" spans="1:25" s="109" customFormat="1" ht="26.25" customHeight="1" x14ac:dyDescent="0.35">
      <c r="A46" s="59" t="s">
        <v>58</v>
      </c>
      <c r="B46" s="130" t="s">
        <v>60</v>
      </c>
      <c r="C46" s="131"/>
      <c r="D46" s="131"/>
      <c r="E46" s="131"/>
      <c r="F46" s="132"/>
      <c r="G46" s="60">
        <v>1</v>
      </c>
      <c r="H46" s="61">
        <v>627</v>
      </c>
      <c r="I46" s="61">
        <v>314</v>
      </c>
      <c r="J46" s="61">
        <v>314</v>
      </c>
      <c r="K46" s="62">
        <v>3.3000000000000002E-2</v>
      </c>
      <c r="L46" s="62">
        <v>10.362</v>
      </c>
      <c r="M46" s="61">
        <v>313</v>
      </c>
      <c r="N46" s="61">
        <v>313</v>
      </c>
      <c r="O46" s="63">
        <v>3.3000000000000002E-2</v>
      </c>
      <c r="P46" s="64">
        <v>10.362</v>
      </c>
      <c r="Q46" s="62">
        <v>20.724</v>
      </c>
      <c r="R46" s="82">
        <v>32.270000000000003</v>
      </c>
      <c r="S46" s="83">
        <v>668.76348000000007</v>
      </c>
      <c r="T46" s="2"/>
      <c r="U46" s="112"/>
      <c r="V46" s="2"/>
      <c r="W46" s="81"/>
      <c r="X46" s="2"/>
      <c r="Y46" s="2"/>
    </row>
    <row r="47" spans="1:25" s="109" customFormat="1" ht="26.25" customHeight="1" x14ac:dyDescent="0.35">
      <c r="A47" s="59" t="s">
        <v>58</v>
      </c>
      <c r="B47" s="130" t="s">
        <v>86</v>
      </c>
      <c r="C47" s="131"/>
      <c r="D47" s="131"/>
      <c r="E47" s="131"/>
      <c r="F47" s="132"/>
      <c r="G47" s="60">
        <v>1</v>
      </c>
      <c r="H47" s="61">
        <v>582.66666666666674</v>
      </c>
      <c r="I47" s="61">
        <v>44</v>
      </c>
      <c r="J47" s="61">
        <v>44</v>
      </c>
      <c r="K47" s="62">
        <v>0.42</v>
      </c>
      <c r="L47" s="62">
        <v>18.48</v>
      </c>
      <c r="M47" s="61">
        <v>539</v>
      </c>
      <c r="N47" s="61">
        <v>539</v>
      </c>
      <c r="O47" s="63">
        <v>3.3000000000000002E-2</v>
      </c>
      <c r="P47" s="65">
        <v>17.787000000000003</v>
      </c>
      <c r="Q47" s="62">
        <v>36.267000000000003</v>
      </c>
      <c r="R47" s="82">
        <v>32.270000000000003</v>
      </c>
      <c r="S47" s="83">
        <v>1170.3360900000002</v>
      </c>
      <c r="T47" s="2"/>
      <c r="U47" s="112"/>
      <c r="V47" s="2"/>
      <c r="W47" s="81"/>
      <c r="X47" s="2"/>
      <c r="Y47" s="2"/>
    </row>
    <row r="48" spans="1:25" s="109" customFormat="1" ht="26.25" customHeight="1" x14ac:dyDescent="0.35">
      <c r="A48" s="59" t="s">
        <v>58</v>
      </c>
      <c r="B48" s="130" t="s">
        <v>61</v>
      </c>
      <c r="C48" s="131"/>
      <c r="D48" s="131"/>
      <c r="E48" s="131"/>
      <c r="F48" s="132"/>
      <c r="G48" s="60">
        <v>1</v>
      </c>
      <c r="H48" s="61">
        <v>6</v>
      </c>
      <c r="I48" s="61">
        <v>6</v>
      </c>
      <c r="J48" s="61">
        <v>6</v>
      </c>
      <c r="K48" s="62">
        <v>0.42</v>
      </c>
      <c r="L48" s="62">
        <v>2.52</v>
      </c>
      <c r="M48" s="61">
        <v>0</v>
      </c>
      <c r="N48" s="61">
        <v>0</v>
      </c>
      <c r="O48" s="63">
        <v>3.3000000000000002E-2</v>
      </c>
      <c r="P48" s="65">
        <v>0</v>
      </c>
      <c r="Q48" s="62">
        <v>2.52</v>
      </c>
      <c r="R48" s="82">
        <v>32.270000000000003</v>
      </c>
      <c r="S48" s="83">
        <v>81.320400000000006</v>
      </c>
      <c r="T48" s="2"/>
      <c r="U48" s="112"/>
      <c r="V48" s="2"/>
      <c r="W48" s="81"/>
      <c r="X48" s="2"/>
      <c r="Y48" s="2"/>
    </row>
    <row r="49" spans="1:25" s="109" customFormat="1" ht="26.25" customHeight="1" x14ac:dyDescent="0.35">
      <c r="A49" s="59" t="s">
        <v>58</v>
      </c>
      <c r="B49" s="130" t="s">
        <v>62</v>
      </c>
      <c r="C49" s="139"/>
      <c r="D49" s="139"/>
      <c r="E49" s="139"/>
      <c r="F49" s="140"/>
      <c r="G49" s="60">
        <v>1</v>
      </c>
      <c r="H49" s="61">
        <v>3</v>
      </c>
      <c r="I49" s="61">
        <v>2</v>
      </c>
      <c r="J49" s="61">
        <v>2</v>
      </c>
      <c r="K49" s="62">
        <v>0.16666666666666666</v>
      </c>
      <c r="L49" s="62">
        <v>0.33333333333333331</v>
      </c>
      <c r="M49" s="61">
        <v>1</v>
      </c>
      <c r="N49" s="61">
        <v>1</v>
      </c>
      <c r="O49" s="63">
        <v>3.3000000000000002E-2</v>
      </c>
      <c r="P49" s="65">
        <v>3.3000000000000002E-2</v>
      </c>
      <c r="Q49" s="62">
        <v>0.36633333333333329</v>
      </c>
      <c r="R49" s="82">
        <v>32.270000000000003</v>
      </c>
      <c r="S49" s="83">
        <v>11.821576666666667</v>
      </c>
      <c r="T49" s="2"/>
      <c r="U49" s="112"/>
      <c r="V49" s="2"/>
      <c r="W49" s="81"/>
      <c r="X49" s="2"/>
      <c r="Y49" s="2"/>
    </row>
    <row r="50" spans="1:25" ht="26.25" customHeight="1" x14ac:dyDescent="0.35">
      <c r="A50" s="68"/>
      <c r="B50" s="133" t="s">
        <v>63</v>
      </c>
      <c r="C50" s="134"/>
      <c r="D50" s="134"/>
      <c r="E50" s="134"/>
      <c r="F50" s="135"/>
      <c r="G50" s="60"/>
      <c r="H50" s="69"/>
      <c r="I50" s="61"/>
      <c r="J50" s="61"/>
      <c r="K50" s="63"/>
      <c r="L50" s="62"/>
      <c r="M50" s="61"/>
      <c r="N50" s="61"/>
      <c r="O50" s="63"/>
      <c r="P50" s="65"/>
      <c r="Q50" s="62"/>
      <c r="R50" s="82"/>
      <c r="S50" s="83"/>
      <c r="T50" s="114"/>
      <c r="U50" s="112"/>
      <c r="V50" s="109"/>
      <c r="W50" s="113"/>
      <c r="X50" s="109"/>
    </row>
    <row r="51" spans="1:25" ht="26.25" customHeight="1" x14ac:dyDescent="0.35">
      <c r="A51" s="59" t="s">
        <v>58</v>
      </c>
      <c r="B51" s="130" t="s">
        <v>59</v>
      </c>
      <c r="C51" s="131"/>
      <c r="D51" s="131"/>
      <c r="E51" s="131"/>
      <c r="F51" s="132"/>
      <c r="G51" s="60">
        <v>1</v>
      </c>
      <c r="H51" s="61">
        <v>40</v>
      </c>
      <c r="I51" s="61">
        <v>30</v>
      </c>
      <c r="J51" s="61">
        <v>30</v>
      </c>
      <c r="K51" s="62">
        <v>3.3000000000000002E-2</v>
      </c>
      <c r="L51" s="62">
        <v>0.99</v>
      </c>
      <c r="M51" s="61">
        <v>10</v>
      </c>
      <c r="N51" s="61">
        <v>10</v>
      </c>
      <c r="O51" s="63">
        <v>3.3000000000000002E-2</v>
      </c>
      <c r="P51" s="64">
        <v>0.33</v>
      </c>
      <c r="Q51" s="62">
        <v>1.32</v>
      </c>
      <c r="R51" s="82">
        <v>32.270000000000003</v>
      </c>
      <c r="S51" s="83">
        <v>42.596400000000003</v>
      </c>
      <c r="T51" s="114"/>
      <c r="U51" s="112"/>
      <c r="V51" s="109"/>
      <c r="W51" s="113"/>
      <c r="X51" s="109"/>
    </row>
    <row r="52" spans="1:25" ht="26.25" customHeight="1" x14ac:dyDescent="0.35">
      <c r="A52" s="59" t="s">
        <v>58</v>
      </c>
      <c r="B52" s="130" t="s">
        <v>64</v>
      </c>
      <c r="C52" s="131"/>
      <c r="D52" s="131"/>
      <c r="E52" s="131"/>
      <c r="F52" s="132"/>
      <c r="G52" s="60">
        <v>1</v>
      </c>
      <c r="H52" s="61">
        <v>40</v>
      </c>
      <c r="I52" s="61">
        <v>6</v>
      </c>
      <c r="J52" s="61">
        <v>6</v>
      </c>
      <c r="K52" s="62">
        <v>0.42</v>
      </c>
      <c r="L52" s="62">
        <v>2.52</v>
      </c>
      <c r="M52" s="61">
        <v>34</v>
      </c>
      <c r="N52" s="61">
        <v>34</v>
      </c>
      <c r="O52" s="63">
        <v>3.3000000000000002E-2</v>
      </c>
      <c r="P52" s="64">
        <v>1.1220000000000001</v>
      </c>
      <c r="Q52" s="62">
        <v>3.6420000000000003</v>
      </c>
      <c r="R52" s="82">
        <v>32.270000000000003</v>
      </c>
      <c r="S52" s="83">
        <v>117.52734000000002</v>
      </c>
      <c r="T52" s="114"/>
      <c r="U52" s="112"/>
      <c r="V52" s="109"/>
      <c r="W52" s="113"/>
      <c r="X52" s="109"/>
    </row>
    <row r="53" spans="1:25" ht="26.25" customHeight="1" x14ac:dyDescent="0.35">
      <c r="A53" s="59" t="s">
        <v>58</v>
      </c>
      <c r="B53" s="130" t="s">
        <v>60</v>
      </c>
      <c r="C53" s="131"/>
      <c r="D53" s="131"/>
      <c r="E53" s="131"/>
      <c r="F53" s="132"/>
      <c r="G53" s="60">
        <v>1</v>
      </c>
      <c r="H53" s="61">
        <v>40</v>
      </c>
      <c r="I53" s="61">
        <v>20</v>
      </c>
      <c r="J53" s="61">
        <v>20</v>
      </c>
      <c r="K53" s="62">
        <v>3.3000000000000002E-2</v>
      </c>
      <c r="L53" s="62">
        <v>0.66</v>
      </c>
      <c r="M53" s="61">
        <v>20</v>
      </c>
      <c r="N53" s="61">
        <v>20</v>
      </c>
      <c r="O53" s="63">
        <v>3.3000000000000002E-2</v>
      </c>
      <c r="P53" s="64">
        <v>0.66</v>
      </c>
      <c r="Q53" s="62">
        <v>1.32</v>
      </c>
      <c r="R53" s="82">
        <v>32.270000000000003</v>
      </c>
      <c r="S53" s="83">
        <v>42.596400000000003</v>
      </c>
      <c r="T53" s="114"/>
      <c r="U53" s="112"/>
      <c r="V53" s="109"/>
      <c r="W53" s="113"/>
      <c r="X53" s="109"/>
    </row>
    <row r="54" spans="1:25" ht="26.25" customHeight="1" x14ac:dyDescent="0.35">
      <c r="A54" s="59" t="s">
        <v>58</v>
      </c>
      <c r="B54" s="130" t="s">
        <v>65</v>
      </c>
      <c r="C54" s="131"/>
      <c r="D54" s="131"/>
      <c r="E54" s="131"/>
      <c r="F54" s="132"/>
      <c r="G54" s="60">
        <v>1</v>
      </c>
      <c r="H54" s="61">
        <v>34</v>
      </c>
      <c r="I54" s="61">
        <v>6</v>
      </c>
      <c r="J54" s="61">
        <v>6</v>
      </c>
      <c r="K54" s="62">
        <v>0.42</v>
      </c>
      <c r="L54" s="62">
        <v>2.52</v>
      </c>
      <c r="M54" s="61">
        <v>28</v>
      </c>
      <c r="N54" s="61">
        <v>28</v>
      </c>
      <c r="O54" s="63">
        <v>3.3000000000000002E-2</v>
      </c>
      <c r="P54" s="65">
        <v>0.92400000000000004</v>
      </c>
      <c r="Q54" s="62">
        <v>3.444</v>
      </c>
      <c r="R54" s="82">
        <v>32.270000000000003</v>
      </c>
      <c r="S54" s="83">
        <v>111.13788000000001</v>
      </c>
      <c r="T54" s="114"/>
      <c r="U54" s="112"/>
      <c r="V54" s="109"/>
      <c r="W54" s="113"/>
      <c r="X54" s="109"/>
    </row>
    <row r="55" spans="1:25" ht="26.25" customHeight="1" x14ac:dyDescent="0.35">
      <c r="A55" s="59" t="s">
        <v>58</v>
      </c>
      <c r="B55" s="130" t="s">
        <v>66</v>
      </c>
      <c r="C55" s="139"/>
      <c r="D55" s="139"/>
      <c r="E55" s="139"/>
      <c r="F55" s="140"/>
      <c r="G55" s="60">
        <v>1</v>
      </c>
      <c r="H55" s="61">
        <v>6</v>
      </c>
      <c r="I55" s="61">
        <v>4</v>
      </c>
      <c r="J55" s="61">
        <v>4</v>
      </c>
      <c r="K55" s="62">
        <v>0.16666666666666666</v>
      </c>
      <c r="L55" s="62">
        <v>0.66666666666666663</v>
      </c>
      <c r="M55" s="61">
        <v>2</v>
      </c>
      <c r="N55" s="61">
        <v>2</v>
      </c>
      <c r="O55" s="63">
        <v>3.3000000000000002E-2</v>
      </c>
      <c r="P55" s="65">
        <v>6.6000000000000003E-2</v>
      </c>
      <c r="Q55" s="62">
        <v>0.73266666666666658</v>
      </c>
      <c r="R55" s="82">
        <v>32.270000000000003</v>
      </c>
      <c r="S55" s="83">
        <v>23.643153333333334</v>
      </c>
      <c r="T55" s="114"/>
      <c r="U55" s="112"/>
      <c r="V55" s="109"/>
      <c r="W55" s="113"/>
      <c r="X55" s="109"/>
    </row>
    <row r="56" spans="1:25" ht="26.25" customHeight="1" x14ac:dyDescent="0.35">
      <c r="A56" s="67"/>
      <c r="B56" s="133" t="s">
        <v>79</v>
      </c>
      <c r="C56" s="137"/>
      <c r="D56" s="137"/>
      <c r="E56" s="137"/>
      <c r="F56" s="138"/>
      <c r="G56" s="60"/>
      <c r="H56" s="61"/>
      <c r="I56" s="61"/>
      <c r="J56" s="61"/>
      <c r="K56" s="63"/>
      <c r="L56" s="62"/>
      <c r="M56" s="61"/>
      <c r="N56" s="61"/>
      <c r="O56" s="63"/>
      <c r="P56" s="65"/>
      <c r="Q56" s="62"/>
      <c r="R56" s="82"/>
      <c r="S56" s="83"/>
      <c r="T56" s="114"/>
      <c r="U56" s="112"/>
      <c r="V56" s="109"/>
      <c r="W56" s="113"/>
      <c r="X56" s="109"/>
    </row>
    <row r="57" spans="1:25" ht="30" customHeight="1" x14ac:dyDescent="0.35">
      <c r="A57" s="59" t="s">
        <v>58</v>
      </c>
      <c r="B57" s="130" t="s">
        <v>59</v>
      </c>
      <c r="C57" s="131"/>
      <c r="D57" s="131"/>
      <c r="E57" s="131"/>
      <c r="F57" s="132"/>
      <c r="G57" s="60">
        <v>1</v>
      </c>
      <c r="H57" s="61">
        <v>51</v>
      </c>
      <c r="I57" s="61">
        <v>38</v>
      </c>
      <c r="J57" s="61">
        <v>38</v>
      </c>
      <c r="K57" s="62">
        <v>3.3000000000000002E-2</v>
      </c>
      <c r="L57" s="62">
        <v>1.254</v>
      </c>
      <c r="M57" s="61">
        <v>13</v>
      </c>
      <c r="N57" s="61">
        <v>13</v>
      </c>
      <c r="O57" s="63">
        <v>3.3000000000000002E-2</v>
      </c>
      <c r="P57" s="64">
        <v>0.42900000000000005</v>
      </c>
      <c r="Q57" s="62">
        <v>1.6830000000000001</v>
      </c>
      <c r="R57" s="82">
        <v>32.270000000000003</v>
      </c>
      <c r="S57" s="83">
        <v>54.310410000000005</v>
      </c>
      <c r="U57" s="112"/>
    </row>
    <row r="58" spans="1:25" ht="30" customHeight="1" x14ac:dyDescent="0.35">
      <c r="A58" s="59" t="s">
        <v>58</v>
      </c>
      <c r="B58" s="130" t="s">
        <v>87</v>
      </c>
      <c r="C58" s="131"/>
      <c r="D58" s="131"/>
      <c r="E58" s="131"/>
      <c r="F58" s="132"/>
      <c r="G58" s="60">
        <v>1</v>
      </c>
      <c r="H58" s="61">
        <v>51</v>
      </c>
      <c r="I58" s="61">
        <v>8</v>
      </c>
      <c r="J58" s="61">
        <v>8</v>
      </c>
      <c r="K58" s="62">
        <v>0.42</v>
      </c>
      <c r="L58" s="62">
        <v>3.36</v>
      </c>
      <c r="M58" s="61">
        <v>43</v>
      </c>
      <c r="N58" s="61">
        <v>43</v>
      </c>
      <c r="O58" s="63">
        <v>3.3000000000000002E-2</v>
      </c>
      <c r="P58" s="64">
        <v>1.419</v>
      </c>
      <c r="Q58" s="62">
        <v>4.7789999999999999</v>
      </c>
      <c r="R58" s="82">
        <v>32.270000000000003</v>
      </c>
      <c r="S58" s="83">
        <v>154.21833000000001</v>
      </c>
      <c r="U58" s="112"/>
    </row>
    <row r="59" spans="1:25" ht="30" customHeight="1" x14ac:dyDescent="0.35">
      <c r="A59" s="59" t="s">
        <v>58</v>
      </c>
      <c r="B59" s="130" t="s">
        <v>60</v>
      </c>
      <c r="C59" s="131"/>
      <c r="D59" s="131"/>
      <c r="E59" s="131"/>
      <c r="F59" s="132"/>
      <c r="G59" s="60">
        <v>1</v>
      </c>
      <c r="H59" s="61">
        <v>51</v>
      </c>
      <c r="I59" s="61">
        <v>26</v>
      </c>
      <c r="J59" s="61">
        <v>26</v>
      </c>
      <c r="K59" s="62">
        <v>3.3000000000000002E-2</v>
      </c>
      <c r="L59" s="62">
        <v>0.82500000000000007</v>
      </c>
      <c r="M59" s="61">
        <v>25</v>
      </c>
      <c r="N59" s="61">
        <v>25</v>
      </c>
      <c r="O59" s="63">
        <v>3.3000000000000002E-2</v>
      </c>
      <c r="P59" s="64">
        <v>0.82500000000000007</v>
      </c>
      <c r="Q59" s="62">
        <v>1.6500000000000001</v>
      </c>
      <c r="R59" s="82">
        <v>32.270000000000003</v>
      </c>
      <c r="S59" s="83">
        <v>53.245500000000007</v>
      </c>
      <c r="U59" s="112"/>
    </row>
    <row r="60" spans="1:25" ht="30" customHeight="1" x14ac:dyDescent="0.35">
      <c r="A60" s="59" t="s">
        <v>58</v>
      </c>
      <c r="B60" s="130" t="s">
        <v>86</v>
      </c>
      <c r="C60" s="131"/>
      <c r="D60" s="131"/>
      <c r="E60" s="131"/>
      <c r="F60" s="132"/>
      <c r="G60" s="60">
        <v>1</v>
      </c>
      <c r="H60" s="61">
        <v>43</v>
      </c>
      <c r="I60" s="61">
        <v>8</v>
      </c>
      <c r="J60" s="61">
        <v>8</v>
      </c>
      <c r="K60" s="62">
        <v>0.42</v>
      </c>
      <c r="L60" s="62">
        <v>3.36</v>
      </c>
      <c r="M60" s="61">
        <v>35</v>
      </c>
      <c r="N60" s="61">
        <v>35</v>
      </c>
      <c r="O60" s="63">
        <v>3.3000000000000002E-2</v>
      </c>
      <c r="P60" s="65">
        <v>1.155</v>
      </c>
      <c r="Q60" s="62">
        <v>4.5149999999999997</v>
      </c>
      <c r="R60" s="82">
        <v>32.270000000000003</v>
      </c>
      <c r="S60" s="83">
        <v>145.69905</v>
      </c>
      <c r="U60" s="112"/>
    </row>
    <row r="61" spans="1:25" ht="30" customHeight="1" x14ac:dyDescent="0.35">
      <c r="A61" s="59" t="s">
        <v>58</v>
      </c>
      <c r="B61" s="130" t="s">
        <v>61</v>
      </c>
      <c r="C61" s="139"/>
      <c r="D61" s="139"/>
      <c r="E61" s="139"/>
      <c r="F61" s="140"/>
      <c r="G61" s="60">
        <v>1</v>
      </c>
      <c r="H61" s="61">
        <v>4</v>
      </c>
      <c r="I61" s="61">
        <v>4</v>
      </c>
      <c r="J61" s="61">
        <v>4</v>
      </c>
      <c r="K61" s="62">
        <v>0.42</v>
      </c>
      <c r="L61" s="62">
        <v>1.68</v>
      </c>
      <c r="M61" s="61">
        <v>0</v>
      </c>
      <c r="N61" s="61">
        <v>0</v>
      </c>
      <c r="O61" s="63">
        <v>3.3000000000000002E-2</v>
      </c>
      <c r="P61" s="65">
        <v>0</v>
      </c>
      <c r="Q61" s="62">
        <v>1.68</v>
      </c>
      <c r="R61" s="82">
        <v>32.270000000000003</v>
      </c>
      <c r="S61" s="83">
        <v>54.213600000000007</v>
      </c>
      <c r="U61" s="112"/>
    </row>
    <row r="62" spans="1:25" ht="30" customHeight="1" x14ac:dyDescent="0.35">
      <c r="A62" s="59" t="s">
        <v>58</v>
      </c>
      <c r="B62" s="130" t="s">
        <v>67</v>
      </c>
      <c r="C62" s="131"/>
      <c r="D62" s="131"/>
      <c r="E62" s="131"/>
      <c r="F62" s="132"/>
      <c r="G62" s="60">
        <v>1</v>
      </c>
      <c r="H62" s="61">
        <v>1.5</v>
      </c>
      <c r="I62" s="61">
        <v>1</v>
      </c>
      <c r="J62" s="61">
        <v>1</v>
      </c>
      <c r="K62" s="62">
        <v>0.16666666666666666</v>
      </c>
      <c r="L62" s="62">
        <v>0.16666666666666666</v>
      </c>
      <c r="M62" s="61">
        <v>1</v>
      </c>
      <c r="N62" s="61">
        <v>1</v>
      </c>
      <c r="O62" s="63">
        <v>3.3000000000000002E-2</v>
      </c>
      <c r="P62" s="65">
        <v>3.3000000000000002E-2</v>
      </c>
      <c r="Q62" s="62">
        <v>0.19966666666666666</v>
      </c>
      <c r="R62" s="82">
        <v>32.270000000000003</v>
      </c>
      <c r="S62" s="83">
        <v>6.4432433333333341</v>
      </c>
      <c r="U62" s="112"/>
    </row>
    <row r="63" spans="1:25" ht="30" customHeight="1" x14ac:dyDescent="0.35">
      <c r="A63" s="59" t="s">
        <v>58</v>
      </c>
      <c r="B63" s="130" t="s">
        <v>62</v>
      </c>
      <c r="C63" s="139"/>
      <c r="D63" s="139"/>
      <c r="E63" s="139"/>
      <c r="F63" s="140"/>
      <c r="G63" s="60">
        <v>1</v>
      </c>
      <c r="H63" s="61">
        <v>1.5</v>
      </c>
      <c r="I63" s="61">
        <v>1</v>
      </c>
      <c r="J63" s="61">
        <v>1</v>
      </c>
      <c r="K63" s="62">
        <v>0.16666666666666666</v>
      </c>
      <c r="L63" s="62">
        <v>0.16666666666666666</v>
      </c>
      <c r="M63" s="61">
        <v>1</v>
      </c>
      <c r="N63" s="61">
        <v>1</v>
      </c>
      <c r="O63" s="63">
        <v>3.3000000000000002E-2</v>
      </c>
      <c r="P63" s="65">
        <v>3.3000000000000002E-2</v>
      </c>
      <c r="Q63" s="62">
        <v>0.19966666666666666</v>
      </c>
      <c r="R63" s="82">
        <v>32.270000000000003</v>
      </c>
      <c r="S63" s="83">
        <v>6.4432433333333341</v>
      </c>
      <c r="U63" s="112"/>
    </row>
    <row r="64" spans="1:25" ht="12.5" x14ac:dyDescent="0.2">
      <c r="A64" s="68"/>
      <c r="B64" s="136"/>
      <c r="C64" s="137"/>
      <c r="D64" s="137"/>
      <c r="E64" s="137"/>
      <c r="F64" s="138"/>
      <c r="G64" s="60"/>
      <c r="H64" s="69"/>
      <c r="I64" s="70"/>
      <c r="J64" s="71"/>
      <c r="K64" s="63"/>
      <c r="L64" s="62"/>
      <c r="M64" s="72"/>
      <c r="N64" s="61"/>
      <c r="O64" s="63"/>
      <c r="P64" s="65"/>
      <c r="Q64" s="62"/>
      <c r="R64" s="82"/>
      <c r="S64" s="83"/>
    </row>
    <row r="65" spans="1:19" ht="12.5" x14ac:dyDescent="0.2">
      <c r="A65" s="68"/>
      <c r="B65" s="118"/>
      <c r="C65" s="119"/>
      <c r="D65" s="119"/>
      <c r="E65" s="119"/>
      <c r="F65" s="120"/>
      <c r="G65" s="60"/>
      <c r="H65" s="69"/>
      <c r="I65" s="70"/>
      <c r="J65" s="71"/>
      <c r="K65" s="63"/>
      <c r="L65" s="62"/>
      <c r="M65" s="72"/>
      <c r="N65" s="61"/>
      <c r="O65" s="63"/>
      <c r="P65" s="65"/>
      <c r="Q65" s="62"/>
      <c r="R65" s="82"/>
      <c r="S65" s="83"/>
    </row>
    <row r="66" spans="1:19" ht="13" thickBot="1" x14ac:dyDescent="0.25">
      <c r="A66" s="85"/>
      <c r="B66" s="121" t="s">
        <v>72</v>
      </c>
      <c r="C66" s="122"/>
      <c r="D66" s="122"/>
      <c r="E66" s="122"/>
      <c r="F66" s="123"/>
      <c r="G66" s="86"/>
      <c r="H66" s="87">
        <f>H23+H51+H57+H30+H44+H37</f>
        <v>3542.666666666667</v>
      </c>
      <c r="I66" s="57">
        <f>SUM(I24,I26,I27,I28,I52,I54,I55,I31,I33,I34,I35,I58,I60,I61,I62,I63,I38,I40,I41,I42,I45,I47,I48,I49)</f>
        <v>568</v>
      </c>
      <c r="J66" s="57">
        <f>SUM(J23:J63)</f>
        <v>4998</v>
      </c>
      <c r="K66" s="58"/>
      <c r="L66" s="57">
        <v>380.37733333333341</v>
      </c>
      <c r="M66" s="57">
        <f>SUM(M24,M26,M27,M28,M52,M54,M55,M31,M33,M34,M35,M58,M60,M61,M62,M63,M38,M40,M41,M42,M45,M47,M48,M49)</f>
        <v>6328</v>
      </c>
      <c r="N66" s="57">
        <v>8987</v>
      </c>
      <c r="O66" s="58"/>
      <c r="P66" s="57">
        <v>296.57099999999997</v>
      </c>
      <c r="Q66" s="57">
        <v>676.94833333333349</v>
      </c>
      <c r="R66" s="88"/>
      <c r="S66" s="89">
        <v>21845.122716666672</v>
      </c>
    </row>
    <row r="67" spans="1:19" ht="13" thickBot="1" x14ac:dyDescent="0.25">
      <c r="A67" s="90"/>
      <c r="B67" s="124" t="s">
        <v>73</v>
      </c>
      <c r="C67" s="125"/>
      <c r="D67" s="125"/>
      <c r="E67" s="125"/>
      <c r="F67" s="126"/>
      <c r="G67" s="91"/>
      <c r="H67" s="92"/>
      <c r="I67" s="93">
        <v>568</v>
      </c>
      <c r="J67" s="93">
        <v>4996</v>
      </c>
      <c r="K67" s="94"/>
      <c r="L67" s="93">
        <v>380.37733333333341</v>
      </c>
      <c r="M67" s="95"/>
      <c r="N67" s="93">
        <v>8987</v>
      </c>
      <c r="O67" s="94"/>
      <c r="P67" s="93">
        <v>296.57099999999997</v>
      </c>
      <c r="Q67" s="93">
        <v>676.94833333333349</v>
      </c>
      <c r="R67" s="96"/>
      <c r="S67" s="97">
        <v>21845.122716666672</v>
      </c>
    </row>
    <row r="68" spans="1:19" ht="12.5" x14ac:dyDescent="0.2">
      <c r="A68" s="127" t="s">
        <v>74</v>
      </c>
      <c r="B68" s="128"/>
      <c r="C68" s="128"/>
      <c r="D68" s="128"/>
      <c r="E68" s="128"/>
      <c r="F68" s="129"/>
      <c r="G68" s="98"/>
      <c r="H68" s="98"/>
      <c r="I68" s="99">
        <v>568</v>
      </c>
      <c r="J68" s="99">
        <v>4996</v>
      </c>
      <c r="K68" s="100"/>
      <c r="L68" s="99">
        <v>676.94833333333338</v>
      </c>
      <c r="M68" s="101"/>
      <c r="N68" s="102"/>
      <c r="O68" s="100"/>
      <c r="P68" s="103"/>
      <c r="Q68" s="99">
        <v>676.94833333333349</v>
      </c>
      <c r="R68" s="104"/>
      <c r="S68" s="105"/>
    </row>
    <row r="69" spans="1:19" ht="14" x14ac:dyDescent="0.3">
      <c r="A69" s="106" t="s">
        <v>75</v>
      </c>
      <c r="D69" s="107"/>
      <c r="E69" s="108"/>
      <c r="G69" s="2"/>
      <c r="H69" s="2"/>
      <c r="I69" s="2"/>
      <c r="K69" s="7"/>
      <c r="N69" s="2"/>
      <c r="O69" s="7"/>
      <c r="P69" s="7"/>
    </row>
    <row r="70" spans="1:19" ht="13" x14ac:dyDescent="0.3">
      <c r="A70" s="109" t="s">
        <v>77</v>
      </c>
      <c r="E70" s="4"/>
      <c r="P70" s="7"/>
      <c r="S70" s="2"/>
    </row>
    <row r="71" spans="1:19" x14ac:dyDescent="0.2">
      <c r="A71" s="2"/>
      <c r="P71" s="7"/>
      <c r="S71" s="2"/>
    </row>
    <row r="72" spans="1:19" x14ac:dyDescent="0.2">
      <c r="A72" s="2"/>
      <c r="I72" s="110"/>
      <c r="P72" s="7"/>
      <c r="S72" s="2"/>
    </row>
    <row r="73" spans="1:19" x14ac:dyDescent="0.2">
      <c r="A73" s="2"/>
      <c r="P73" s="7"/>
      <c r="S73" s="2"/>
    </row>
    <row r="74" spans="1:19" x14ac:dyDescent="0.2">
      <c r="A74" s="2"/>
      <c r="H74" s="110"/>
      <c r="I74" s="110"/>
      <c r="P74" s="7"/>
      <c r="S74" s="2"/>
    </row>
    <row r="75" spans="1:19" x14ac:dyDescent="0.2">
      <c r="A75" s="2"/>
      <c r="I75" s="110"/>
      <c r="P75" s="7"/>
      <c r="S75" s="2"/>
    </row>
    <row r="76" spans="1:19" x14ac:dyDescent="0.2">
      <c r="A76" s="2"/>
      <c r="P76" s="7"/>
      <c r="S76" s="2"/>
    </row>
    <row r="77" spans="1:19" x14ac:dyDescent="0.2">
      <c r="A77" s="2"/>
      <c r="P77" s="7"/>
      <c r="S77" s="2"/>
    </row>
    <row r="78" spans="1:19" x14ac:dyDescent="0.2">
      <c r="A78" s="2"/>
      <c r="P78" s="7"/>
      <c r="S78" s="2"/>
    </row>
    <row r="79" spans="1:19" x14ac:dyDescent="0.2">
      <c r="A79" s="2"/>
      <c r="P79" s="7"/>
      <c r="S79" s="2"/>
    </row>
    <row r="80" spans="1:19" x14ac:dyDescent="0.2">
      <c r="A80" s="2"/>
      <c r="P80" s="7"/>
      <c r="S80" s="2"/>
    </row>
    <row r="81" spans="7:17" s="2" customFormat="1" x14ac:dyDescent="0.2">
      <c r="G81" s="3"/>
      <c r="H81" s="3"/>
      <c r="I81" s="3"/>
      <c r="J81" s="4"/>
      <c r="K81" s="5"/>
      <c r="M81" s="6"/>
      <c r="N81" s="3"/>
      <c r="O81" s="5"/>
      <c r="P81" s="7"/>
      <c r="Q81" s="7"/>
    </row>
    <row r="82" spans="7:17" s="2" customFormat="1" x14ac:dyDescent="0.2">
      <c r="G82" s="3"/>
      <c r="H82" s="3"/>
      <c r="I82" s="3"/>
      <c r="J82" s="4"/>
      <c r="K82" s="5"/>
      <c r="M82" s="6"/>
      <c r="N82" s="3"/>
      <c r="O82" s="5"/>
      <c r="P82" s="7"/>
      <c r="Q82" s="7"/>
    </row>
    <row r="83" spans="7:17" s="2" customFormat="1" x14ac:dyDescent="0.2">
      <c r="G83" s="3"/>
      <c r="H83" s="3"/>
      <c r="I83" s="3"/>
      <c r="J83" s="4"/>
      <c r="K83" s="5"/>
      <c r="M83" s="6"/>
      <c r="N83" s="3"/>
      <c r="O83" s="5"/>
      <c r="P83" s="7"/>
      <c r="Q83" s="7"/>
    </row>
    <row r="84" spans="7:17" s="2" customFormat="1" x14ac:dyDescent="0.2">
      <c r="G84" s="3"/>
      <c r="H84" s="3"/>
      <c r="I84" s="3"/>
      <c r="J84" s="4"/>
      <c r="K84" s="5"/>
      <c r="M84" s="6"/>
      <c r="N84" s="3"/>
      <c r="O84" s="5"/>
      <c r="P84" s="7"/>
      <c r="Q84" s="7"/>
    </row>
    <row r="85" spans="7:17" s="2" customFormat="1" x14ac:dyDescent="0.2">
      <c r="G85" s="3"/>
      <c r="H85" s="3"/>
      <c r="I85" s="3"/>
      <c r="J85" s="4"/>
      <c r="K85" s="5"/>
      <c r="M85" s="6"/>
      <c r="N85" s="3"/>
      <c r="O85" s="5"/>
      <c r="P85" s="7"/>
      <c r="Q85" s="7"/>
    </row>
    <row r="86" spans="7:17" s="2" customFormat="1" x14ac:dyDescent="0.2">
      <c r="G86" s="3"/>
      <c r="H86" s="3"/>
      <c r="I86" s="3"/>
      <c r="J86" s="4"/>
      <c r="K86" s="5"/>
      <c r="M86" s="6"/>
      <c r="N86" s="3"/>
      <c r="O86" s="5"/>
      <c r="P86" s="7"/>
      <c r="Q86" s="7"/>
    </row>
    <row r="87" spans="7:17" s="2" customFormat="1" x14ac:dyDescent="0.2">
      <c r="G87" s="3"/>
      <c r="H87" s="3"/>
      <c r="I87" s="3"/>
      <c r="J87" s="4"/>
      <c r="K87" s="5"/>
      <c r="M87" s="6"/>
      <c r="N87" s="3"/>
      <c r="O87" s="5"/>
      <c r="P87" s="7"/>
      <c r="Q87" s="7"/>
    </row>
    <row r="88" spans="7:17" s="2" customFormat="1" x14ac:dyDescent="0.2">
      <c r="G88" s="3"/>
      <c r="H88" s="3"/>
      <c r="I88" s="3"/>
      <c r="J88" s="4"/>
      <c r="K88" s="5"/>
      <c r="M88" s="6"/>
      <c r="N88" s="3"/>
      <c r="O88" s="5"/>
      <c r="P88" s="7"/>
      <c r="Q88" s="7"/>
    </row>
    <row r="89" spans="7:17" s="2" customFormat="1" x14ac:dyDescent="0.2">
      <c r="G89" s="3"/>
      <c r="H89" s="3"/>
      <c r="I89" s="3"/>
      <c r="J89" s="4"/>
      <c r="K89" s="5"/>
      <c r="M89" s="6"/>
      <c r="N89" s="3"/>
      <c r="O89" s="5"/>
      <c r="P89" s="7"/>
      <c r="Q89" s="7"/>
    </row>
    <row r="90" spans="7:17" s="2" customFormat="1" x14ac:dyDescent="0.2">
      <c r="G90" s="3"/>
      <c r="H90" s="3"/>
      <c r="I90" s="3"/>
      <c r="J90" s="4"/>
      <c r="K90" s="5"/>
      <c r="M90" s="6"/>
      <c r="N90" s="3"/>
      <c r="O90" s="5"/>
      <c r="P90" s="7"/>
      <c r="Q90" s="7"/>
    </row>
    <row r="91" spans="7:17" s="2" customFormat="1" x14ac:dyDescent="0.2">
      <c r="G91" s="3"/>
      <c r="H91" s="3"/>
      <c r="I91" s="3"/>
      <c r="J91" s="4"/>
      <c r="K91" s="5"/>
      <c r="M91" s="6"/>
      <c r="N91" s="3"/>
      <c r="O91" s="5"/>
      <c r="P91" s="7"/>
      <c r="Q91" s="7"/>
    </row>
    <row r="92" spans="7:17" s="2" customFormat="1" x14ac:dyDescent="0.2">
      <c r="G92" s="3"/>
      <c r="H92" s="3"/>
      <c r="I92" s="3"/>
      <c r="J92" s="4"/>
      <c r="K92" s="5"/>
      <c r="M92" s="6"/>
      <c r="N92" s="3"/>
      <c r="O92" s="5"/>
      <c r="P92" s="7"/>
      <c r="Q92" s="7"/>
    </row>
    <row r="93" spans="7:17" s="2" customFormat="1" x14ac:dyDescent="0.2">
      <c r="G93" s="3"/>
      <c r="H93" s="3"/>
      <c r="I93" s="3"/>
      <c r="J93" s="4"/>
      <c r="K93" s="5"/>
      <c r="M93" s="6"/>
      <c r="N93" s="3"/>
      <c r="O93" s="5"/>
      <c r="P93" s="7"/>
      <c r="Q93" s="7"/>
    </row>
    <row r="94" spans="7:17" s="2" customFormat="1" x14ac:dyDescent="0.2">
      <c r="G94" s="3"/>
      <c r="H94" s="3"/>
      <c r="I94" s="3"/>
      <c r="J94" s="4"/>
      <c r="K94" s="5"/>
      <c r="M94" s="6"/>
      <c r="N94" s="3"/>
      <c r="O94" s="5"/>
      <c r="P94" s="7"/>
      <c r="Q94" s="7"/>
    </row>
    <row r="95" spans="7:17" s="2" customFormat="1" x14ac:dyDescent="0.2">
      <c r="G95" s="3"/>
      <c r="H95" s="3"/>
      <c r="I95" s="3"/>
      <c r="J95" s="4"/>
      <c r="K95" s="5"/>
      <c r="M95" s="6"/>
      <c r="N95" s="3"/>
      <c r="O95" s="5"/>
      <c r="P95" s="7"/>
      <c r="Q95" s="7"/>
    </row>
    <row r="96" spans="7:17" s="2" customFormat="1" x14ac:dyDescent="0.2">
      <c r="G96" s="3"/>
      <c r="H96" s="3"/>
      <c r="I96" s="3"/>
      <c r="J96" s="4"/>
      <c r="K96" s="5"/>
      <c r="M96" s="6"/>
      <c r="N96" s="3"/>
      <c r="O96" s="5"/>
      <c r="P96" s="7"/>
      <c r="Q96" s="7"/>
    </row>
    <row r="97" spans="7:17" s="2" customFormat="1" x14ac:dyDescent="0.2">
      <c r="G97" s="3"/>
      <c r="H97" s="3"/>
      <c r="I97" s="3"/>
      <c r="J97" s="4"/>
      <c r="K97" s="5"/>
      <c r="M97" s="6"/>
      <c r="N97" s="3"/>
      <c r="O97" s="5"/>
      <c r="P97" s="7"/>
      <c r="Q97" s="7"/>
    </row>
    <row r="98" spans="7:17" s="2" customFormat="1" x14ac:dyDescent="0.2">
      <c r="G98" s="3"/>
      <c r="H98" s="3"/>
      <c r="I98" s="3"/>
      <c r="J98" s="4"/>
      <c r="K98" s="5"/>
      <c r="M98" s="6"/>
      <c r="N98" s="3"/>
      <c r="O98" s="5"/>
      <c r="P98" s="7"/>
      <c r="Q98" s="7"/>
    </row>
    <row r="99" spans="7:17" s="2" customFormat="1" x14ac:dyDescent="0.2">
      <c r="G99" s="3"/>
      <c r="H99" s="3"/>
      <c r="I99" s="3"/>
      <c r="J99" s="4"/>
      <c r="K99" s="5"/>
      <c r="M99" s="6"/>
      <c r="N99" s="3"/>
      <c r="O99" s="5"/>
      <c r="P99" s="7"/>
      <c r="Q99" s="7"/>
    </row>
    <row r="100" spans="7:17" s="2" customFormat="1" x14ac:dyDescent="0.2">
      <c r="G100" s="3"/>
      <c r="H100" s="3"/>
      <c r="I100" s="3"/>
      <c r="J100" s="4"/>
      <c r="K100" s="5"/>
      <c r="M100" s="6"/>
      <c r="N100" s="3"/>
      <c r="O100" s="5"/>
      <c r="P100" s="7"/>
      <c r="Q100" s="7"/>
    </row>
    <row r="101" spans="7:17" s="2" customFormat="1" x14ac:dyDescent="0.2">
      <c r="G101" s="3"/>
      <c r="H101" s="3"/>
      <c r="I101" s="3"/>
      <c r="J101" s="4"/>
      <c r="K101" s="5"/>
      <c r="M101" s="6"/>
      <c r="N101" s="3"/>
      <c r="O101" s="5"/>
      <c r="P101" s="7"/>
      <c r="Q101" s="7"/>
    </row>
    <row r="102" spans="7:17" s="2" customFormat="1" x14ac:dyDescent="0.2">
      <c r="G102" s="3"/>
      <c r="H102" s="3"/>
      <c r="I102" s="3"/>
      <c r="J102" s="4"/>
      <c r="K102" s="5"/>
      <c r="M102" s="6"/>
      <c r="N102" s="3"/>
      <c r="O102" s="5"/>
      <c r="P102" s="7"/>
      <c r="Q102" s="7"/>
    </row>
    <row r="103" spans="7:17" s="2" customFormat="1" x14ac:dyDescent="0.2">
      <c r="G103" s="3"/>
      <c r="H103" s="3"/>
      <c r="I103" s="3"/>
      <c r="J103" s="4"/>
      <c r="K103" s="5"/>
      <c r="M103" s="6"/>
      <c r="N103" s="3"/>
      <c r="O103" s="5"/>
      <c r="P103" s="7"/>
      <c r="Q103" s="7"/>
    </row>
    <row r="104" spans="7:17" s="2" customFormat="1" x14ac:dyDescent="0.2">
      <c r="G104" s="3"/>
      <c r="H104" s="3"/>
      <c r="I104" s="3"/>
      <c r="J104" s="4"/>
      <c r="K104" s="5"/>
      <c r="M104" s="6"/>
      <c r="N104" s="3"/>
      <c r="O104" s="5"/>
      <c r="P104" s="7"/>
      <c r="Q104" s="7"/>
    </row>
    <row r="105" spans="7:17" s="2" customFormat="1" x14ac:dyDescent="0.2">
      <c r="G105" s="3"/>
      <c r="H105" s="3"/>
      <c r="I105" s="3"/>
      <c r="J105" s="4"/>
      <c r="K105" s="5"/>
      <c r="M105" s="6"/>
      <c r="N105" s="3"/>
      <c r="O105" s="5"/>
      <c r="P105" s="7"/>
      <c r="Q105" s="7"/>
    </row>
    <row r="106" spans="7:17" s="2" customFormat="1" x14ac:dyDescent="0.2">
      <c r="G106" s="3"/>
      <c r="H106" s="3"/>
      <c r="I106" s="3"/>
      <c r="J106" s="4"/>
      <c r="K106" s="5"/>
      <c r="M106" s="6"/>
      <c r="N106" s="3"/>
      <c r="O106" s="5"/>
      <c r="P106" s="7"/>
      <c r="Q106" s="7"/>
    </row>
    <row r="107" spans="7:17" s="2" customFormat="1" x14ac:dyDescent="0.2">
      <c r="G107" s="3"/>
      <c r="H107" s="3"/>
      <c r="I107" s="3"/>
      <c r="J107" s="4"/>
      <c r="K107" s="5"/>
      <c r="M107" s="6"/>
      <c r="N107" s="3"/>
      <c r="O107" s="5"/>
      <c r="P107" s="7"/>
      <c r="Q107" s="7"/>
    </row>
    <row r="108" spans="7:17" s="2" customFormat="1" x14ac:dyDescent="0.2">
      <c r="G108" s="3"/>
      <c r="H108" s="3"/>
      <c r="I108" s="3"/>
      <c r="J108" s="4"/>
      <c r="K108" s="5"/>
      <c r="M108" s="6"/>
      <c r="N108" s="3"/>
      <c r="O108" s="5"/>
      <c r="P108" s="7"/>
      <c r="Q108" s="7"/>
    </row>
    <row r="109" spans="7:17" s="2" customFormat="1" x14ac:dyDescent="0.2">
      <c r="G109" s="3"/>
      <c r="H109" s="3"/>
      <c r="I109" s="3"/>
      <c r="J109" s="4"/>
      <c r="K109" s="5"/>
      <c r="M109" s="6"/>
      <c r="N109" s="3"/>
      <c r="O109" s="5"/>
      <c r="P109" s="7"/>
      <c r="Q109" s="7"/>
    </row>
    <row r="110" spans="7:17" s="2" customFormat="1" x14ac:dyDescent="0.2">
      <c r="G110" s="3"/>
      <c r="H110" s="3"/>
      <c r="I110" s="3"/>
      <c r="J110" s="4"/>
      <c r="K110" s="5"/>
      <c r="M110" s="6"/>
      <c r="N110" s="3"/>
      <c r="O110" s="5"/>
      <c r="P110" s="7"/>
      <c r="Q110" s="7"/>
    </row>
    <row r="111" spans="7:17" s="2" customFormat="1" x14ac:dyDescent="0.2">
      <c r="G111" s="3"/>
      <c r="H111" s="3"/>
      <c r="I111" s="3"/>
      <c r="J111" s="4"/>
      <c r="K111" s="5"/>
      <c r="M111" s="6"/>
      <c r="N111" s="3"/>
      <c r="O111" s="5"/>
      <c r="P111" s="7"/>
      <c r="Q111" s="7"/>
    </row>
    <row r="112" spans="7:17" s="2" customFormat="1" x14ac:dyDescent="0.2">
      <c r="G112" s="3"/>
      <c r="H112" s="3"/>
      <c r="I112" s="3"/>
      <c r="J112" s="4"/>
      <c r="K112" s="5"/>
      <c r="M112" s="6"/>
      <c r="N112" s="3"/>
      <c r="O112" s="5"/>
      <c r="P112" s="7"/>
      <c r="Q112" s="7"/>
    </row>
    <row r="113" spans="7:17" s="2" customFormat="1" x14ac:dyDescent="0.2">
      <c r="G113" s="3"/>
      <c r="H113" s="3"/>
      <c r="I113" s="3"/>
      <c r="J113" s="4"/>
      <c r="K113" s="5"/>
      <c r="M113" s="6"/>
      <c r="N113" s="3"/>
      <c r="O113" s="5"/>
      <c r="P113" s="7"/>
      <c r="Q113" s="7"/>
    </row>
    <row r="114" spans="7:17" s="2" customFormat="1" x14ac:dyDescent="0.2">
      <c r="G114" s="3"/>
      <c r="H114" s="3"/>
      <c r="I114" s="3"/>
      <c r="J114" s="4"/>
      <c r="K114" s="5"/>
      <c r="M114" s="6"/>
      <c r="N114" s="3"/>
      <c r="O114" s="5"/>
      <c r="P114" s="7"/>
      <c r="Q114" s="7"/>
    </row>
    <row r="115" spans="7:17" s="2" customFormat="1" x14ac:dyDescent="0.2">
      <c r="G115" s="3"/>
      <c r="H115" s="3"/>
      <c r="I115" s="3"/>
      <c r="J115" s="4"/>
      <c r="K115" s="5"/>
      <c r="M115" s="6"/>
      <c r="N115" s="3"/>
      <c r="O115" s="5"/>
      <c r="P115" s="7"/>
      <c r="Q115" s="7"/>
    </row>
    <row r="116" spans="7:17" s="2" customFormat="1" x14ac:dyDescent="0.2">
      <c r="G116" s="3"/>
      <c r="H116" s="3"/>
      <c r="I116" s="3"/>
      <c r="J116" s="4"/>
      <c r="K116" s="5"/>
      <c r="M116" s="6"/>
      <c r="N116" s="3"/>
      <c r="O116" s="5"/>
      <c r="P116" s="7"/>
      <c r="Q116" s="7"/>
    </row>
    <row r="117" spans="7:17" s="2" customFormat="1" x14ac:dyDescent="0.2">
      <c r="G117" s="3"/>
      <c r="H117" s="3"/>
      <c r="I117" s="3"/>
      <c r="J117" s="4"/>
      <c r="K117" s="5"/>
      <c r="M117" s="6"/>
      <c r="N117" s="3"/>
      <c r="O117" s="5"/>
      <c r="P117" s="7"/>
      <c r="Q117" s="7"/>
    </row>
    <row r="118" spans="7:17" s="2" customFormat="1" x14ac:dyDescent="0.2">
      <c r="G118" s="3"/>
      <c r="H118" s="3"/>
      <c r="I118" s="3"/>
      <c r="J118" s="4"/>
      <c r="K118" s="5"/>
      <c r="M118" s="6"/>
      <c r="N118" s="3"/>
      <c r="O118" s="5"/>
      <c r="P118" s="7"/>
      <c r="Q118" s="7"/>
    </row>
    <row r="119" spans="7:17" s="2" customFormat="1" x14ac:dyDescent="0.2">
      <c r="G119" s="3"/>
      <c r="H119" s="3"/>
      <c r="I119" s="3"/>
      <c r="J119" s="4"/>
      <c r="K119" s="5"/>
      <c r="M119" s="6"/>
      <c r="N119" s="3"/>
      <c r="O119" s="5"/>
      <c r="P119" s="7"/>
      <c r="Q119" s="7"/>
    </row>
    <row r="120" spans="7:17" s="2" customFormat="1" x14ac:dyDescent="0.2">
      <c r="G120" s="3"/>
      <c r="H120" s="3"/>
      <c r="I120" s="3"/>
      <c r="J120" s="4"/>
      <c r="K120" s="5"/>
      <c r="M120" s="6"/>
      <c r="N120" s="3"/>
      <c r="O120" s="5"/>
      <c r="P120" s="7"/>
      <c r="Q120" s="7"/>
    </row>
    <row r="121" spans="7:17" s="2" customFormat="1" x14ac:dyDescent="0.2">
      <c r="G121" s="3"/>
      <c r="H121" s="3"/>
      <c r="I121" s="3"/>
      <c r="J121" s="4"/>
      <c r="K121" s="5"/>
      <c r="M121" s="6"/>
      <c r="N121" s="3"/>
      <c r="O121" s="5"/>
      <c r="P121" s="7"/>
      <c r="Q121" s="7"/>
    </row>
    <row r="122" spans="7:17" s="2" customFormat="1" x14ac:dyDescent="0.2">
      <c r="G122" s="3"/>
      <c r="H122" s="3"/>
      <c r="I122" s="3"/>
      <c r="J122" s="4"/>
      <c r="K122" s="5"/>
      <c r="M122" s="6"/>
      <c r="N122" s="3"/>
      <c r="O122" s="5"/>
      <c r="P122" s="7"/>
      <c r="Q122" s="7"/>
    </row>
    <row r="123" spans="7:17" s="2" customFormat="1" x14ac:dyDescent="0.2">
      <c r="G123" s="3"/>
      <c r="H123" s="3"/>
      <c r="I123" s="3"/>
      <c r="J123" s="4"/>
      <c r="K123" s="5"/>
      <c r="M123" s="6"/>
      <c r="N123" s="3"/>
      <c r="O123" s="5"/>
      <c r="P123" s="7"/>
      <c r="Q123" s="7"/>
    </row>
    <row r="124" spans="7:17" s="2" customFormat="1" x14ac:dyDescent="0.2">
      <c r="G124" s="3"/>
      <c r="H124" s="3"/>
      <c r="I124" s="3"/>
      <c r="J124" s="4"/>
      <c r="K124" s="5"/>
      <c r="M124" s="6"/>
      <c r="N124" s="3"/>
      <c r="O124" s="5"/>
      <c r="P124" s="7"/>
      <c r="Q124" s="7"/>
    </row>
    <row r="125" spans="7:17" s="2" customFormat="1" x14ac:dyDescent="0.2">
      <c r="G125" s="3"/>
      <c r="H125" s="3"/>
      <c r="I125" s="3"/>
      <c r="J125" s="4"/>
      <c r="K125" s="5"/>
      <c r="M125" s="6"/>
      <c r="N125" s="3"/>
      <c r="O125" s="5"/>
      <c r="P125" s="7"/>
      <c r="Q125" s="7"/>
    </row>
    <row r="126" spans="7:17" s="2" customFormat="1" x14ac:dyDescent="0.2">
      <c r="G126" s="3"/>
      <c r="H126" s="3"/>
      <c r="I126" s="3"/>
      <c r="J126" s="4"/>
      <c r="K126" s="5"/>
      <c r="M126" s="6"/>
      <c r="N126" s="3"/>
      <c r="O126" s="5"/>
      <c r="P126" s="7"/>
      <c r="Q126" s="7"/>
    </row>
    <row r="127" spans="7:17" s="2" customFormat="1" x14ac:dyDescent="0.2">
      <c r="G127" s="3"/>
      <c r="H127" s="3"/>
      <c r="I127" s="3"/>
      <c r="J127" s="4"/>
      <c r="K127" s="5"/>
      <c r="M127" s="6"/>
      <c r="N127" s="3"/>
      <c r="O127" s="5"/>
      <c r="P127" s="7"/>
      <c r="Q127" s="7"/>
    </row>
    <row r="128" spans="7:17" s="2" customFormat="1" x14ac:dyDescent="0.2">
      <c r="G128" s="3"/>
      <c r="H128" s="3"/>
      <c r="I128" s="3"/>
      <c r="J128" s="4"/>
      <c r="K128" s="5"/>
      <c r="M128" s="6"/>
      <c r="N128" s="3"/>
      <c r="O128" s="5"/>
      <c r="P128" s="7"/>
      <c r="Q128" s="7"/>
    </row>
    <row r="129" spans="7:17" s="2" customFormat="1" x14ac:dyDescent="0.2">
      <c r="G129" s="3"/>
      <c r="H129" s="3"/>
      <c r="I129" s="3"/>
      <c r="J129" s="4"/>
      <c r="K129" s="5"/>
      <c r="M129" s="6"/>
      <c r="N129" s="3"/>
      <c r="O129" s="5"/>
      <c r="P129" s="7"/>
      <c r="Q129" s="7"/>
    </row>
    <row r="130" spans="7:17" s="2" customFormat="1" x14ac:dyDescent="0.2">
      <c r="G130" s="3"/>
      <c r="H130" s="3"/>
      <c r="I130" s="3"/>
      <c r="J130" s="4"/>
      <c r="K130" s="5"/>
      <c r="M130" s="6"/>
      <c r="N130" s="3"/>
      <c r="O130" s="5"/>
      <c r="P130" s="7"/>
      <c r="Q130" s="7"/>
    </row>
    <row r="131" spans="7:17" s="2" customFormat="1" x14ac:dyDescent="0.2">
      <c r="G131" s="3"/>
      <c r="H131" s="3"/>
      <c r="I131" s="3"/>
      <c r="J131" s="4"/>
      <c r="K131" s="5"/>
      <c r="M131" s="6"/>
      <c r="N131" s="3"/>
      <c r="O131" s="5"/>
      <c r="P131" s="7"/>
      <c r="Q131" s="7"/>
    </row>
    <row r="132" spans="7:17" s="2" customFormat="1" x14ac:dyDescent="0.2">
      <c r="G132" s="3"/>
      <c r="H132" s="3"/>
      <c r="I132" s="3"/>
      <c r="J132" s="4"/>
      <c r="K132" s="5"/>
      <c r="M132" s="6"/>
      <c r="N132" s="3"/>
      <c r="O132" s="5"/>
      <c r="P132" s="7"/>
      <c r="Q132" s="7"/>
    </row>
    <row r="133" spans="7:17" s="2" customFormat="1" x14ac:dyDescent="0.2">
      <c r="G133" s="3"/>
      <c r="H133" s="3"/>
      <c r="I133" s="3"/>
      <c r="J133" s="4"/>
      <c r="K133" s="5"/>
      <c r="M133" s="6"/>
      <c r="N133" s="3"/>
      <c r="O133" s="5"/>
      <c r="P133" s="7"/>
      <c r="Q133" s="7"/>
    </row>
    <row r="134" spans="7:17" s="2" customFormat="1" x14ac:dyDescent="0.2">
      <c r="G134" s="3"/>
      <c r="H134" s="3"/>
      <c r="I134" s="3"/>
      <c r="J134" s="4"/>
      <c r="K134" s="5"/>
      <c r="M134" s="6"/>
      <c r="N134" s="3"/>
      <c r="O134" s="5"/>
      <c r="P134" s="7"/>
      <c r="Q134" s="7"/>
    </row>
    <row r="135" spans="7:17" s="2" customFormat="1" x14ac:dyDescent="0.2">
      <c r="G135" s="3"/>
      <c r="H135" s="3"/>
      <c r="I135" s="3"/>
      <c r="J135" s="4"/>
      <c r="K135" s="5"/>
      <c r="M135" s="6"/>
      <c r="N135" s="3"/>
      <c r="O135" s="5"/>
      <c r="P135" s="7"/>
      <c r="Q135" s="7"/>
    </row>
    <row r="136" spans="7:17" s="2" customFormat="1" x14ac:dyDescent="0.2">
      <c r="G136" s="3"/>
      <c r="H136" s="3"/>
      <c r="I136" s="3"/>
      <c r="J136" s="4"/>
      <c r="K136" s="5"/>
      <c r="M136" s="6"/>
      <c r="N136" s="3"/>
      <c r="O136" s="5"/>
      <c r="P136" s="7"/>
      <c r="Q136" s="7"/>
    </row>
    <row r="137" spans="7:17" s="2" customFormat="1" x14ac:dyDescent="0.2">
      <c r="G137" s="3"/>
      <c r="H137" s="3"/>
      <c r="I137" s="3"/>
      <c r="J137" s="4"/>
      <c r="K137" s="5"/>
      <c r="M137" s="6"/>
      <c r="N137" s="3"/>
      <c r="O137" s="5"/>
      <c r="P137" s="7"/>
      <c r="Q137" s="7"/>
    </row>
    <row r="138" spans="7:17" s="2" customFormat="1" x14ac:dyDescent="0.2">
      <c r="G138" s="3"/>
      <c r="H138" s="3"/>
      <c r="I138" s="3"/>
      <c r="J138" s="4"/>
      <c r="K138" s="5"/>
      <c r="M138" s="6"/>
      <c r="N138" s="3"/>
      <c r="O138" s="5"/>
      <c r="P138" s="7"/>
      <c r="Q138" s="7"/>
    </row>
    <row r="139" spans="7:17" s="2" customFormat="1" x14ac:dyDescent="0.2">
      <c r="G139" s="3"/>
      <c r="H139" s="3"/>
      <c r="I139" s="3"/>
      <c r="J139" s="4"/>
      <c r="K139" s="5"/>
      <c r="M139" s="6"/>
      <c r="N139" s="3"/>
      <c r="O139" s="5"/>
      <c r="P139" s="7"/>
      <c r="Q139" s="7"/>
    </row>
    <row r="140" spans="7:17" s="2" customFormat="1" x14ac:dyDescent="0.2">
      <c r="G140" s="3"/>
      <c r="H140" s="3"/>
      <c r="I140" s="3"/>
      <c r="J140" s="4"/>
      <c r="K140" s="5"/>
      <c r="M140" s="6"/>
      <c r="N140" s="3"/>
      <c r="O140" s="5"/>
      <c r="P140" s="7"/>
      <c r="Q140" s="7"/>
    </row>
    <row r="141" spans="7:17" s="2" customFormat="1" x14ac:dyDescent="0.2">
      <c r="G141" s="3"/>
      <c r="H141" s="3"/>
      <c r="I141" s="3"/>
      <c r="J141" s="4"/>
      <c r="K141" s="5"/>
      <c r="M141" s="6"/>
      <c r="N141" s="3"/>
      <c r="O141" s="5"/>
      <c r="P141" s="7"/>
      <c r="Q141" s="7"/>
    </row>
    <row r="142" spans="7:17" s="2" customFormat="1" x14ac:dyDescent="0.2">
      <c r="G142" s="3"/>
      <c r="H142" s="3"/>
      <c r="I142" s="3"/>
      <c r="J142" s="4"/>
      <c r="K142" s="5"/>
      <c r="M142" s="6"/>
      <c r="N142" s="3"/>
      <c r="O142" s="5"/>
      <c r="P142" s="7"/>
      <c r="Q142" s="7"/>
    </row>
    <row r="143" spans="7:17" s="2" customFormat="1" x14ac:dyDescent="0.2">
      <c r="G143" s="3"/>
      <c r="H143" s="3"/>
      <c r="I143" s="3"/>
      <c r="J143" s="4"/>
      <c r="K143" s="5"/>
      <c r="M143" s="6"/>
      <c r="N143" s="3"/>
      <c r="O143" s="5"/>
      <c r="P143" s="7"/>
      <c r="Q143" s="7"/>
    </row>
    <row r="144" spans="7:17" s="2" customFormat="1" x14ac:dyDescent="0.2">
      <c r="G144" s="3"/>
      <c r="H144" s="3"/>
      <c r="I144" s="3"/>
      <c r="J144" s="4"/>
      <c r="K144" s="5"/>
      <c r="M144" s="6"/>
      <c r="N144" s="3"/>
      <c r="O144" s="5"/>
      <c r="P144" s="7"/>
      <c r="Q144" s="7"/>
    </row>
    <row r="145" spans="7:17" s="2" customFormat="1" x14ac:dyDescent="0.2">
      <c r="G145" s="3"/>
      <c r="H145" s="3"/>
      <c r="I145" s="3"/>
      <c r="J145" s="4"/>
      <c r="K145" s="5"/>
      <c r="M145" s="6"/>
      <c r="N145" s="3"/>
      <c r="O145" s="5"/>
      <c r="P145" s="7"/>
      <c r="Q145" s="7"/>
    </row>
    <row r="146" spans="7:17" s="2" customFormat="1" x14ac:dyDescent="0.2">
      <c r="G146" s="3"/>
      <c r="H146" s="3"/>
      <c r="I146" s="3"/>
      <c r="J146" s="4"/>
      <c r="K146" s="5"/>
      <c r="M146" s="6"/>
      <c r="N146" s="3"/>
      <c r="O146" s="5"/>
      <c r="P146" s="7"/>
      <c r="Q146" s="7"/>
    </row>
    <row r="147" spans="7:17" s="2" customFormat="1" x14ac:dyDescent="0.2">
      <c r="G147" s="3"/>
      <c r="H147" s="3"/>
      <c r="I147" s="3"/>
      <c r="J147" s="4"/>
      <c r="K147" s="5"/>
      <c r="M147" s="6"/>
      <c r="N147" s="3"/>
      <c r="O147" s="5"/>
      <c r="P147" s="7"/>
      <c r="Q147" s="7"/>
    </row>
    <row r="148" spans="7:17" s="2" customFormat="1" x14ac:dyDescent="0.2">
      <c r="G148" s="3"/>
      <c r="H148" s="3"/>
      <c r="I148" s="3"/>
      <c r="J148" s="4"/>
      <c r="K148" s="5"/>
      <c r="M148" s="6"/>
      <c r="N148" s="3"/>
      <c r="O148" s="5"/>
      <c r="P148" s="7"/>
      <c r="Q148" s="7"/>
    </row>
    <row r="149" spans="7:17" s="2" customFormat="1" x14ac:dyDescent="0.2">
      <c r="G149" s="3"/>
      <c r="H149" s="3"/>
      <c r="I149" s="3"/>
      <c r="J149" s="4"/>
      <c r="K149" s="5"/>
      <c r="M149" s="6"/>
      <c r="N149" s="3"/>
      <c r="O149" s="5"/>
      <c r="P149" s="7"/>
      <c r="Q149" s="7"/>
    </row>
    <row r="150" spans="7:17" s="2" customFormat="1" x14ac:dyDescent="0.2">
      <c r="G150" s="3"/>
      <c r="H150" s="3"/>
      <c r="I150" s="3"/>
      <c r="J150" s="4"/>
      <c r="K150" s="5"/>
      <c r="M150" s="6"/>
      <c r="N150" s="3"/>
      <c r="O150" s="5"/>
      <c r="P150" s="7"/>
      <c r="Q150" s="7"/>
    </row>
    <row r="151" spans="7:17" s="2" customFormat="1" x14ac:dyDescent="0.2">
      <c r="G151" s="3"/>
      <c r="H151" s="3"/>
      <c r="I151" s="3"/>
      <c r="J151" s="4"/>
      <c r="K151" s="5"/>
      <c r="M151" s="6"/>
      <c r="N151" s="3"/>
      <c r="O151" s="5"/>
      <c r="P151" s="7"/>
      <c r="Q151" s="7"/>
    </row>
    <row r="152" spans="7:17" s="2" customFormat="1" x14ac:dyDescent="0.2">
      <c r="G152" s="3"/>
      <c r="H152" s="3"/>
      <c r="I152" s="3"/>
      <c r="J152" s="4"/>
      <c r="K152" s="5"/>
      <c r="M152" s="6"/>
      <c r="N152" s="3"/>
      <c r="O152" s="5"/>
      <c r="P152" s="7"/>
      <c r="Q152" s="7"/>
    </row>
    <row r="153" spans="7:17" s="2" customFormat="1" x14ac:dyDescent="0.2">
      <c r="G153" s="3"/>
      <c r="H153" s="3"/>
      <c r="I153" s="3"/>
      <c r="J153" s="4"/>
      <c r="K153" s="5"/>
      <c r="M153" s="6"/>
      <c r="N153" s="3"/>
      <c r="O153" s="5"/>
      <c r="P153" s="7"/>
      <c r="Q153" s="7"/>
    </row>
    <row r="154" spans="7:17" s="2" customFormat="1" x14ac:dyDescent="0.2">
      <c r="G154" s="3"/>
      <c r="H154" s="3"/>
      <c r="I154" s="3"/>
      <c r="J154" s="4"/>
      <c r="K154" s="5"/>
      <c r="M154" s="6"/>
      <c r="N154" s="3"/>
      <c r="O154" s="5"/>
      <c r="P154" s="7"/>
      <c r="Q154" s="7"/>
    </row>
    <row r="155" spans="7:17" s="2" customFormat="1" x14ac:dyDescent="0.2">
      <c r="G155" s="3"/>
      <c r="H155" s="3"/>
      <c r="I155" s="3"/>
      <c r="J155" s="4"/>
      <c r="K155" s="5"/>
      <c r="M155" s="6"/>
      <c r="N155" s="3"/>
      <c r="O155" s="5"/>
      <c r="P155" s="7"/>
      <c r="Q155" s="7"/>
    </row>
    <row r="156" spans="7:17" s="2" customFormat="1" x14ac:dyDescent="0.2">
      <c r="G156" s="3"/>
      <c r="H156" s="3"/>
      <c r="I156" s="3"/>
      <c r="J156" s="4"/>
      <c r="K156" s="5"/>
      <c r="M156" s="6"/>
      <c r="N156" s="3"/>
      <c r="O156" s="5"/>
      <c r="P156" s="7"/>
      <c r="Q156" s="7"/>
    </row>
    <row r="157" spans="7:17" s="2" customFormat="1" x14ac:dyDescent="0.2">
      <c r="G157" s="3"/>
      <c r="H157" s="3"/>
      <c r="I157" s="3"/>
      <c r="J157" s="4"/>
      <c r="K157" s="5"/>
      <c r="M157" s="6"/>
      <c r="N157" s="3"/>
      <c r="O157" s="5"/>
      <c r="P157" s="7"/>
      <c r="Q157" s="7"/>
    </row>
    <row r="158" spans="7:17" s="2" customFormat="1" x14ac:dyDescent="0.2">
      <c r="G158" s="3"/>
      <c r="H158" s="3"/>
      <c r="I158" s="3"/>
      <c r="J158" s="4"/>
      <c r="K158" s="5"/>
      <c r="M158" s="6"/>
      <c r="N158" s="3"/>
      <c r="O158" s="5"/>
      <c r="P158" s="7"/>
      <c r="Q158" s="7"/>
    </row>
    <row r="159" spans="7:17" s="2" customFormat="1" x14ac:dyDescent="0.2">
      <c r="G159" s="3"/>
      <c r="H159" s="3"/>
      <c r="I159" s="3"/>
      <c r="J159" s="4"/>
      <c r="K159" s="5"/>
      <c r="M159" s="6"/>
      <c r="N159" s="3"/>
      <c r="O159" s="5"/>
      <c r="P159" s="7"/>
      <c r="Q159" s="7"/>
    </row>
    <row r="160" spans="7:17" s="2" customFormat="1" x14ac:dyDescent="0.2">
      <c r="G160" s="3"/>
      <c r="H160" s="3"/>
      <c r="I160" s="3"/>
      <c r="J160" s="4"/>
      <c r="K160" s="5"/>
      <c r="M160" s="6"/>
      <c r="N160" s="3"/>
      <c r="O160" s="5"/>
      <c r="P160" s="7"/>
      <c r="Q160" s="7"/>
    </row>
    <row r="161" spans="7:17" s="2" customFormat="1" x14ac:dyDescent="0.2">
      <c r="G161" s="3"/>
      <c r="H161" s="3"/>
      <c r="I161" s="3"/>
      <c r="J161" s="4"/>
      <c r="K161" s="5"/>
      <c r="M161" s="6"/>
      <c r="N161" s="3"/>
      <c r="O161" s="5"/>
      <c r="P161" s="7"/>
      <c r="Q161" s="7"/>
    </row>
    <row r="162" spans="7:17" s="2" customFormat="1" x14ac:dyDescent="0.2">
      <c r="G162" s="3"/>
      <c r="H162" s="3"/>
      <c r="I162" s="3"/>
      <c r="J162" s="4"/>
      <c r="K162" s="5"/>
      <c r="M162" s="6"/>
      <c r="N162" s="3"/>
      <c r="O162" s="5"/>
      <c r="P162" s="7"/>
      <c r="Q162" s="7"/>
    </row>
    <row r="163" spans="7:17" s="2" customFormat="1" x14ac:dyDescent="0.2">
      <c r="G163" s="3"/>
      <c r="H163" s="3"/>
      <c r="I163" s="3"/>
      <c r="J163" s="4"/>
      <c r="K163" s="5"/>
      <c r="M163" s="6"/>
      <c r="N163" s="3"/>
      <c r="O163" s="5"/>
      <c r="P163" s="7"/>
      <c r="Q163" s="7"/>
    </row>
    <row r="164" spans="7:17" s="2" customFormat="1" x14ac:dyDescent="0.2">
      <c r="G164" s="3"/>
      <c r="H164" s="3"/>
      <c r="I164" s="3"/>
      <c r="J164" s="4"/>
      <c r="K164" s="5"/>
      <c r="M164" s="6"/>
      <c r="N164" s="3"/>
      <c r="O164" s="5"/>
      <c r="P164" s="7"/>
      <c r="Q164" s="7"/>
    </row>
    <row r="165" spans="7:17" s="2" customFormat="1" x14ac:dyDescent="0.2">
      <c r="G165" s="3"/>
      <c r="H165" s="3"/>
      <c r="I165" s="3"/>
      <c r="J165" s="4"/>
      <c r="K165" s="5"/>
      <c r="M165" s="6"/>
      <c r="N165" s="3"/>
      <c r="O165" s="5"/>
      <c r="P165" s="7"/>
      <c r="Q165" s="7"/>
    </row>
    <row r="166" spans="7:17" s="2" customFormat="1" x14ac:dyDescent="0.2">
      <c r="G166" s="3"/>
      <c r="H166" s="3"/>
      <c r="I166" s="3"/>
      <c r="J166" s="4"/>
      <c r="K166" s="5"/>
      <c r="M166" s="6"/>
      <c r="N166" s="3"/>
      <c r="O166" s="5"/>
      <c r="P166" s="7"/>
      <c r="Q166" s="7"/>
    </row>
    <row r="167" spans="7:17" s="2" customFormat="1" x14ac:dyDescent="0.2">
      <c r="G167" s="3"/>
      <c r="H167" s="3"/>
      <c r="I167" s="3"/>
      <c r="J167" s="4"/>
      <c r="K167" s="5"/>
      <c r="M167" s="6"/>
      <c r="N167" s="3"/>
      <c r="O167" s="5"/>
      <c r="P167" s="7"/>
      <c r="Q167" s="7"/>
    </row>
    <row r="168" spans="7:17" s="2" customFormat="1" x14ac:dyDescent="0.2">
      <c r="G168" s="3"/>
      <c r="H168" s="3"/>
      <c r="I168" s="3"/>
      <c r="J168" s="4"/>
      <c r="K168" s="5"/>
      <c r="M168" s="6"/>
      <c r="N168" s="3"/>
      <c r="O168" s="5"/>
      <c r="P168" s="7"/>
      <c r="Q168" s="7"/>
    </row>
    <row r="169" spans="7:17" s="2" customFormat="1" x14ac:dyDescent="0.2">
      <c r="G169" s="3"/>
      <c r="H169" s="3"/>
      <c r="I169" s="3"/>
      <c r="J169" s="4"/>
      <c r="K169" s="5"/>
      <c r="M169" s="6"/>
      <c r="N169" s="3"/>
      <c r="O169" s="5"/>
      <c r="P169" s="7"/>
      <c r="Q169" s="7"/>
    </row>
    <row r="170" spans="7:17" s="2" customFormat="1" x14ac:dyDescent="0.2">
      <c r="G170" s="3"/>
      <c r="H170" s="3"/>
      <c r="I170" s="3"/>
      <c r="J170" s="4"/>
      <c r="K170" s="5"/>
      <c r="M170" s="6"/>
      <c r="N170" s="3"/>
      <c r="O170" s="5"/>
      <c r="P170" s="7"/>
      <c r="Q170" s="7"/>
    </row>
    <row r="171" spans="7:17" s="2" customFormat="1" x14ac:dyDescent="0.2">
      <c r="G171" s="3"/>
      <c r="H171" s="3"/>
      <c r="I171" s="3"/>
      <c r="J171" s="4"/>
      <c r="K171" s="5"/>
      <c r="M171" s="6"/>
      <c r="N171" s="3"/>
      <c r="O171" s="5"/>
      <c r="P171" s="7"/>
      <c r="Q171" s="7"/>
    </row>
    <row r="172" spans="7:17" s="2" customFormat="1" x14ac:dyDescent="0.2">
      <c r="G172" s="3"/>
      <c r="H172" s="3"/>
      <c r="I172" s="3"/>
      <c r="J172" s="4"/>
      <c r="K172" s="5"/>
      <c r="M172" s="6"/>
      <c r="N172" s="3"/>
      <c r="O172" s="5"/>
      <c r="P172" s="7"/>
      <c r="Q172" s="7"/>
    </row>
    <row r="173" spans="7:17" s="2" customFormat="1" x14ac:dyDescent="0.2">
      <c r="G173" s="3"/>
      <c r="H173" s="3"/>
      <c r="I173" s="3"/>
      <c r="J173" s="4"/>
      <c r="K173" s="5"/>
      <c r="M173" s="6"/>
      <c r="N173" s="3"/>
      <c r="O173" s="5"/>
      <c r="P173" s="7"/>
      <c r="Q173" s="7"/>
    </row>
    <row r="174" spans="7:17" s="2" customFormat="1" x14ac:dyDescent="0.2">
      <c r="G174" s="3"/>
      <c r="H174" s="3"/>
      <c r="I174" s="3"/>
      <c r="J174" s="4"/>
      <c r="K174" s="5"/>
      <c r="M174" s="6"/>
      <c r="N174" s="3"/>
      <c r="O174" s="5"/>
      <c r="P174" s="7"/>
      <c r="Q174" s="7"/>
    </row>
    <row r="175" spans="7:17" s="2" customFormat="1" x14ac:dyDescent="0.2">
      <c r="G175" s="3"/>
      <c r="H175" s="3"/>
      <c r="I175" s="3"/>
      <c r="J175" s="4"/>
      <c r="K175" s="5"/>
      <c r="M175" s="6"/>
      <c r="N175" s="3"/>
      <c r="O175" s="5"/>
      <c r="P175" s="7"/>
      <c r="Q175" s="7"/>
    </row>
    <row r="176" spans="7:17" s="2" customFormat="1" x14ac:dyDescent="0.2">
      <c r="G176" s="3"/>
      <c r="H176" s="3"/>
      <c r="I176" s="3"/>
      <c r="J176" s="4"/>
      <c r="K176" s="5"/>
      <c r="M176" s="6"/>
      <c r="N176" s="3"/>
      <c r="O176" s="5"/>
      <c r="P176" s="7"/>
      <c r="Q176" s="7"/>
    </row>
    <row r="177" spans="7:17" s="2" customFormat="1" x14ac:dyDescent="0.2">
      <c r="G177" s="3"/>
      <c r="H177" s="3"/>
      <c r="I177" s="3"/>
      <c r="J177" s="4"/>
      <c r="K177" s="5"/>
      <c r="M177" s="6"/>
      <c r="N177" s="3"/>
      <c r="O177" s="5"/>
      <c r="P177" s="7"/>
      <c r="Q177" s="7"/>
    </row>
    <row r="178" spans="7:17" s="2" customFormat="1" x14ac:dyDescent="0.2">
      <c r="G178" s="3"/>
      <c r="H178" s="3"/>
      <c r="I178" s="3"/>
      <c r="J178" s="4"/>
      <c r="K178" s="5"/>
      <c r="M178" s="6"/>
      <c r="N178" s="3"/>
      <c r="O178" s="5"/>
      <c r="P178" s="7"/>
      <c r="Q178" s="7"/>
    </row>
    <row r="179" spans="7:17" s="2" customFormat="1" x14ac:dyDescent="0.2">
      <c r="G179" s="3"/>
      <c r="H179" s="3"/>
      <c r="I179" s="3"/>
      <c r="J179" s="4"/>
      <c r="K179" s="5"/>
      <c r="M179" s="6"/>
      <c r="N179" s="3"/>
      <c r="O179" s="5"/>
      <c r="P179" s="7"/>
      <c r="Q179" s="7"/>
    </row>
  </sheetData>
  <sheetProtection selectLockedCells="1" selectUnlockedCells="1"/>
  <mergeCells count="62">
    <mergeCell ref="B46:F46"/>
    <mergeCell ref="B47:F47"/>
    <mergeCell ref="B48:F48"/>
    <mergeCell ref="B49:F49"/>
    <mergeCell ref="B41:F41"/>
    <mergeCell ref="B42:F42"/>
    <mergeCell ref="B43:F43"/>
    <mergeCell ref="B44:F44"/>
    <mergeCell ref="B45:F45"/>
    <mergeCell ref="B36:F36"/>
    <mergeCell ref="B37:F37"/>
    <mergeCell ref="B38:F38"/>
    <mergeCell ref="B39:F39"/>
    <mergeCell ref="B40:F40"/>
    <mergeCell ref="R6:S7"/>
    <mergeCell ref="O10:P11"/>
    <mergeCell ref="A12:F13"/>
    <mergeCell ref="G12:Q13"/>
    <mergeCell ref="I14:L15"/>
    <mergeCell ref="M14:P15"/>
    <mergeCell ref="Q14:Q15"/>
    <mergeCell ref="A3:G11"/>
    <mergeCell ref="H3:H11"/>
    <mergeCell ref="I3:N4"/>
    <mergeCell ref="O3:P4"/>
    <mergeCell ref="I5:N11"/>
    <mergeCell ref="O5:P7"/>
    <mergeCell ref="B22:F22"/>
    <mergeCell ref="B23:F23"/>
    <mergeCell ref="B24:F24"/>
    <mergeCell ref="B18:F18"/>
    <mergeCell ref="B21:F21"/>
    <mergeCell ref="B34:F34"/>
    <mergeCell ref="B56:F56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55:F55"/>
    <mergeCell ref="B35:F35"/>
    <mergeCell ref="B50:F50"/>
    <mergeCell ref="B51:F51"/>
    <mergeCell ref="B52:F52"/>
    <mergeCell ref="B53:F53"/>
    <mergeCell ref="B54:F54"/>
    <mergeCell ref="B65:F65"/>
    <mergeCell ref="B66:F66"/>
    <mergeCell ref="B67:F67"/>
    <mergeCell ref="A68:F68"/>
    <mergeCell ref="B57:F57"/>
    <mergeCell ref="B58:F58"/>
    <mergeCell ref="B59:F59"/>
    <mergeCell ref="B60:F60"/>
    <mergeCell ref="B64:F64"/>
    <mergeCell ref="B61:F61"/>
    <mergeCell ref="B62:F62"/>
    <mergeCell ref="B63:F63"/>
  </mergeCells>
  <printOptions horizontalCentered="1"/>
  <pageMargins left="0.25" right="0.25" top="0.4" bottom="0.5" header="0.25" footer="0"/>
  <pageSetup scale="73" fitToHeight="2" orientation="landscape" r:id="rId1"/>
  <headerFooter alignWithMargins="0">
    <oddHeader xml:space="preserve">&amp;LUSDA Forest Service&amp;C&amp;"Arial,Bold"SUMMARY OF RESPONDENT BURDEN AND COST&amp;RPage &amp;P of &amp;N
</oddHeader>
    <oddFooter xml:space="preserve">&amp;C&amp;"Times New Roman,Regular"&amp;6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83C2-306E-2045-BF6D-2BFD25DAC7E0}">
  <sheetPr codeName="Sheet111111111113"/>
  <dimension ref="A1:W151"/>
  <sheetViews>
    <sheetView zoomScale="90" zoomScaleNormal="84" zoomScaleSheetLayoutView="75" zoomScalePageLayoutView="85" workbookViewId="0">
      <selection activeCell="N24" sqref="N24"/>
    </sheetView>
  </sheetViews>
  <sheetFormatPr defaultColWidth="9.08984375" defaultRowHeight="18" x14ac:dyDescent="0.4"/>
  <cols>
    <col min="1" max="1" width="8.08984375" style="1" customWidth="1"/>
    <col min="2" max="6" width="7.6328125" style="2" customWidth="1"/>
    <col min="7" max="7" width="9.08984375" style="3" customWidth="1"/>
    <col min="8" max="9" width="10.453125" style="3" customWidth="1"/>
    <col min="10" max="10" width="10.6328125" style="4" customWidth="1"/>
    <col min="11" max="11" width="9.08984375" style="5" customWidth="1"/>
    <col min="12" max="12" width="12.08984375" style="2" customWidth="1"/>
    <col min="13" max="13" width="10.453125" style="6" customWidth="1"/>
    <col min="14" max="14" width="10.453125" style="3" customWidth="1"/>
    <col min="15" max="15" width="9.08984375" style="5" customWidth="1"/>
    <col min="16" max="16" width="11.453125" style="111" customWidth="1"/>
    <col min="17" max="17" width="11.453125" style="7" customWidth="1"/>
    <col min="18" max="18" width="9.08984375" style="2"/>
    <col min="19" max="19" width="10.36328125" style="73" customWidth="1"/>
    <col min="20" max="20" width="9.08984375" style="2"/>
    <col min="21" max="21" width="9.08984375" style="74"/>
    <col min="22" max="16384" width="9.08984375" style="2"/>
  </cols>
  <sheetData>
    <row r="1" spans="1:19" x14ac:dyDescent="0.4">
      <c r="P1" s="7"/>
    </row>
    <row r="2" spans="1:19" x14ac:dyDescent="0.4">
      <c r="A2" s="8"/>
      <c r="B2" s="9"/>
      <c r="C2" s="9"/>
      <c r="D2" s="9"/>
      <c r="E2" s="9"/>
      <c r="F2" s="9"/>
      <c r="G2" s="10"/>
      <c r="H2" s="10"/>
      <c r="I2" s="10"/>
      <c r="J2" s="11"/>
      <c r="K2" s="12"/>
      <c r="L2" s="9"/>
      <c r="M2" s="13"/>
      <c r="N2" s="10"/>
      <c r="O2" s="12"/>
      <c r="P2" s="14"/>
    </row>
    <row r="3" spans="1:19" ht="9.25" customHeight="1" x14ac:dyDescent="0.4">
      <c r="A3" s="182" t="s">
        <v>0</v>
      </c>
      <c r="B3" s="183"/>
      <c r="C3" s="183"/>
      <c r="D3" s="183"/>
      <c r="E3" s="183"/>
      <c r="F3" s="183"/>
      <c r="G3" s="184"/>
      <c r="H3" s="191"/>
      <c r="I3" s="194" t="s">
        <v>1</v>
      </c>
      <c r="J3" s="195"/>
      <c r="K3" s="195"/>
      <c r="L3" s="195"/>
      <c r="M3" s="195"/>
      <c r="N3" s="196"/>
      <c r="O3" s="194" t="s">
        <v>2</v>
      </c>
      <c r="P3" s="200"/>
      <c r="Q3" s="15"/>
      <c r="R3" s="75"/>
      <c r="S3" s="76"/>
    </row>
    <row r="4" spans="1:19" ht="8.25" customHeight="1" x14ac:dyDescent="0.4">
      <c r="A4" s="185"/>
      <c r="B4" s="186"/>
      <c r="C4" s="186"/>
      <c r="D4" s="186"/>
      <c r="E4" s="186"/>
      <c r="F4" s="186"/>
      <c r="G4" s="187"/>
      <c r="H4" s="192"/>
      <c r="I4" s="197"/>
      <c r="J4" s="198"/>
      <c r="K4" s="198"/>
      <c r="L4" s="198"/>
      <c r="M4" s="198"/>
      <c r="N4" s="199"/>
      <c r="O4" s="201"/>
      <c r="P4" s="202"/>
      <c r="Q4" s="16"/>
      <c r="R4" s="77"/>
      <c r="S4" s="25"/>
    </row>
    <row r="5" spans="1:19" ht="12.75" customHeight="1" x14ac:dyDescent="0.4">
      <c r="A5" s="185"/>
      <c r="B5" s="186"/>
      <c r="C5" s="186"/>
      <c r="D5" s="186"/>
      <c r="E5" s="186"/>
      <c r="F5" s="186"/>
      <c r="G5" s="187"/>
      <c r="H5" s="192"/>
      <c r="I5" s="203" t="s">
        <v>3</v>
      </c>
      <c r="J5" s="198"/>
      <c r="K5" s="198"/>
      <c r="L5" s="198"/>
      <c r="M5" s="198"/>
      <c r="N5" s="199"/>
      <c r="O5" s="207" t="s">
        <v>4</v>
      </c>
      <c r="P5" s="208"/>
      <c r="Q5" s="17"/>
      <c r="R5" s="77"/>
      <c r="S5" s="25"/>
    </row>
    <row r="6" spans="1:19" ht="8.25" customHeight="1" x14ac:dyDescent="0.4">
      <c r="A6" s="185"/>
      <c r="B6" s="186"/>
      <c r="C6" s="186"/>
      <c r="D6" s="186"/>
      <c r="E6" s="186"/>
      <c r="F6" s="186"/>
      <c r="G6" s="187"/>
      <c r="H6" s="192"/>
      <c r="I6" s="197"/>
      <c r="J6" s="198"/>
      <c r="K6" s="198"/>
      <c r="L6" s="198"/>
      <c r="M6" s="198"/>
      <c r="N6" s="199"/>
      <c r="O6" s="209"/>
      <c r="P6" s="208"/>
      <c r="Q6" s="17"/>
      <c r="R6" s="150"/>
      <c r="S6" s="151"/>
    </row>
    <row r="7" spans="1:19" ht="8.25" customHeight="1" x14ac:dyDescent="0.4">
      <c r="A7" s="185"/>
      <c r="B7" s="186"/>
      <c r="C7" s="186"/>
      <c r="D7" s="186"/>
      <c r="E7" s="186"/>
      <c r="F7" s="186"/>
      <c r="G7" s="187"/>
      <c r="H7" s="192"/>
      <c r="I7" s="197"/>
      <c r="J7" s="198"/>
      <c r="K7" s="198"/>
      <c r="L7" s="198"/>
      <c r="M7" s="198"/>
      <c r="N7" s="199"/>
      <c r="O7" s="209"/>
      <c r="P7" s="208"/>
      <c r="Q7" s="17"/>
      <c r="R7" s="150"/>
      <c r="S7" s="151"/>
    </row>
    <row r="8" spans="1:19" ht="9.25" customHeight="1" x14ac:dyDescent="0.4">
      <c r="A8" s="185"/>
      <c r="B8" s="186"/>
      <c r="C8" s="186"/>
      <c r="D8" s="186"/>
      <c r="E8" s="186"/>
      <c r="F8" s="186"/>
      <c r="G8" s="187"/>
      <c r="H8" s="192"/>
      <c r="I8" s="197"/>
      <c r="J8" s="198"/>
      <c r="K8" s="198"/>
      <c r="L8" s="198"/>
      <c r="M8" s="198"/>
      <c r="N8" s="199"/>
      <c r="O8" s="18" t="s">
        <v>5</v>
      </c>
      <c r="P8" s="19"/>
      <c r="Q8" s="20"/>
      <c r="R8" s="77"/>
      <c r="S8" s="25"/>
    </row>
    <row r="9" spans="1:19" ht="8.25" customHeight="1" x14ac:dyDescent="0.4">
      <c r="A9" s="185"/>
      <c r="B9" s="186"/>
      <c r="C9" s="186"/>
      <c r="D9" s="186"/>
      <c r="E9" s="186"/>
      <c r="F9" s="186"/>
      <c r="G9" s="187"/>
      <c r="H9" s="192"/>
      <c r="I9" s="197"/>
      <c r="J9" s="198"/>
      <c r="K9" s="198"/>
      <c r="L9" s="198"/>
      <c r="M9" s="198"/>
      <c r="N9" s="199"/>
      <c r="O9" s="20"/>
      <c r="P9" s="19"/>
      <c r="Q9" s="20"/>
      <c r="R9" s="77"/>
      <c r="S9" s="25"/>
    </row>
    <row r="10" spans="1:19" ht="8.25" customHeight="1" x14ac:dyDescent="0.4">
      <c r="A10" s="185"/>
      <c r="B10" s="186"/>
      <c r="C10" s="186"/>
      <c r="D10" s="186"/>
      <c r="E10" s="186"/>
      <c r="F10" s="186"/>
      <c r="G10" s="187"/>
      <c r="H10" s="192"/>
      <c r="I10" s="197"/>
      <c r="J10" s="198"/>
      <c r="K10" s="198"/>
      <c r="L10" s="198"/>
      <c r="M10" s="198"/>
      <c r="N10" s="199"/>
      <c r="O10" s="152">
        <v>44797</v>
      </c>
      <c r="P10" s="153"/>
      <c r="Q10" s="21"/>
      <c r="R10" s="77"/>
      <c r="S10" s="25"/>
    </row>
    <row r="11" spans="1:19" ht="8.25" customHeight="1" x14ac:dyDescent="0.4">
      <c r="A11" s="188"/>
      <c r="B11" s="189"/>
      <c r="C11" s="189"/>
      <c r="D11" s="189"/>
      <c r="E11" s="189"/>
      <c r="F11" s="189"/>
      <c r="G11" s="190"/>
      <c r="H11" s="193"/>
      <c r="I11" s="204"/>
      <c r="J11" s="205"/>
      <c r="K11" s="205"/>
      <c r="L11" s="205"/>
      <c r="M11" s="205"/>
      <c r="N11" s="206"/>
      <c r="O11" s="154"/>
      <c r="P11" s="155"/>
      <c r="Q11" s="22"/>
      <c r="R11" s="78"/>
      <c r="S11" s="79"/>
    </row>
    <row r="12" spans="1:19" ht="8.25" customHeight="1" x14ac:dyDescent="0.4">
      <c r="A12" s="156" t="s">
        <v>6</v>
      </c>
      <c r="B12" s="157"/>
      <c r="C12" s="157"/>
      <c r="D12" s="157"/>
      <c r="E12" s="157"/>
      <c r="F12" s="158"/>
      <c r="G12" s="162" t="s">
        <v>7</v>
      </c>
      <c r="H12" s="163"/>
      <c r="I12" s="163"/>
      <c r="J12" s="163"/>
      <c r="K12" s="163"/>
      <c r="L12" s="163"/>
      <c r="M12" s="163"/>
      <c r="N12" s="163"/>
      <c r="O12" s="163"/>
      <c r="P12" s="163"/>
      <c r="Q12" s="164"/>
      <c r="R12" s="23"/>
      <c r="S12" s="23"/>
    </row>
    <row r="13" spans="1:19" x14ac:dyDescent="0.4">
      <c r="A13" s="159"/>
      <c r="B13" s="160"/>
      <c r="C13" s="160"/>
      <c r="D13" s="160"/>
      <c r="E13" s="160"/>
      <c r="F13" s="161"/>
      <c r="G13" s="165"/>
      <c r="H13" s="166"/>
      <c r="I13" s="166"/>
      <c r="J13" s="166"/>
      <c r="K13" s="166"/>
      <c r="L13" s="166"/>
      <c r="M13" s="166"/>
      <c r="N13" s="166"/>
      <c r="O13" s="166"/>
      <c r="P13" s="166"/>
      <c r="Q13" s="167"/>
      <c r="R13" s="30"/>
      <c r="S13" s="30"/>
    </row>
    <row r="14" spans="1:19" ht="8.25" customHeight="1" x14ac:dyDescent="0.4">
      <c r="A14" s="23"/>
      <c r="B14" s="24"/>
      <c r="C14" s="24"/>
      <c r="D14" s="24"/>
      <c r="E14" s="24"/>
      <c r="F14" s="25"/>
      <c r="G14" s="26"/>
      <c r="H14" s="26"/>
      <c r="I14" s="168" t="s">
        <v>8</v>
      </c>
      <c r="J14" s="169"/>
      <c r="K14" s="169"/>
      <c r="L14" s="170"/>
      <c r="M14" s="174" t="s">
        <v>9</v>
      </c>
      <c r="N14" s="175"/>
      <c r="O14" s="175"/>
      <c r="P14" s="176"/>
      <c r="Q14" s="180" t="s">
        <v>10</v>
      </c>
      <c r="R14" s="30"/>
      <c r="S14" s="30"/>
    </row>
    <row r="15" spans="1:19" ht="12.75" customHeight="1" x14ac:dyDescent="0.4">
      <c r="A15" s="27"/>
      <c r="B15" s="24"/>
      <c r="C15" s="24"/>
      <c r="D15" s="24"/>
      <c r="E15" s="24"/>
      <c r="F15" s="25"/>
      <c r="G15" s="28"/>
      <c r="H15" s="29"/>
      <c r="I15" s="171"/>
      <c r="J15" s="172"/>
      <c r="K15" s="172"/>
      <c r="L15" s="173"/>
      <c r="M15" s="177"/>
      <c r="N15" s="178"/>
      <c r="O15" s="178"/>
      <c r="P15" s="179"/>
      <c r="Q15" s="181"/>
      <c r="R15" s="30"/>
      <c r="S15" s="30"/>
    </row>
    <row r="16" spans="1:19" x14ac:dyDescent="0.4">
      <c r="A16" s="30"/>
      <c r="B16" s="24"/>
      <c r="C16" s="24"/>
      <c r="D16" s="24"/>
      <c r="E16" s="24"/>
      <c r="F16" s="25"/>
      <c r="G16" s="31"/>
      <c r="H16" s="31"/>
      <c r="I16" s="23"/>
      <c r="J16" s="32"/>
      <c r="K16" s="33"/>
      <c r="L16" s="34"/>
      <c r="M16" s="35"/>
      <c r="N16" s="34"/>
      <c r="O16" s="36"/>
      <c r="P16" s="34" t="s">
        <v>10</v>
      </c>
      <c r="Q16" s="37"/>
      <c r="R16" s="30"/>
      <c r="S16" s="30"/>
    </row>
    <row r="17" spans="1:23" x14ac:dyDescent="0.4">
      <c r="A17" s="38" t="s">
        <v>11</v>
      </c>
      <c r="B17" s="24"/>
      <c r="C17" s="24"/>
      <c r="D17" s="24"/>
      <c r="E17" s="24"/>
      <c r="F17" s="25"/>
      <c r="G17" s="39" t="s">
        <v>12</v>
      </c>
      <c r="H17" s="39" t="s">
        <v>13</v>
      </c>
      <c r="I17" s="37" t="s">
        <v>14</v>
      </c>
      <c r="J17" s="40" t="s">
        <v>15</v>
      </c>
      <c r="K17" s="41" t="s">
        <v>16</v>
      </c>
      <c r="L17" s="37" t="s">
        <v>17</v>
      </c>
      <c r="M17" s="42" t="s">
        <v>14</v>
      </c>
      <c r="N17" s="37" t="s">
        <v>15</v>
      </c>
      <c r="O17" s="41" t="s">
        <v>16</v>
      </c>
      <c r="P17" s="37" t="s">
        <v>16</v>
      </c>
      <c r="Q17" s="43" t="s">
        <v>10</v>
      </c>
      <c r="R17" s="42" t="s">
        <v>18</v>
      </c>
      <c r="S17" s="80" t="s">
        <v>10</v>
      </c>
    </row>
    <row r="18" spans="1:23" x14ac:dyDescent="0.4">
      <c r="A18" s="38" t="s">
        <v>19</v>
      </c>
      <c r="B18" s="144" t="s">
        <v>20</v>
      </c>
      <c r="C18" s="145"/>
      <c r="D18" s="145"/>
      <c r="E18" s="145"/>
      <c r="F18" s="146"/>
      <c r="G18" s="39" t="s">
        <v>21</v>
      </c>
      <c r="H18" s="39" t="s">
        <v>22</v>
      </c>
      <c r="I18" s="37" t="s">
        <v>23</v>
      </c>
      <c r="J18" s="40" t="s">
        <v>24</v>
      </c>
      <c r="K18" s="41" t="s">
        <v>25</v>
      </c>
      <c r="L18" s="37" t="s">
        <v>16</v>
      </c>
      <c r="M18" s="42" t="s">
        <v>26</v>
      </c>
      <c r="N18" s="37" t="s">
        <v>14</v>
      </c>
      <c r="O18" s="41" t="s">
        <v>25</v>
      </c>
      <c r="P18" s="37" t="s">
        <v>27</v>
      </c>
      <c r="Q18" s="43" t="s">
        <v>28</v>
      </c>
      <c r="R18" s="42" t="s">
        <v>29</v>
      </c>
      <c r="S18" s="80" t="s">
        <v>30</v>
      </c>
    </row>
    <row r="19" spans="1:23" ht="8.25" customHeight="1" x14ac:dyDescent="0.4">
      <c r="A19" s="38" t="s">
        <v>31</v>
      </c>
      <c r="B19" s="24"/>
      <c r="C19" s="24"/>
      <c r="D19" s="24"/>
      <c r="E19" s="24"/>
      <c r="F19" s="25"/>
      <c r="G19" s="39" t="s">
        <v>32</v>
      </c>
      <c r="H19" s="39"/>
      <c r="I19" s="37"/>
      <c r="J19" s="40" t="s">
        <v>33</v>
      </c>
      <c r="K19" s="41" t="s">
        <v>34</v>
      </c>
      <c r="L19" s="37" t="s">
        <v>35</v>
      </c>
      <c r="M19" s="42" t="s">
        <v>23</v>
      </c>
      <c r="N19" s="37" t="s">
        <v>9</v>
      </c>
      <c r="O19" s="41" t="s">
        <v>36</v>
      </c>
      <c r="P19" s="37" t="s">
        <v>36</v>
      </c>
      <c r="Q19" s="43" t="s">
        <v>16</v>
      </c>
      <c r="R19" s="42" t="s">
        <v>37</v>
      </c>
      <c r="S19" s="42"/>
      <c r="W19" s="81"/>
    </row>
    <row r="20" spans="1:23" ht="12.75" customHeight="1" x14ac:dyDescent="0.4">
      <c r="A20" s="30"/>
      <c r="B20" s="24"/>
      <c r="C20" s="24"/>
      <c r="D20" s="24"/>
      <c r="E20" s="24"/>
      <c r="F20" s="25"/>
      <c r="G20" s="39" t="s">
        <v>34</v>
      </c>
      <c r="H20" s="39"/>
      <c r="I20" s="37"/>
      <c r="J20" s="40"/>
      <c r="K20" s="41"/>
      <c r="L20" s="37" t="s">
        <v>38</v>
      </c>
      <c r="M20" s="42"/>
      <c r="N20" s="37" t="s">
        <v>39</v>
      </c>
      <c r="O20" s="41"/>
      <c r="P20" s="37" t="s">
        <v>40</v>
      </c>
      <c r="Q20" s="37" t="s">
        <v>41</v>
      </c>
      <c r="R20" s="30"/>
      <c r="S20" s="37" t="s">
        <v>42</v>
      </c>
      <c r="W20" s="81"/>
    </row>
    <row r="21" spans="1:23" ht="12.75" customHeight="1" x14ac:dyDescent="0.4">
      <c r="A21" s="44" t="s">
        <v>43</v>
      </c>
      <c r="B21" s="147" t="s">
        <v>44</v>
      </c>
      <c r="C21" s="148"/>
      <c r="D21" s="148"/>
      <c r="E21" s="148"/>
      <c r="F21" s="149"/>
      <c r="G21" s="45" t="s">
        <v>45</v>
      </c>
      <c r="H21" s="44" t="s">
        <v>46</v>
      </c>
      <c r="I21" s="44" t="s">
        <v>47</v>
      </c>
      <c r="J21" s="46" t="s">
        <v>48</v>
      </c>
      <c r="K21" s="47" t="s">
        <v>49</v>
      </c>
      <c r="L21" s="44" t="s">
        <v>50</v>
      </c>
      <c r="M21" s="48" t="s">
        <v>51</v>
      </c>
      <c r="N21" s="44" t="s">
        <v>52</v>
      </c>
      <c r="O21" s="47" t="s">
        <v>53</v>
      </c>
      <c r="P21" s="48" t="s">
        <v>54</v>
      </c>
      <c r="Q21" s="48" t="s">
        <v>55</v>
      </c>
      <c r="R21" s="48" t="s">
        <v>56</v>
      </c>
      <c r="S21" s="48" t="s">
        <v>57</v>
      </c>
      <c r="W21" s="81"/>
    </row>
    <row r="22" spans="1:23" ht="30" customHeight="1" x14ac:dyDescent="0.4">
      <c r="A22" s="68"/>
      <c r="B22" s="133" t="s">
        <v>80</v>
      </c>
      <c r="C22" s="137"/>
      <c r="D22" s="137"/>
      <c r="E22" s="137"/>
      <c r="F22" s="138"/>
      <c r="G22" s="60"/>
      <c r="H22" s="69"/>
      <c r="I22" s="70"/>
      <c r="J22" s="71"/>
      <c r="K22" s="63"/>
      <c r="L22" s="62"/>
      <c r="M22" s="72"/>
      <c r="N22" s="61"/>
      <c r="O22" s="63"/>
      <c r="P22" s="65"/>
      <c r="Q22" s="62"/>
      <c r="R22" s="82"/>
      <c r="S22" s="83"/>
    </row>
    <row r="23" spans="1:23" ht="30" customHeight="1" x14ac:dyDescent="0.4">
      <c r="A23" s="59" t="s">
        <v>58</v>
      </c>
      <c r="B23" s="130" t="s">
        <v>59</v>
      </c>
      <c r="C23" s="131"/>
      <c r="D23" s="131"/>
      <c r="E23" s="131"/>
      <c r="F23" s="132"/>
      <c r="G23" s="60">
        <v>1</v>
      </c>
      <c r="H23" s="61">
        <v>1250</v>
      </c>
      <c r="I23" s="61">
        <v>938</v>
      </c>
      <c r="J23" s="61">
        <v>938</v>
      </c>
      <c r="K23" s="62">
        <v>3.3000000000000002E-2</v>
      </c>
      <c r="L23" s="62">
        <v>30.954000000000001</v>
      </c>
      <c r="M23" s="61">
        <v>312</v>
      </c>
      <c r="N23" s="61">
        <v>312</v>
      </c>
      <c r="O23" s="63">
        <v>3.3000000000000002E-2</v>
      </c>
      <c r="P23" s="64">
        <v>10.329000000000001</v>
      </c>
      <c r="Q23" s="62">
        <v>41.283000000000001</v>
      </c>
      <c r="R23" s="82">
        <v>32.270000000000003</v>
      </c>
      <c r="S23" s="83">
        <v>1332.2024100000001</v>
      </c>
      <c r="U23" s="84"/>
    </row>
    <row r="24" spans="1:23" ht="30" customHeight="1" x14ac:dyDescent="0.4">
      <c r="A24" s="59" t="s">
        <v>58</v>
      </c>
      <c r="B24" s="130" t="s">
        <v>64</v>
      </c>
      <c r="C24" s="131"/>
      <c r="D24" s="131"/>
      <c r="E24" s="131"/>
      <c r="F24" s="132"/>
      <c r="G24" s="60">
        <v>1</v>
      </c>
      <c r="H24" s="61">
        <v>1250</v>
      </c>
      <c r="I24" s="61">
        <v>288</v>
      </c>
      <c r="J24" s="61">
        <v>288</v>
      </c>
      <c r="K24" s="62">
        <v>0.42</v>
      </c>
      <c r="L24" s="62">
        <v>120.96</v>
      </c>
      <c r="M24" s="61">
        <v>962</v>
      </c>
      <c r="N24" s="61">
        <v>962</v>
      </c>
      <c r="O24" s="63">
        <v>3.3000000000000002E-2</v>
      </c>
      <c r="P24" s="64">
        <v>31.779</v>
      </c>
      <c r="Q24" s="62">
        <v>152.739</v>
      </c>
      <c r="R24" s="82">
        <v>32.270000000000003</v>
      </c>
      <c r="S24" s="83">
        <v>4928.8875300000009</v>
      </c>
      <c r="U24" s="84"/>
    </row>
    <row r="25" spans="1:23" ht="30" customHeight="1" x14ac:dyDescent="0.4">
      <c r="A25" s="59" t="s">
        <v>58</v>
      </c>
      <c r="B25" s="130" t="s">
        <v>60</v>
      </c>
      <c r="C25" s="131"/>
      <c r="D25" s="131"/>
      <c r="E25" s="131"/>
      <c r="F25" s="132"/>
      <c r="G25" s="60">
        <v>1</v>
      </c>
      <c r="H25" s="61">
        <v>1250</v>
      </c>
      <c r="I25" s="61">
        <v>625</v>
      </c>
      <c r="J25" s="61">
        <v>625</v>
      </c>
      <c r="K25" s="62">
        <v>3.3000000000000002E-2</v>
      </c>
      <c r="L25" s="62">
        <v>20.625</v>
      </c>
      <c r="M25" s="61">
        <v>625</v>
      </c>
      <c r="N25" s="61">
        <v>625</v>
      </c>
      <c r="O25" s="63">
        <v>3.3000000000000002E-2</v>
      </c>
      <c r="P25" s="64">
        <v>20.625</v>
      </c>
      <c r="Q25" s="62">
        <v>41.25</v>
      </c>
      <c r="R25" s="82">
        <v>32.270000000000003</v>
      </c>
      <c r="S25" s="83">
        <v>1331.1375</v>
      </c>
      <c r="U25" s="84"/>
    </row>
    <row r="26" spans="1:23" ht="26.25" customHeight="1" x14ac:dyDescent="0.4">
      <c r="A26" s="59" t="s">
        <v>58</v>
      </c>
      <c r="B26" s="130" t="s">
        <v>65</v>
      </c>
      <c r="C26" s="131"/>
      <c r="D26" s="131"/>
      <c r="E26" s="131"/>
      <c r="F26" s="132"/>
      <c r="G26" s="60">
        <v>1</v>
      </c>
      <c r="H26" s="61">
        <v>963</v>
      </c>
      <c r="I26" s="61">
        <v>188</v>
      </c>
      <c r="J26" s="61">
        <v>188</v>
      </c>
      <c r="K26" s="62">
        <v>0.42</v>
      </c>
      <c r="L26" s="62">
        <v>78.959999999999994</v>
      </c>
      <c r="M26" s="61">
        <v>775</v>
      </c>
      <c r="N26" s="61">
        <v>775</v>
      </c>
      <c r="O26" s="63">
        <v>3.3000000000000002E-2</v>
      </c>
      <c r="P26" s="65">
        <v>25.575000000000003</v>
      </c>
      <c r="Q26" s="62">
        <v>104.535</v>
      </c>
      <c r="R26" s="82">
        <v>32.270000000000003</v>
      </c>
      <c r="S26" s="83">
        <v>3373.3444500000001</v>
      </c>
      <c r="U26" s="84"/>
    </row>
    <row r="27" spans="1:23" ht="26.25" customHeight="1" x14ac:dyDescent="0.4">
      <c r="A27" s="59" t="s">
        <v>58</v>
      </c>
      <c r="B27" s="130" t="s">
        <v>66</v>
      </c>
      <c r="C27" s="139"/>
      <c r="D27" s="139"/>
      <c r="E27" s="139"/>
      <c r="F27" s="140"/>
      <c r="G27" s="60">
        <v>1</v>
      </c>
      <c r="H27" s="61">
        <v>37.5</v>
      </c>
      <c r="I27" s="61">
        <v>25</v>
      </c>
      <c r="J27" s="61">
        <v>25</v>
      </c>
      <c r="K27" s="62">
        <v>0.16666666666666666</v>
      </c>
      <c r="L27" s="62">
        <v>4.1666666666666661</v>
      </c>
      <c r="M27" s="61">
        <v>13</v>
      </c>
      <c r="N27" s="61">
        <v>13</v>
      </c>
      <c r="O27" s="63">
        <v>3.3000000000000002E-2</v>
      </c>
      <c r="P27" s="65">
        <v>0.42900000000000005</v>
      </c>
      <c r="Q27" s="62">
        <v>4.5956666666666663</v>
      </c>
      <c r="R27" s="82">
        <v>32.270000000000003</v>
      </c>
      <c r="S27" s="83">
        <v>148.30216333333334</v>
      </c>
      <c r="U27" s="84"/>
    </row>
    <row r="28" spans="1:23" ht="26.25" customHeight="1" x14ac:dyDescent="0.4">
      <c r="A28" s="68"/>
      <c r="B28" s="133" t="s">
        <v>84</v>
      </c>
      <c r="C28" s="134"/>
      <c r="D28" s="134"/>
      <c r="E28" s="134"/>
      <c r="F28" s="135"/>
      <c r="G28" s="60"/>
      <c r="H28" s="69"/>
      <c r="I28" s="61"/>
      <c r="J28" s="61"/>
      <c r="K28" s="63"/>
      <c r="L28" s="62"/>
      <c r="M28" s="61"/>
      <c r="N28" s="61"/>
      <c r="O28" s="63"/>
      <c r="P28" s="65"/>
      <c r="Q28" s="62"/>
      <c r="R28" s="82"/>
      <c r="S28" s="83"/>
      <c r="U28" s="84"/>
    </row>
    <row r="29" spans="1:23" ht="26.25" customHeight="1" x14ac:dyDescent="0.4">
      <c r="A29" s="59" t="s">
        <v>58</v>
      </c>
      <c r="B29" s="130" t="s">
        <v>68</v>
      </c>
      <c r="C29" s="131"/>
      <c r="D29" s="131"/>
      <c r="E29" s="131"/>
      <c r="F29" s="132"/>
      <c r="G29" s="60">
        <v>1</v>
      </c>
      <c r="H29" s="69">
        <v>20</v>
      </c>
      <c r="I29" s="61">
        <v>5</v>
      </c>
      <c r="J29" s="61">
        <v>5</v>
      </c>
      <c r="K29" s="63">
        <v>0.16666666666666666</v>
      </c>
      <c r="L29" s="62">
        <v>0.83333333333333326</v>
      </c>
      <c r="M29" s="61">
        <v>15</v>
      </c>
      <c r="N29" s="61">
        <v>15</v>
      </c>
      <c r="O29" s="63">
        <v>0.16666666666666666</v>
      </c>
      <c r="P29" s="65">
        <v>2.5</v>
      </c>
      <c r="Q29" s="62">
        <v>3.333333333333333</v>
      </c>
      <c r="R29" s="82">
        <v>32.270000000000003</v>
      </c>
      <c r="S29" s="83">
        <v>107.56666666666666</v>
      </c>
      <c r="U29" s="84"/>
      <c r="W29" s="81"/>
    </row>
    <row r="30" spans="1:23" ht="30" customHeight="1" x14ac:dyDescent="0.4">
      <c r="A30" s="59" t="s">
        <v>58</v>
      </c>
      <c r="B30" s="130" t="s">
        <v>69</v>
      </c>
      <c r="C30" s="131"/>
      <c r="D30" s="131"/>
      <c r="E30" s="131"/>
      <c r="F30" s="132"/>
      <c r="G30" s="60">
        <v>1</v>
      </c>
      <c r="H30" s="69">
        <v>5</v>
      </c>
      <c r="I30" s="61">
        <v>5</v>
      </c>
      <c r="J30" s="61">
        <v>5</v>
      </c>
      <c r="K30" s="63">
        <v>3.3000000000000002E-2</v>
      </c>
      <c r="L30" s="62">
        <v>0.16500000000000001</v>
      </c>
      <c r="M30" s="61">
        <v>0</v>
      </c>
      <c r="N30" s="61">
        <v>0</v>
      </c>
      <c r="O30" s="63">
        <v>0</v>
      </c>
      <c r="P30" s="65">
        <v>0</v>
      </c>
      <c r="Q30" s="62">
        <v>0.16500000000000001</v>
      </c>
      <c r="R30" s="82">
        <v>32.270000000000003</v>
      </c>
      <c r="S30" s="83">
        <v>5.3245500000000003</v>
      </c>
      <c r="U30" s="84"/>
      <c r="W30" s="81"/>
    </row>
    <row r="31" spans="1:23" ht="30" customHeight="1" x14ac:dyDescent="0.4">
      <c r="A31" s="59" t="s">
        <v>58</v>
      </c>
      <c r="B31" s="130" t="s">
        <v>70</v>
      </c>
      <c r="C31" s="131"/>
      <c r="D31" s="131"/>
      <c r="E31" s="131"/>
      <c r="F31" s="132"/>
      <c r="G31" s="60">
        <v>1</v>
      </c>
      <c r="H31" s="69">
        <v>5</v>
      </c>
      <c r="I31" s="61">
        <v>5</v>
      </c>
      <c r="J31" s="61">
        <v>5</v>
      </c>
      <c r="K31" s="63">
        <v>2</v>
      </c>
      <c r="L31" s="62">
        <v>10</v>
      </c>
      <c r="M31" s="61">
        <v>0</v>
      </c>
      <c r="N31" s="61">
        <v>0</v>
      </c>
      <c r="O31" s="63">
        <v>0</v>
      </c>
      <c r="P31" s="65">
        <v>0</v>
      </c>
      <c r="Q31" s="62">
        <v>10</v>
      </c>
      <c r="R31" s="82">
        <v>32.270000000000003</v>
      </c>
      <c r="S31" s="83">
        <v>322.70000000000005</v>
      </c>
      <c r="U31" s="84"/>
      <c r="W31" s="81"/>
    </row>
    <row r="32" spans="1:23" ht="30" customHeight="1" x14ac:dyDescent="0.4">
      <c r="A32" s="68"/>
      <c r="B32" s="133" t="s">
        <v>83</v>
      </c>
      <c r="C32" s="134"/>
      <c r="D32" s="134"/>
      <c r="E32" s="134"/>
      <c r="F32" s="135"/>
      <c r="G32" s="60"/>
      <c r="H32" s="69"/>
      <c r="I32" s="61"/>
      <c r="J32" s="61"/>
      <c r="K32" s="63"/>
      <c r="L32" s="62"/>
      <c r="M32" s="61"/>
      <c r="N32" s="61"/>
      <c r="O32" s="63"/>
      <c r="P32" s="65"/>
      <c r="Q32" s="62"/>
      <c r="R32" s="82"/>
      <c r="S32" s="83"/>
      <c r="U32" s="84"/>
      <c r="W32" s="81"/>
    </row>
    <row r="33" spans="1:23" ht="40.25" customHeight="1" x14ac:dyDescent="0.4">
      <c r="A33" s="59" t="s">
        <v>58</v>
      </c>
      <c r="B33" s="130" t="s">
        <v>68</v>
      </c>
      <c r="C33" s="131"/>
      <c r="D33" s="131"/>
      <c r="E33" s="131"/>
      <c r="F33" s="132"/>
      <c r="G33" s="60">
        <v>1</v>
      </c>
      <c r="H33" s="69">
        <v>20</v>
      </c>
      <c r="I33" s="61">
        <v>10</v>
      </c>
      <c r="J33" s="61">
        <v>10</v>
      </c>
      <c r="K33" s="63">
        <v>0.08</v>
      </c>
      <c r="L33" s="62">
        <v>0.8</v>
      </c>
      <c r="M33" s="61">
        <v>10</v>
      </c>
      <c r="N33" s="61">
        <v>10</v>
      </c>
      <c r="O33" s="63">
        <v>0.17</v>
      </c>
      <c r="P33" s="65">
        <v>1.7000000000000002</v>
      </c>
      <c r="Q33" s="62">
        <v>2.5</v>
      </c>
      <c r="R33" s="82">
        <v>32.270000000000003</v>
      </c>
      <c r="S33" s="83">
        <v>80.675000000000011</v>
      </c>
      <c r="U33" s="84"/>
      <c r="W33" s="81"/>
    </row>
    <row r="34" spans="1:23" ht="35" customHeight="1" x14ac:dyDescent="0.4">
      <c r="A34" s="59" t="s">
        <v>58</v>
      </c>
      <c r="B34" s="130" t="s">
        <v>69</v>
      </c>
      <c r="C34" s="131"/>
      <c r="D34" s="131"/>
      <c r="E34" s="131"/>
      <c r="F34" s="132"/>
      <c r="G34" s="60">
        <v>1</v>
      </c>
      <c r="H34" s="69">
        <v>10</v>
      </c>
      <c r="I34" s="61">
        <v>10</v>
      </c>
      <c r="J34" s="61">
        <v>10</v>
      </c>
      <c r="K34" s="63">
        <v>3.3000000000000002E-2</v>
      </c>
      <c r="L34" s="62">
        <v>0.33</v>
      </c>
      <c r="M34" s="61">
        <v>0</v>
      </c>
      <c r="N34" s="61">
        <v>0</v>
      </c>
      <c r="O34" s="63">
        <v>0</v>
      </c>
      <c r="P34" s="65">
        <v>0</v>
      </c>
      <c r="Q34" s="62">
        <v>0.33</v>
      </c>
      <c r="R34" s="82">
        <v>32.270000000000003</v>
      </c>
      <c r="S34" s="83">
        <v>10.649100000000001</v>
      </c>
      <c r="U34" s="84"/>
      <c r="W34" s="81"/>
    </row>
    <row r="35" spans="1:23" x14ac:dyDescent="0.4">
      <c r="A35" s="59" t="s">
        <v>58</v>
      </c>
      <c r="B35" s="130" t="s">
        <v>71</v>
      </c>
      <c r="C35" s="131"/>
      <c r="D35" s="131"/>
      <c r="E35" s="131"/>
      <c r="F35" s="132"/>
      <c r="G35" s="60">
        <v>1</v>
      </c>
      <c r="H35" s="69">
        <v>10</v>
      </c>
      <c r="I35" s="61">
        <v>10</v>
      </c>
      <c r="J35" s="61">
        <v>10</v>
      </c>
      <c r="K35" s="63">
        <v>1</v>
      </c>
      <c r="L35" s="62">
        <v>10</v>
      </c>
      <c r="M35" s="61">
        <v>0</v>
      </c>
      <c r="N35" s="61">
        <v>0</v>
      </c>
      <c r="O35" s="63">
        <v>0</v>
      </c>
      <c r="P35" s="65">
        <v>0</v>
      </c>
      <c r="Q35" s="62">
        <v>10</v>
      </c>
      <c r="R35" s="82">
        <v>32.270000000000003</v>
      </c>
      <c r="S35" s="83">
        <v>322.70000000000005</v>
      </c>
      <c r="U35" s="84"/>
    </row>
    <row r="36" spans="1:23" x14ac:dyDescent="0.4">
      <c r="A36" s="68"/>
      <c r="B36" s="136"/>
      <c r="C36" s="137"/>
      <c r="D36" s="137"/>
      <c r="E36" s="137"/>
      <c r="F36" s="138"/>
      <c r="G36" s="60"/>
      <c r="H36" s="69"/>
      <c r="I36" s="70"/>
      <c r="J36" s="71"/>
      <c r="K36" s="63"/>
      <c r="L36" s="62"/>
      <c r="M36" s="72"/>
      <c r="N36" s="61"/>
      <c r="O36" s="63"/>
      <c r="P36" s="65"/>
      <c r="Q36" s="62"/>
      <c r="R36" s="82"/>
      <c r="S36" s="83"/>
    </row>
    <row r="37" spans="1:23" x14ac:dyDescent="0.4">
      <c r="A37" s="68"/>
      <c r="B37" s="118"/>
      <c r="C37" s="119"/>
      <c r="D37" s="119"/>
      <c r="E37" s="119"/>
      <c r="F37" s="120"/>
      <c r="G37" s="60"/>
      <c r="H37" s="69"/>
      <c r="I37" s="70"/>
      <c r="J37" s="71"/>
      <c r="K37" s="63"/>
      <c r="L37" s="62"/>
      <c r="M37" s="72"/>
      <c r="N37" s="61"/>
      <c r="O37" s="63"/>
      <c r="P37" s="65"/>
      <c r="Q37" s="62"/>
      <c r="R37" s="82"/>
      <c r="S37" s="83"/>
    </row>
    <row r="38" spans="1:23" ht="18.5" thickBot="1" x14ac:dyDescent="0.45">
      <c r="A38" s="85"/>
      <c r="B38" s="121" t="s">
        <v>72</v>
      </c>
      <c r="C38" s="122"/>
      <c r="D38" s="122"/>
      <c r="E38" s="122"/>
      <c r="F38" s="123"/>
      <c r="G38" s="86"/>
      <c r="H38" s="87">
        <f>H23+H29+H33</f>
        <v>1290</v>
      </c>
      <c r="I38" s="57">
        <v>516</v>
      </c>
      <c r="J38" s="57">
        <v>2109</v>
      </c>
      <c r="K38" s="58"/>
      <c r="L38" s="57">
        <v>277.79399999999998</v>
      </c>
      <c r="M38" s="57">
        <f>SUM(M24,M26,M27,M29,M33)</f>
        <v>1775</v>
      </c>
      <c r="N38" s="57">
        <v>2714</v>
      </c>
      <c r="O38" s="58"/>
      <c r="P38" s="57">
        <v>92.937000000000012</v>
      </c>
      <c r="Q38" s="57">
        <v>370.73099999999999</v>
      </c>
      <c r="R38" s="88"/>
      <c r="S38" s="89">
        <v>11963.489370000003</v>
      </c>
    </row>
    <row r="39" spans="1:23" ht="18.5" thickBot="1" x14ac:dyDescent="0.45">
      <c r="A39" s="90"/>
      <c r="B39" s="124" t="s">
        <v>73</v>
      </c>
      <c r="C39" s="125"/>
      <c r="D39" s="125"/>
      <c r="E39" s="125"/>
      <c r="F39" s="126"/>
      <c r="G39" s="91"/>
      <c r="H39" s="92"/>
      <c r="I39" s="93">
        <v>516</v>
      </c>
      <c r="J39" s="93">
        <v>2109</v>
      </c>
      <c r="K39" s="94"/>
      <c r="L39" s="93">
        <v>277.79399999999998</v>
      </c>
      <c r="M39" s="95"/>
      <c r="N39" s="93">
        <v>2714</v>
      </c>
      <c r="O39" s="94"/>
      <c r="P39" s="93">
        <v>92.937000000000012</v>
      </c>
      <c r="Q39" s="93">
        <v>370.73099999999999</v>
      </c>
      <c r="R39" s="96"/>
      <c r="S39" s="97">
        <v>11963.489370000003</v>
      </c>
    </row>
    <row r="40" spans="1:23" x14ac:dyDescent="0.4">
      <c r="A40" s="127" t="s">
        <v>74</v>
      </c>
      <c r="B40" s="128"/>
      <c r="C40" s="128"/>
      <c r="D40" s="128"/>
      <c r="E40" s="128"/>
      <c r="F40" s="129"/>
      <c r="G40" s="98"/>
      <c r="H40" s="98"/>
      <c r="I40" s="99">
        <v>516</v>
      </c>
      <c r="J40" s="99">
        <f>J39+N39</f>
        <v>4823</v>
      </c>
      <c r="K40" s="100"/>
      <c r="L40" s="99">
        <v>370.73099999999999</v>
      </c>
      <c r="M40" s="101"/>
      <c r="N40" s="102"/>
      <c r="O40" s="100"/>
      <c r="P40" s="103"/>
      <c r="Q40" s="99">
        <v>370.73099999999999</v>
      </c>
      <c r="R40" s="104"/>
      <c r="S40" s="105"/>
    </row>
    <row r="41" spans="1:23" x14ac:dyDescent="0.4">
      <c r="A41" s="106" t="s">
        <v>75</v>
      </c>
      <c r="D41" s="107"/>
      <c r="E41" s="108"/>
      <c r="G41" s="2"/>
      <c r="H41" s="2"/>
      <c r="I41" s="2"/>
      <c r="K41" s="7"/>
      <c r="N41" s="2"/>
      <c r="O41" s="7"/>
      <c r="P41" s="7"/>
    </row>
    <row r="42" spans="1:23" x14ac:dyDescent="0.4">
      <c r="A42" s="109" t="s">
        <v>77</v>
      </c>
      <c r="E42" s="4"/>
      <c r="P42" s="7"/>
      <c r="S42" s="2"/>
    </row>
    <row r="43" spans="1:23" x14ac:dyDescent="0.4">
      <c r="A43" s="2"/>
      <c r="P43" s="7"/>
      <c r="S43" s="2"/>
    </row>
    <row r="44" spans="1:23" x14ac:dyDescent="0.4">
      <c r="A44" s="2"/>
      <c r="I44" s="110"/>
      <c r="P44" s="7"/>
      <c r="S44" s="2"/>
    </row>
    <row r="45" spans="1:23" x14ac:dyDescent="0.4">
      <c r="A45" s="2"/>
      <c r="P45" s="7"/>
      <c r="S45" s="2"/>
    </row>
    <row r="46" spans="1:23" x14ac:dyDescent="0.4">
      <c r="A46" s="2"/>
      <c r="H46" s="110"/>
      <c r="I46" s="110"/>
      <c r="P46" s="7"/>
      <c r="S46" s="2"/>
    </row>
    <row r="47" spans="1:23" x14ac:dyDescent="0.4">
      <c r="A47" s="2"/>
      <c r="I47" s="110"/>
      <c r="P47" s="7"/>
      <c r="S47" s="2"/>
    </row>
    <row r="48" spans="1:23" x14ac:dyDescent="0.4">
      <c r="A48" s="2"/>
      <c r="P48" s="7"/>
      <c r="S48" s="2"/>
    </row>
    <row r="49" spans="1:19" x14ac:dyDescent="0.4">
      <c r="A49" s="2"/>
      <c r="P49" s="7"/>
      <c r="S49" s="2"/>
    </row>
    <row r="50" spans="1:19" x14ac:dyDescent="0.4">
      <c r="A50" s="2"/>
      <c r="P50" s="7"/>
      <c r="S50" s="2"/>
    </row>
    <row r="51" spans="1:19" x14ac:dyDescent="0.4">
      <c r="A51" s="2"/>
      <c r="P51" s="7"/>
      <c r="S51" s="2"/>
    </row>
    <row r="52" spans="1:19" x14ac:dyDescent="0.4">
      <c r="A52" s="2"/>
      <c r="P52" s="7"/>
      <c r="S52" s="2"/>
    </row>
    <row r="53" spans="1:19" x14ac:dyDescent="0.4">
      <c r="A53" s="2"/>
      <c r="P53" s="7"/>
      <c r="S53" s="2"/>
    </row>
    <row r="54" spans="1:19" x14ac:dyDescent="0.4">
      <c r="A54" s="2"/>
      <c r="P54" s="7"/>
      <c r="S54" s="2"/>
    </row>
    <row r="55" spans="1:19" x14ac:dyDescent="0.4">
      <c r="A55" s="2"/>
      <c r="P55" s="7"/>
      <c r="S55" s="2"/>
    </row>
    <row r="56" spans="1:19" x14ac:dyDescent="0.4">
      <c r="A56" s="2"/>
      <c r="P56" s="7"/>
      <c r="S56" s="2"/>
    </row>
    <row r="57" spans="1:19" x14ac:dyDescent="0.4">
      <c r="A57" s="2"/>
      <c r="P57" s="7"/>
      <c r="S57" s="2"/>
    </row>
    <row r="58" spans="1:19" x14ac:dyDescent="0.4">
      <c r="A58" s="2"/>
      <c r="P58" s="7"/>
      <c r="S58" s="2"/>
    </row>
    <row r="59" spans="1:19" x14ac:dyDescent="0.4">
      <c r="A59" s="2"/>
      <c r="P59" s="7"/>
      <c r="S59" s="2"/>
    </row>
    <row r="60" spans="1:19" x14ac:dyDescent="0.4">
      <c r="A60" s="2"/>
      <c r="P60" s="7"/>
      <c r="S60" s="2"/>
    </row>
    <row r="61" spans="1:19" x14ac:dyDescent="0.4">
      <c r="A61" s="2"/>
      <c r="P61" s="7"/>
      <c r="S61" s="2"/>
    </row>
    <row r="62" spans="1:19" x14ac:dyDescent="0.4">
      <c r="A62" s="2"/>
      <c r="P62" s="7"/>
      <c r="S62" s="2"/>
    </row>
    <row r="63" spans="1:19" x14ac:dyDescent="0.4">
      <c r="A63" s="2"/>
      <c r="P63" s="7"/>
      <c r="S63" s="2"/>
    </row>
    <row r="64" spans="1:19" x14ac:dyDescent="0.4">
      <c r="A64" s="2"/>
      <c r="P64" s="7"/>
      <c r="S64" s="2"/>
    </row>
    <row r="65" spans="1:19" x14ac:dyDescent="0.4">
      <c r="A65" s="2"/>
      <c r="P65" s="7"/>
      <c r="S65" s="2"/>
    </row>
    <row r="66" spans="1:19" x14ac:dyDescent="0.4">
      <c r="A66" s="2"/>
      <c r="P66" s="7"/>
      <c r="S66" s="2"/>
    </row>
    <row r="67" spans="1:19" x14ac:dyDescent="0.4">
      <c r="A67" s="2"/>
      <c r="P67" s="7"/>
      <c r="S67" s="2"/>
    </row>
    <row r="68" spans="1:19" x14ac:dyDescent="0.4">
      <c r="A68" s="2"/>
      <c r="P68" s="7"/>
      <c r="S68" s="2"/>
    </row>
    <row r="69" spans="1:19" x14ac:dyDescent="0.4">
      <c r="A69" s="2"/>
      <c r="P69" s="7"/>
      <c r="S69" s="2"/>
    </row>
    <row r="70" spans="1:19" x14ac:dyDescent="0.4">
      <c r="A70" s="2"/>
      <c r="P70" s="7"/>
      <c r="S70" s="2"/>
    </row>
    <row r="71" spans="1:19" x14ac:dyDescent="0.4">
      <c r="A71" s="2"/>
      <c r="P71" s="7"/>
      <c r="S71" s="2"/>
    </row>
    <row r="72" spans="1:19" x14ac:dyDescent="0.4">
      <c r="A72" s="2"/>
      <c r="P72" s="7"/>
      <c r="S72" s="2"/>
    </row>
    <row r="73" spans="1:19" x14ac:dyDescent="0.4">
      <c r="A73" s="2"/>
      <c r="P73" s="7"/>
      <c r="S73" s="2"/>
    </row>
    <row r="74" spans="1:19" x14ac:dyDescent="0.4">
      <c r="A74" s="2"/>
      <c r="P74" s="7"/>
      <c r="S74" s="2"/>
    </row>
    <row r="75" spans="1:19" x14ac:dyDescent="0.4">
      <c r="A75" s="2"/>
      <c r="P75" s="7"/>
      <c r="S75" s="2"/>
    </row>
    <row r="76" spans="1:19" x14ac:dyDescent="0.4">
      <c r="A76" s="2"/>
      <c r="P76" s="7"/>
      <c r="S76" s="2"/>
    </row>
    <row r="77" spans="1:19" x14ac:dyDescent="0.4">
      <c r="A77" s="2"/>
      <c r="P77" s="7"/>
      <c r="S77" s="2"/>
    </row>
    <row r="78" spans="1:19" x14ac:dyDescent="0.4">
      <c r="A78" s="2"/>
      <c r="P78" s="7"/>
      <c r="S78" s="2"/>
    </row>
    <row r="79" spans="1:19" x14ac:dyDescent="0.4">
      <c r="A79" s="2"/>
      <c r="P79" s="7"/>
      <c r="S79" s="2"/>
    </row>
    <row r="80" spans="1:19" x14ac:dyDescent="0.4">
      <c r="A80" s="2"/>
      <c r="P80" s="7"/>
      <c r="S80" s="2"/>
    </row>
    <row r="81" spans="1:19" x14ac:dyDescent="0.4">
      <c r="A81" s="2"/>
      <c r="P81" s="7"/>
      <c r="S81" s="2"/>
    </row>
    <row r="82" spans="1:19" x14ac:dyDescent="0.4">
      <c r="A82" s="2"/>
      <c r="P82" s="7"/>
      <c r="S82" s="2"/>
    </row>
    <row r="83" spans="1:19" x14ac:dyDescent="0.4">
      <c r="A83" s="2"/>
      <c r="P83" s="7"/>
      <c r="S83" s="2"/>
    </row>
    <row r="84" spans="1:19" x14ac:dyDescent="0.4">
      <c r="A84" s="2"/>
      <c r="P84" s="7"/>
      <c r="S84" s="2"/>
    </row>
    <row r="85" spans="1:19" x14ac:dyDescent="0.4">
      <c r="A85" s="2"/>
      <c r="P85" s="7"/>
      <c r="S85" s="2"/>
    </row>
    <row r="86" spans="1:19" x14ac:dyDescent="0.4">
      <c r="A86" s="2"/>
      <c r="P86" s="7"/>
      <c r="S86" s="2"/>
    </row>
    <row r="87" spans="1:19" x14ac:dyDescent="0.4">
      <c r="A87" s="2"/>
      <c r="P87" s="7"/>
      <c r="S87" s="2"/>
    </row>
    <row r="88" spans="1:19" x14ac:dyDescent="0.4">
      <c r="A88" s="2"/>
      <c r="P88" s="7"/>
      <c r="S88" s="2"/>
    </row>
    <row r="89" spans="1:19" x14ac:dyDescent="0.4">
      <c r="A89" s="2"/>
      <c r="P89" s="7"/>
      <c r="S89" s="2"/>
    </row>
    <row r="90" spans="1:19" x14ac:dyDescent="0.4">
      <c r="A90" s="2"/>
      <c r="P90" s="7"/>
      <c r="S90" s="2"/>
    </row>
    <row r="91" spans="1:19" x14ac:dyDescent="0.4">
      <c r="A91" s="2"/>
      <c r="P91" s="7"/>
      <c r="S91" s="2"/>
    </row>
    <row r="92" spans="1:19" x14ac:dyDescent="0.4">
      <c r="A92" s="2"/>
      <c r="P92" s="7"/>
      <c r="S92" s="2"/>
    </row>
    <row r="93" spans="1:19" x14ac:dyDescent="0.4">
      <c r="A93" s="2"/>
      <c r="P93" s="7"/>
      <c r="S93" s="2"/>
    </row>
    <row r="94" spans="1:19" x14ac:dyDescent="0.4">
      <c r="A94" s="2"/>
      <c r="P94" s="7"/>
      <c r="S94" s="2"/>
    </row>
    <row r="95" spans="1:19" x14ac:dyDescent="0.4">
      <c r="A95" s="2"/>
      <c r="P95" s="7"/>
      <c r="S95" s="2"/>
    </row>
    <row r="96" spans="1:19" x14ac:dyDescent="0.4">
      <c r="A96" s="2"/>
      <c r="P96" s="7"/>
      <c r="S96" s="2"/>
    </row>
    <row r="97" spans="1:19" x14ac:dyDescent="0.4">
      <c r="A97" s="2"/>
      <c r="P97" s="7"/>
      <c r="S97" s="2"/>
    </row>
    <row r="98" spans="1:19" x14ac:dyDescent="0.4">
      <c r="A98" s="2"/>
      <c r="P98" s="7"/>
      <c r="S98" s="2"/>
    </row>
    <row r="99" spans="1:19" x14ac:dyDescent="0.4">
      <c r="A99" s="2"/>
      <c r="P99" s="7"/>
      <c r="S99" s="2"/>
    </row>
    <row r="100" spans="1:19" x14ac:dyDescent="0.4">
      <c r="A100" s="2"/>
      <c r="P100" s="7"/>
      <c r="S100" s="2"/>
    </row>
    <row r="101" spans="1:19" x14ac:dyDescent="0.4">
      <c r="A101" s="2"/>
      <c r="P101" s="7"/>
      <c r="S101" s="2"/>
    </row>
    <row r="102" spans="1:19" x14ac:dyDescent="0.4">
      <c r="A102" s="2"/>
      <c r="P102" s="7"/>
      <c r="S102" s="2"/>
    </row>
    <row r="103" spans="1:19" x14ac:dyDescent="0.4">
      <c r="A103" s="2"/>
      <c r="P103" s="7"/>
      <c r="S103" s="2"/>
    </row>
    <row r="104" spans="1:19" x14ac:dyDescent="0.4">
      <c r="A104" s="2"/>
      <c r="P104" s="7"/>
      <c r="S104" s="2"/>
    </row>
    <row r="105" spans="1:19" x14ac:dyDescent="0.4">
      <c r="A105" s="2"/>
      <c r="P105" s="7"/>
      <c r="S105" s="2"/>
    </row>
    <row r="106" spans="1:19" x14ac:dyDescent="0.4">
      <c r="A106" s="2"/>
      <c r="P106" s="7"/>
      <c r="S106" s="2"/>
    </row>
    <row r="107" spans="1:19" x14ac:dyDescent="0.4">
      <c r="A107" s="2"/>
      <c r="P107" s="7"/>
      <c r="S107" s="2"/>
    </row>
    <row r="108" spans="1:19" x14ac:dyDescent="0.4">
      <c r="A108" s="2"/>
      <c r="P108" s="7"/>
      <c r="S108" s="2"/>
    </row>
    <row r="109" spans="1:19" x14ac:dyDescent="0.4">
      <c r="A109" s="2"/>
      <c r="P109" s="7"/>
      <c r="S109" s="2"/>
    </row>
    <row r="110" spans="1:19" x14ac:dyDescent="0.4">
      <c r="A110" s="2"/>
      <c r="P110" s="7"/>
      <c r="S110" s="2"/>
    </row>
    <row r="111" spans="1:19" x14ac:dyDescent="0.4">
      <c r="A111" s="2"/>
      <c r="P111" s="7"/>
      <c r="S111" s="2"/>
    </row>
    <row r="112" spans="1:19" x14ac:dyDescent="0.4">
      <c r="A112" s="2"/>
      <c r="P112" s="7"/>
      <c r="S112" s="2"/>
    </row>
    <row r="113" spans="1:19" x14ac:dyDescent="0.4">
      <c r="A113" s="2"/>
      <c r="P113" s="7"/>
      <c r="S113" s="2"/>
    </row>
    <row r="114" spans="1:19" x14ac:dyDescent="0.4">
      <c r="A114" s="2"/>
      <c r="P114" s="7"/>
      <c r="S114" s="2"/>
    </row>
    <row r="115" spans="1:19" x14ac:dyDescent="0.4">
      <c r="A115" s="2"/>
      <c r="P115" s="7"/>
      <c r="S115" s="2"/>
    </row>
    <row r="116" spans="1:19" x14ac:dyDescent="0.4">
      <c r="A116" s="2"/>
      <c r="P116" s="7"/>
      <c r="S116" s="2"/>
    </row>
    <row r="117" spans="1:19" x14ac:dyDescent="0.4">
      <c r="A117" s="2"/>
      <c r="P117" s="7"/>
      <c r="S117" s="2"/>
    </row>
    <row r="118" spans="1:19" x14ac:dyDescent="0.4">
      <c r="A118" s="2"/>
      <c r="P118" s="7"/>
      <c r="S118" s="2"/>
    </row>
    <row r="119" spans="1:19" x14ac:dyDescent="0.4">
      <c r="A119" s="2"/>
      <c r="P119" s="7"/>
      <c r="S119" s="2"/>
    </row>
    <row r="120" spans="1:19" x14ac:dyDescent="0.4">
      <c r="A120" s="2"/>
      <c r="P120" s="7"/>
      <c r="S120" s="2"/>
    </row>
    <row r="121" spans="1:19" x14ac:dyDescent="0.4">
      <c r="A121" s="2"/>
      <c r="P121" s="7"/>
      <c r="S121" s="2"/>
    </row>
    <row r="122" spans="1:19" x14ac:dyDescent="0.4">
      <c r="A122" s="2"/>
      <c r="P122" s="7"/>
      <c r="S122" s="2"/>
    </row>
    <row r="123" spans="1:19" x14ac:dyDescent="0.4">
      <c r="A123" s="2"/>
      <c r="P123" s="7"/>
      <c r="S123" s="2"/>
    </row>
    <row r="124" spans="1:19" x14ac:dyDescent="0.4">
      <c r="A124" s="2"/>
      <c r="P124" s="7"/>
      <c r="S124" s="2"/>
    </row>
    <row r="125" spans="1:19" x14ac:dyDescent="0.4">
      <c r="A125" s="2"/>
      <c r="P125" s="7"/>
      <c r="S125" s="2"/>
    </row>
    <row r="126" spans="1:19" x14ac:dyDescent="0.4">
      <c r="A126" s="2"/>
      <c r="P126" s="7"/>
      <c r="S126" s="2"/>
    </row>
    <row r="127" spans="1:19" x14ac:dyDescent="0.4">
      <c r="A127" s="2"/>
      <c r="P127" s="7"/>
      <c r="S127" s="2"/>
    </row>
    <row r="128" spans="1:19" x14ac:dyDescent="0.4">
      <c r="A128" s="2"/>
      <c r="P128" s="7"/>
      <c r="S128" s="2"/>
    </row>
    <row r="129" spans="1:19" x14ac:dyDescent="0.4">
      <c r="A129" s="2"/>
      <c r="P129" s="7"/>
      <c r="S129" s="2"/>
    </row>
    <row r="130" spans="1:19" x14ac:dyDescent="0.4">
      <c r="A130" s="2"/>
      <c r="P130" s="7"/>
      <c r="S130" s="2"/>
    </row>
    <row r="131" spans="1:19" x14ac:dyDescent="0.4">
      <c r="A131" s="2"/>
      <c r="P131" s="7"/>
      <c r="S131" s="2"/>
    </row>
    <row r="132" spans="1:19" x14ac:dyDescent="0.4">
      <c r="A132" s="2"/>
      <c r="P132" s="7"/>
      <c r="S132" s="2"/>
    </row>
    <row r="133" spans="1:19" x14ac:dyDescent="0.4">
      <c r="A133" s="2"/>
      <c r="P133" s="7"/>
      <c r="S133" s="2"/>
    </row>
    <row r="134" spans="1:19" x14ac:dyDescent="0.4">
      <c r="A134" s="2"/>
      <c r="P134" s="7"/>
      <c r="S134" s="2"/>
    </row>
    <row r="135" spans="1:19" x14ac:dyDescent="0.4">
      <c r="A135" s="2"/>
      <c r="P135" s="7"/>
      <c r="S135" s="2"/>
    </row>
    <row r="136" spans="1:19" x14ac:dyDescent="0.4">
      <c r="A136" s="2"/>
      <c r="P136" s="7"/>
      <c r="S136" s="2"/>
    </row>
    <row r="137" spans="1:19" x14ac:dyDescent="0.4">
      <c r="A137" s="2"/>
      <c r="P137" s="7"/>
      <c r="S137" s="2"/>
    </row>
    <row r="138" spans="1:19" x14ac:dyDescent="0.4">
      <c r="A138" s="2"/>
      <c r="P138" s="7"/>
      <c r="S138" s="2"/>
    </row>
    <row r="139" spans="1:19" x14ac:dyDescent="0.4">
      <c r="A139" s="2"/>
      <c r="P139" s="7"/>
      <c r="S139" s="2"/>
    </row>
    <row r="140" spans="1:19" x14ac:dyDescent="0.4">
      <c r="A140" s="2"/>
      <c r="P140" s="7"/>
      <c r="S140" s="2"/>
    </row>
    <row r="141" spans="1:19" x14ac:dyDescent="0.4">
      <c r="A141" s="2"/>
      <c r="P141" s="7"/>
      <c r="S141" s="2"/>
    </row>
    <row r="142" spans="1:19" x14ac:dyDescent="0.4">
      <c r="A142" s="2"/>
      <c r="P142" s="7"/>
      <c r="S142" s="2"/>
    </row>
    <row r="143" spans="1:19" x14ac:dyDescent="0.4">
      <c r="A143" s="2"/>
      <c r="P143" s="7"/>
      <c r="S143" s="2"/>
    </row>
    <row r="144" spans="1:19" x14ac:dyDescent="0.4">
      <c r="A144" s="2"/>
      <c r="P144" s="7"/>
      <c r="S144" s="2"/>
    </row>
    <row r="145" spans="1:19" x14ac:dyDescent="0.4">
      <c r="A145" s="2"/>
      <c r="P145" s="7"/>
      <c r="S145" s="2"/>
    </row>
    <row r="146" spans="1:19" x14ac:dyDescent="0.4">
      <c r="A146" s="2"/>
      <c r="P146" s="7"/>
      <c r="S146" s="2"/>
    </row>
    <row r="147" spans="1:19" x14ac:dyDescent="0.4">
      <c r="A147" s="2"/>
      <c r="P147" s="7"/>
      <c r="S147" s="2"/>
    </row>
    <row r="148" spans="1:19" x14ac:dyDescent="0.4">
      <c r="A148" s="2"/>
      <c r="P148" s="7"/>
      <c r="S148" s="2"/>
    </row>
    <row r="149" spans="1:19" x14ac:dyDescent="0.4">
      <c r="A149" s="2"/>
      <c r="P149" s="7"/>
      <c r="S149" s="2"/>
    </row>
    <row r="150" spans="1:19" x14ac:dyDescent="0.4">
      <c r="A150" s="2"/>
      <c r="P150" s="7"/>
      <c r="S150" s="2"/>
    </row>
    <row r="151" spans="1:19" x14ac:dyDescent="0.4">
      <c r="A151" s="2"/>
      <c r="P151" s="7"/>
      <c r="S151" s="2"/>
    </row>
  </sheetData>
  <sheetProtection selectLockedCells="1" selectUnlockedCells="1"/>
  <mergeCells count="34">
    <mergeCell ref="R6:S7"/>
    <mergeCell ref="O10:P11"/>
    <mergeCell ref="A12:F13"/>
    <mergeCell ref="G12:Q13"/>
    <mergeCell ref="I14:L15"/>
    <mergeCell ref="M14:P15"/>
    <mergeCell ref="Q14:Q15"/>
    <mergeCell ref="A3:G11"/>
    <mergeCell ref="H3:H11"/>
    <mergeCell ref="I3:N4"/>
    <mergeCell ref="O3:P4"/>
    <mergeCell ref="I5:N11"/>
    <mergeCell ref="O5:P7"/>
    <mergeCell ref="B30:F30"/>
    <mergeCell ref="B22:F22"/>
    <mergeCell ref="B23:F23"/>
    <mergeCell ref="B24:F24"/>
    <mergeCell ref="B18:F18"/>
    <mergeCell ref="B21:F21"/>
    <mergeCell ref="B25:F25"/>
    <mergeCell ref="B26:F26"/>
    <mergeCell ref="B27:F27"/>
    <mergeCell ref="B28:F28"/>
    <mergeCell ref="B29:F29"/>
    <mergeCell ref="B37:F37"/>
    <mergeCell ref="B38:F38"/>
    <mergeCell ref="B39:F39"/>
    <mergeCell ref="A40:F40"/>
    <mergeCell ref="B31:F31"/>
    <mergeCell ref="B32:F32"/>
    <mergeCell ref="B33:F33"/>
    <mergeCell ref="B34:F34"/>
    <mergeCell ref="B35:F35"/>
    <mergeCell ref="B36:F36"/>
  </mergeCells>
  <printOptions horizontalCentered="1"/>
  <pageMargins left="0.25" right="0.25" top="0.4" bottom="0.5" header="0.25" footer="0"/>
  <pageSetup scale="73" fitToHeight="2" orientation="landscape" r:id="rId1"/>
  <headerFooter alignWithMargins="0">
    <oddHeader xml:space="preserve">&amp;LUSDA Forest Service&amp;C&amp;"Arial,Bold"SUMMARY OF RESPONDENT BURDEN AND COST&amp;RPage &amp;P of &amp;N
</oddHeader>
    <oddFooter xml:space="preserve">&amp;C&amp;"Times New Roman,Regular"&amp;6          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be7b9b-28ec-4677-8dc6-f18afa427c8d">
      <Terms xmlns="http://schemas.microsoft.com/office/infopath/2007/PartnerControls"/>
    </lcf76f155ced4ddcb4097134ff3c332f>
    <TaxCatchAll xmlns="34dbb5a2-c9fd-4d5b-9e3c-4bebcb76b2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0A597B2B9634FBFF658D906DC2ED5" ma:contentTypeVersion="18" ma:contentTypeDescription="Create a new document." ma:contentTypeScope="" ma:versionID="b25554c7aef508c47a164bea09e07fba">
  <xsd:schema xmlns:xsd="http://www.w3.org/2001/XMLSchema" xmlns:xs="http://www.w3.org/2001/XMLSchema" xmlns:p="http://schemas.microsoft.com/office/2006/metadata/properties" xmlns:ns2="77be7b9b-28ec-4677-8dc6-f18afa427c8d" xmlns:ns3="34dbb5a2-c9fd-4d5b-9e3c-4bebcb76b28a" targetNamespace="http://schemas.microsoft.com/office/2006/metadata/properties" ma:root="true" ma:fieldsID="42f9af9b0b6ba6ff58faca866ed2dd39" ns2:_="" ns3:_="">
    <xsd:import namespace="77be7b9b-28ec-4677-8dc6-f18afa427c8d"/>
    <xsd:import namespace="34dbb5a2-c9fd-4d5b-9e3c-4bebcb76b2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be7b9b-28ec-4677-8dc6-f18afa427c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16df305-adfd-4c0b-944e-20c573854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bb5a2-c9fd-4d5b-9e3c-4bebcb76b28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65ddc41-df83-4b33-8742-52a2919c4fe4}" ma:internalName="TaxCatchAll" ma:showField="CatchAllData" ma:web="34dbb5a2-c9fd-4d5b-9e3c-4bebcb76b2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C310D-45B0-4F22-A218-5AFE48ADD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89BA53-98B3-4F87-A7B4-60BE9A39D42D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4dbb5a2-c9fd-4d5b-9e3c-4bebcb76b28a"/>
    <ds:schemaRef ds:uri="77be7b9b-28ec-4677-8dc6-f18afa427c8d"/>
  </ds:schemaRefs>
</ds:datastoreItem>
</file>

<file path=customXml/itemProps3.xml><?xml version="1.0" encoding="utf-8"?>
<ds:datastoreItem xmlns:ds="http://schemas.openxmlformats.org/officeDocument/2006/customXml" ds:itemID="{7F26BB33-4A90-4DC2-ABE1-F0A786F54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be7b9b-28ec-4677-8dc6-f18afa427c8d"/>
    <ds:schemaRef ds:uri="34dbb5a2-c9fd-4d5b-9e3c-4bebcb76b2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Individual and Household</vt:lpstr>
      <vt:lpstr>Private Sector</vt:lpstr>
      <vt:lpstr>State Tribal County</vt:lpstr>
      <vt:lpstr>'Individual and Household'!Print_Area</vt:lpstr>
      <vt:lpstr>'Private Sector'!Print_Area</vt:lpstr>
      <vt:lpstr>'State Tribal County'!Print_Area</vt:lpstr>
      <vt:lpstr>'Individual and Household'!Print_Titles</vt:lpstr>
      <vt:lpstr>'Private Sector'!Print_Titles</vt:lpstr>
      <vt:lpstr>'State Tribal County'!Print_Titles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FS IC</cp:lastModifiedBy>
  <cp:revision/>
  <dcterms:created xsi:type="dcterms:W3CDTF">2000-01-10T18:54:20Z</dcterms:created>
  <dcterms:modified xsi:type="dcterms:W3CDTF">2023-10-30T22:05:35Z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0x010100D250A597B2B9634FBFF658D906DC2ED5</vt:lpwstr>
  </property>
  <property fmtid="{D5CDD505-2E9C-101B-9397-08002B2CF9AE}" pid="3" name="Order">
    <vt:r8>35665700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