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2.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drawings/drawing3.xml" ContentType="application/vnd.openxmlformats-officedocument.drawing+xml"/>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drawings/drawing4.xml" ContentType="application/vnd.openxmlformats-officedocument.drawing+xml"/>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drawings/drawing5.xml" ContentType="application/vnd.openxmlformats-officedocument.drawing+xml"/>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drawings/drawing6.xml" ContentType="application/vnd.openxmlformats-officedocument.drawing+xml"/>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codeName="{4D1C537B-E38A-612A-F078-A93A15B4B7F4}"/>
  <workbookPr codeName="ThisWorkbook"/>
  <mc:AlternateContent xmlns:mc="http://schemas.openxmlformats.org/markup-compatibility/2006">
    <mc:Choice Requires="x15">
      <x15ac:absPath xmlns:x15ac="http://schemas.microsoft.com/office/spreadsheetml/2010/11/ac" url="C:\Users\Walter.Culbreath\Documents\"/>
    </mc:Choice>
  </mc:AlternateContent>
  <xr:revisionPtr revIDLastSave="0" documentId="8_{4CAE66C3-8765-43A8-9D16-096073E8C9FB}" xr6:coauthVersionLast="47" xr6:coauthVersionMax="47" xr10:uidLastSave="{00000000-0000-0000-0000-000000000000}"/>
  <workbookProtection workbookAlgorithmName="SHA-512" workbookHashValue="qxaZS7VlHk0250fhEnzcatwDk0367YOJGYCyjl+6LmlB1mxVOFI7DRTeRfUkNKGjVjYc0D7nFLhSekVFxtu7qQ==" workbookSaltValue="OGf+7PymmQo1EjciflXhiQ==" workbookSpinCount="100000" lockStructure="1"/>
  <bookViews>
    <workbookView xWindow="-110" yWindow="-110" windowWidth="19420" windowHeight="10420" tabRatio="775" activeTab="1" xr2:uid="{00000000-000D-0000-FFFF-FFFF00000000}"/>
  </bookViews>
  <sheets>
    <sheet name="Data Definitions" sheetId="7" r:id="rId1"/>
    <sheet name="Details" sheetId="5" r:id="rId2"/>
    <sheet name="Transactions 1-2" sheetId="2" state="hidden" r:id="rId3"/>
    <sheet name="Transactions 3-4" sheetId="9" state="hidden" r:id="rId4"/>
    <sheet name="Transactions 5-6" sheetId="10" state="hidden" r:id="rId5"/>
    <sheet name="Transactions 7-8" sheetId="11" state="hidden" r:id="rId6"/>
    <sheet name="Transactions 9-10" sheetId="12" state="hidden" r:id="rId7"/>
    <sheet name="Joint Trade Instructions" sheetId="4" state="veryHidden" r:id="rId8"/>
    <sheet name="Supporting" sheetId="3" state="veryHidden" r:id="rId9"/>
  </sheets>
  <definedNames>
    <definedName name="Address1_Holder">Details!$F$14</definedName>
    <definedName name="Address1_Receiver">Details!$L$14</definedName>
    <definedName name="Address2_Holder">Details!$F$15</definedName>
    <definedName name="Address2_Receiver">Details!$L$15</definedName>
    <definedName name="City_Holder">Details!$F$16</definedName>
    <definedName name="City_Receiver">Details!$L$16</definedName>
    <definedName name="Country_Holder">Details!$F$19</definedName>
    <definedName name="Country_Receiver">Details!$L$19</definedName>
    <definedName name="Date" localSheetId="3">'Transactions 3-4'!$D$5</definedName>
    <definedName name="Date" localSheetId="4">'Transactions 5-6'!$D$5</definedName>
    <definedName name="Date" localSheetId="5">'Transactions 7-8'!$D$5</definedName>
    <definedName name="Date" localSheetId="6">'Transactions 9-10'!$D$5</definedName>
    <definedName name="Date">'Transactions 1-2'!$D$5</definedName>
    <definedName name="Header">'Data Definitions'!$A$1</definedName>
    <definedName name="Name_Holder">Details!$F$13</definedName>
    <definedName name="Name_Receiver">Details!$L$13</definedName>
    <definedName name="Phone_Holder">Details!$F$20</definedName>
    <definedName name="Phone_Receiver">Details!$L$20</definedName>
    <definedName name="POC_Company_Holder">Details!$F$35</definedName>
    <definedName name="POC_Company_Receiver">Details!$L$35</definedName>
    <definedName name="POC_Dept_Holder">Details!$F$34</definedName>
    <definedName name="POC_Dept_Receiver">Details!$L$34</definedName>
    <definedName name="POC_Email_Holder">Details!$F$37</definedName>
    <definedName name="POC_Email_Receiver">Details!$L$37</definedName>
    <definedName name="POC_Name_Holder">Details!$F$32</definedName>
    <definedName name="POC_Name_Receiver">Details!$L$32</definedName>
    <definedName name="POC_Phone_Holder">Details!$F$36</definedName>
    <definedName name="POC_Phone_Receiver">Details!$L$36</definedName>
    <definedName name="POC_Title_Holder">Details!$F$33</definedName>
    <definedName name="POC_Title_Receiver">Details!$L$33</definedName>
    <definedName name="_xlnm.Print_Area" localSheetId="1">Details!$B$2:$P$38</definedName>
    <definedName name="_xlnm.Print_Area" localSheetId="7">'Joint Trade Instructions'!$C$4:$T$55</definedName>
    <definedName name="_xlnm.Print_Area" localSheetId="2">'Transactions 1-2'!$B$2:$J$52</definedName>
    <definedName name="_xlnm.Print_Area" localSheetId="3">'Transactions 3-4'!$B$2:$J$52</definedName>
    <definedName name="_xlnm.Print_Area" localSheetId="4">'Transactions 5-6'!$B$2:$J$52</definedName>
    <definedName name="_xlnm.Print_Area" localSheetId="5">'Transactions 7-8'!$B$2:$J$52</definedName>
    <definedName name="_xlnm.Print_Area" localSheetId="6">'Transactions 9-10'!$B$2:$J$52</definedName>
    <definedName name="Select_Comp_Cat">Supporting!$J$4:$J$7</definedName>
    <definedName name="Select_Credit_Type">Supporting!$P$4:$P$6</definedName>
    <definedName name="Select_MY">Supporting!$L$4:$L$19</definedName>
    <definedName name="Select_No_of_Transactions">Supporting!$T$4:$T$14</definedName>
    <definedName name="Select_OEM">Supporting!$G$4:$G$33</definedName>
    <definedName name="Select_Transaction_Type">Supporting!$N$4:$N$9</definedName>
    <definedName name="Select_Yes_or_No">Supporting!$R$4:$R$6</definedName>
    <definedName name="Signatory_Company_Holder">Details!$F$27</definedName>
    <definedName name="Signatory_Company_Receiver">Details!$L$27</definedName>
    <definedName name="Signatory_Date_Holder">Details!$F$28</definedName>
    <definedName name="Signatory_Date_Receiver">Details!$L$28</definedName>
    <definedName name="Signatory_Dept_Holder">Details!$F$26</definedName>
    <definedName name="Signatory_Dept_Receiver">Details!$L$26</definedName>
    <definedName name="Signatory_Name_Holder">Details!$F$24</definedName>
    <definedName name="Signatory_Name_Receiver">Details!$L$24</definedName>
    <definedName name="Signatory_Title_Holder">Details!$F$25</definedName>
    <definedName name="Signatory_Title_Receiver">Details!$L$25</definedName>
    <definedName name="State_Holder">Details!$F$17</definedName>
    <definedName name="State_Receiver">Details!$L$17</definedName>
    <definedName name="Unique_ID_Lookup">Supporting!$B$4:$E$48</definedName>
    <definedName name="Zip_Holder">Details!$F$18</definedName>
    <definedName name="Zip_Receiver">Details!$L$18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2" l="1"/>
  <c r="B2" i="11"/>
  <c r="B2" i="10"/>
  <c r="B2" i="9"/>
  <c r="B2" i="2"/>
  <c r="B2" i="4" l="1"/>
  <c r="G27" i="12" l="1"/>
  <c r="G50" i="12"/>
  <c r="G50" i="11" l="1"/>
  <c r="H50" i="11" s="1"/>
  <c r="G27" i="11"/>
  <c r="H27" i="11" s="1"/>
  <c r="M9" i="5" l="1"/>
  <c r="G9" i="5"/>
  <c r="B2" i="5" l="1"/>
  <c r="L7" i="5" l="1"/>
  <c r="C34" i="4" l="1"/>
  <c r="C14" i="4" l="1"/>
  <c r="F15" i="2" l="1"/>
  <c r="F24" i="2"/>
  <c r="G27" i="2" s="1"/>
  <c r="H27" i="2" s="1"/>
  <c r="F38" i="2"/>
  <c r="F47" i="12" l="1"/>
  <c r="F38" i="12"/>
  <c r="F24" i="12"/>
  <c r="F15" i="12"/>
  <c r="F47" i="11"/>
  <c r="F38" i="11"/>
  <c r="F24" i="11"/>
  <c r="F15" i="11"/>
  <c r="F47" i="10"/>
  <c r="F38" i="10"/>
  <c r="F24" i="10"/>
  <c r="F15" i="10"/>
  <c r="H50" i="12"/>
  <c r="H27" i="12"/>
  <c r="G27" i="10" l="1"/>
  <c r="H27" i="10" s="1"/>
  <c r="G50" i="10"/>
  <c r="H50" i="10" s="1"/>
  <c r="H4" i="9"/>
  <c r="H4" i="10" s="1"/>
  <c r="H4" i="11" s="1"/>
  <c r="H4" i="12" s="1"/>
  <c r="F47" i="9"/>
  <c r="F38" i="9"/>
  <c r="F24" i="9"/>
  <c r="G27" i="9" s="1"/>
  <c r="H27" i="9" s="1"/>
  <c r="F15" i="9"/>
  <c r="F47" i="2"/>
  <c r="G50" i="2" s="1"/>
  <c r="H50" i="2" s="1"/>
  <c r="G50" i="9" l="1"/>
  <c r="H50" i="9" s="1"/>
  <c r="H9" i="4"/>
  <c r="C9" i="4"/>
  <c r="C26" i="4"/>
  <c r="Q35" i="4"/>
  <c r="Q34" i="4"/>
  <c r="Q33" i="4"/>
  <c r="Q32" i="4"/>
  <c r="Q31" i="4"/>
  <c r="Q30" i="4"/>
  <c r="L35" i="4"/>
  <c r="L34" i="4"/>
  <c r="L33" i="4"/>
  <c r="L32" i="4"/>
  <c r="L31" i="4"/>
  <c r="L30" i="4"/>
  <c r="Q19" i="4"/>
  <c r="Q18" i="4"/>
  <c r="Q17" i="4"/>
  <c r="Q16" i="4"/>
  <c r="Q15" i="4"/>
  <c r="L19" i="4"/>
  <c r="L18" i="4"/>
  <c r="L17" i="4"/>
  <c r="L16" i="4"/>
  <c r="L15" i="4"/>
  <c r="H11" i="4"/>
  <c r="H10" i="4"/>
  <c r="H8" i="4"/>
  <c r="H7" i="4"/>
  <c r="C11" i="4"/>
  <c r="C10" i="4"/>
  <c r="C8" i="4"/>
  <c r="C7" i="4"/>
  <c r="D32" i="2" l="1"/>
  <c r="D9" i="9" s="1"/>
  <c r="D32" i="9" s="1"/>
  <c r="D9" i="10" s="1"/>
  <c r="D32" i="10" s="1"/>
  <c r="D9" i="11" s="1"/>
  <c r="D32" i="11" s="1"/>
  <c r="D9" i="12" s="1"/>
  <c r="D32" i="12" s="1"/>
  <c r="B48" i="3" l="1"/>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alcChain>
</file>

<file path=xl/sharedStrings.xml><?xml version="1.0" encoding="utf-8"?>
<sst xmlns="http://schemas.openxmlformats.org/spreadsheetml/2006/main" count="1002" uniqueCount="334">
  <si>
    <t>Adjustment Factor</t>
  </si>
  <si>
    <t>Nissan</t>
  </si>
  <si>
    <t>Transaction No.</t>
  </si>
  <si>
    <r>
      <t>VMT</t>
    </r>
    <r>
      <rPr>
        <vertAlign val="subscript"/>
        <sz val="12"/>
        <color theme="1"/>
        <rFont val="Arial"/>
        <family val="2"/>
      </rPr>
      <t>e</t>
    </r>
  </si>
  <si>
    <r>
      <t>MPG</t>
    </r>
    <r>
      <rPr>
        <vertAlign val="subscript"/>
        <sz val="12"/>
        <color theme="1"/>
        <rFont val="Arial"/>
        <family val="2"/>
      </rPr>
      <t>ae</t>
    </r>
  </si>
  <si>
    <r>
      <t>MPG</t>
    </r>
    <r>
      <rPr>
        <vertAlign val="subscript"/>
        <sz val="12"/>
        <color theme="1"/>
        <rFont val="Arial"/>
        <family val="2"/>
      </rPr>
      <t>se</t>
    </r>
  </si>
  <si>
    <r>
      <t>VMT</t>
    </r>
    <r>
      <rPr>
        <vertAlign val="subscript"/>
        <sz val="12"/>
        <color theme="1"/>
        <rFont val="Arial"/>
        <family val="2"/>
      </rPr>
      <t>u</t>
    </r>
  </si>
  <si>
    <r>
      <t>MPG</t>
    </r>
    <r>
      <rPr>
        <vertAlign val="subscript"/>
        <sz val="12"/>
        <color theme="1"/>
        <rFont val="Arial"/>
        <family val="2"/>
      </rPr>
      <t>au</t>
    </r>
  </si>
  <si>
    <r>
      <t>MPG</t>
    </r>
    <r>
      <rPr>
        <vertAlign val="subscript"/>
        <sz val="12"/>
        <color theme="1"/>
        <rFont val="Arial"/>
        <family val="2"/>
      </rPr>
      <t>su</t>
    </r>
  </si>
  <si>
    <t>Manufacturer</t>
  </si>
  <si>
    <t>Compliance Category</t>
  </si>
  <si>
    <t>MY</t>
  </si>
  <si>
    <t>Transaction Type</t>
  </si>
  <si>
    <t>Carry Forward</t>
  </si>
  <si>
    <t>Carry Back</t>
  </si>
  <si>
    <t>Application</t>
  </si>
  <si>
    <t>Apply to Shortfall?</t>
  </si>
  <si>
    <t>(Select Manufacturer)</t>
  </si>
  <si>
    <t>Aston Martin</t>
  </si>
  <si>
    <t>BMW</t>
  </si>
  <si>
    <t>Daimler</t>
  </si>
  <si>
    <t>Fiat Chrysler</t>
  </si>
  <si>
    <t>Ford</t>
  </si>
  <si>
    <t>General Motors</t>
  </si>
  <si>
    <t>Honda</t>
  </si>
  <si>
    <t>Hyundai</t>
  </si>
  <si>
    <t>Jaguar Land Rover</t>
  </si>
  <si>
    <t>Kia</t>
  </si>
  <si>
    <t>Mazda</t>
  </si>
  <si>
    <t>Mitsubishi</t>
  </si>
  <si>
    <t>Subaru</t>
  </si>
  <si>
    <t>Tesla</t>
  </si>
  <si>
    <t>Toyota</t>
  </si>
  <si>
    <t>Initial Credit Amount</t>
  </si>
  <si>
    <t>Final Credit Amount</t>
  </si>
  <si>
    <t>(Select Transaction Type)</t>
  </si>
  <si>
    <t>Yes-No Toggle</t>
  </si>
  <si>
    <t>Domestic Passenger</t>
  </si>
  <si>
    <t>Import Passenger</t>
  </si>
  <si>
    <t>Light Truck</t>
  </si>
  <si>
    <t>VMT
(mi)</t>
  </si>
  <si>
    <t>Unique ID</t>
  </si>
  <si>
    <t>(Select MY)</t>
  </si>
  <si>
    <t>(Select Compliance Category)</t>
  </si>
  <si>
    <t>Destination Account:</t>
  </si>
  <si>
    <t>Earned Account:</t>
  </si>
  <si>
    <t>Date
(mm/dd/yyyy)</t>
  </si>
  <si>
    <t>Trade</t>
  </si>
  <si>
    <t>(Select Yes or No)</t>
  </si>
  <si>
    <t>Yes</t>
  </si>
  <si>
    <t>No</t>
  </si>
  <si>
    <r>
      <t>VMT</t>
    </r>
    <r>
      <rPr>
        <vertAlign val="subscript"/>
        <sz val="11"/>
        <color theme="1"/>
        <rFont val="Arial"/>
        <family val="2"/>
      </rPr>
      <t>e</t>
    </r>
    <r>
      <rPr>
        <sz val="10"/>
        <color theme="1"/>
        <rFont val="Arial"/>
        <family val="2"/>
      </rPr>
      <t xml:space="preserve"> = Lifetime vehicle miles traveled as provided in the following table for the model year and compliance category in which the credit was earned;</t>
    </r>
  </si>
  <si>
    <r>
      <t>MPG</t>
    </r>
    <r>
      <rPr>
        <vertAlign val="subscript"/>
        <sz val="11"/>
        <color theme="1"/>
        <rFont val="Arial"/>
        <family val="2"/>
      </rPr>
      <t>ae</t>
    </r>
    <r>
      <rPr>
        <sz val="10"/>
        <color theme="1"/>
        <rFont val="Arial"/>
        <family val="2"/>
      </rPr>
      <t xml:space="preserve"> = Actual fuel economy for the originating manufacturer, compliance category, and model year in which the credit was earned;</t>
    </r>
  </si>
  <si>
    <r>
      <t>MPG</t>
    </r>
    <r>
      <rPr>
        <vertAlign val="subscript"/>
        <sz val="11"/>
        <color theme="1"/>
        <rFont val="Arial"/>
        <family val="2"/>
      </rPr>
      <t>se</t>
    </r>
    <r>
      <rPr>
        <sz val="10"/>
        <color theme="1"/>
        <rFont val="Arial"/>
        <family val="2"/>
      </rPr>
      <t xml:space="preserve"> = Required fuel economy standard for the originating (earning) manufacturer, compliance category, and model year in which the credit was earned;</t>
    </r>
  </si>
  <si>
    <r>
      <t>MPG</t>
    </r>
    <r>
      <rPr>
        <vertAlign val="subscript"/>
        <sz val="11"/>
        <color theme="1"/>
        <rFont val="Arial"/>
        <family val="2"/>
      </rPr>
      <t>au</t>
    </r>
    <r>
      <rPr>
        <sz val="10"/>
        <color theme="1"/>
        <rFont val="Arial"/>
        <family val="2"/>
      </rPr>
      <t xml:space="preserve"> = Actual fuel economy for the user manufacturer, compliance category, and model year in which the credit is used for compliance; and</t>
    </r>
  </si>
  <si>
    <r>
      <t>MPG</t>
    </r>
    <r>
      <rPr>
        <vertAlign val="subscript"/>
        <sz val="11"/>
        <color theme="1"/>
        <rFont val="Arial"/>
        <family val="2"/>
      </rPr>
      <t>su</t>
    </r>
    <r>
      <rPr>
        <sz val="10"/>
        <color theme="1"/>
        <rFont val="Arial"/>
        <family val="2"/>
      </rPr>
      <t xml:space="preserve"> = Required fuel economy standard for the user (buying) manufacturer, compliance category, and model year in which the credit is used for compliance.</t>
    </r>
  </si>
  <si>
    <t>Accordingly, we request that NHTSA accept this joint instruction and process the transaction as appropriate in accordance with 49 CFR Part 536.8.</t>
  </si>
  <si>
    <t>Regards,</t>
  </si>
  <si>
    <t>Signature:</t>
  </si>
  <si>
    <t>Associate Administrator for Enforcement</t>
  </si>
  <si>
    <t>Name:</t>
  </si>
  <si>
    <t>National Highway Traffic Safety Administration</t>
  </si>
  <si>
    <t>Title:</t>
  </si>
  <si>
    <t>1200 New Jersey Avenue, SE</t>
  </si>
  <si>
    <t>Department:</t>
  </si>
  <si>
    <t>Washington, DC 20590</t>
  </si>
  <si>
    <t>Company:</t>
  </si>
  <si>
    <t>Subject: CAFE Credit Trade Agreement</t>
  </si>
  <si>
    <t>If you have additional instructions, guidance, questions, or comments please contact the appropriate point of contact provided below.</t>
  </si>
  <si>
    <t>Email:</t>
  </si>
  <si>
    <t>49 CFR Part 536.8(f)</t>
  </si>
  <si>
    <t>If NHTSA determines that a manufacturer has been credited, through error or fraud, with earning credits, NHTSA will cancel those credits if possible. If the manufacturer credited with having earned those credits has already traded them when the error or fraud is discovered, NHTSA will hold the receiving manufacturer responsible for returning the same or equivalent credits to NHTSA for cancellation.</t>
  </si>
  <si>
    <t>Enclosure(s)</t>
  </si>
  <si>
    <t>49 CFR Part 536.8(g)</t>
  </si>
  <si>
    <t>In general, all trades are final and irrevocable once executed, and may only be reversed by a new, mutually-agreed transaction. If NHTSA executes an erroneous instruction to trade credits from one holder to another through error or fraud, NHTSA will reverse the transaction if possible.  If those credits have been traded away, the recipient holder is responsible for obtaining the same or equivalent credits for return to the previous holder.</t>
  </si>
  <si>
    <t>Phone Number:</t>
  </si>
  <si>
    <t>Point of Contact</t>
  </si>
  <si>
    <t>Designated Signatory</t>
  </si>
  <si>
    <t>Credit Holder</t>
  </si>
  <si>
    <t>Credit Receiver</t>
  </si>
  <si>
    <t>Credit Holder Point of Contact</t>
  </si>
  <si>
    <t>Credit Receiver Point of Contact</t>
  </si>
  <si>
    <t>Street Address 1:</t>
  </si>
  <si>
    <t>JOINT TRADE INSTRUCTIONS</t>
  </si>
  <si>
    <t>Agency Message</t>
  </si>
  <si>
    <t>Paperwork Reduction Act Notice</t>
  </si>
  <si>
    <t>Worksheet</t>
  </si>
  <si>
    <t>Data Field</t>
  </si>
  <si>
    <t>Location</t>
  </si>
  <si>
    <t>Source</t>
  </si>
  <si>
    <t>Data Type</t>
  </si>
  <si>
    <t>Data Definition / Description</t>
  </si>
  <si>
    <t>Regulatory Citations</t>
  </si>
  <si>
    <t>User-Selected</t>
  </si>
  <si>
    <t>List</t>
  </si>
  <si>
    <t>User-Entered</t>
  </si>
  <si>
    <t>Whole Number</t>
  </si>
  <si>
    <t>Text
(50 Char. Limit)</t>
  </si>
  <si>
    <t>Decimal Number
(##.#)</t>
  </si>
  <si>
    <t>Company</t>
  </si>
  <si>
    <t>Apply to Shortfall</t>
  </si>
  <si>
    <t>Manufacturer - Earned</t>
  </si>
  <si>
    <t>Compliance Category - Earned</t>
  </si>
  <si>
    <t>Model Year - Earned</t>
  </si>
  <si>
    <t>Actual Fuel Economy - Earned</t>
  </si>
  <si>
    <t>Required Fuel Economy Standard - Earned</t>
  </si>
  <si>
    <t>Manufacturer - Current</t>
  </si>
  <si>
    <t>Compliance Category - Current</t>
  </si>
  <si>
    <t>Model Year - Current</t>
  </si>
  <si>
    <t>Manufacturer - Destination</t>
  </si>
  <si>
    <t>Compliance Category - Destination</t>
  </si>
  <si>
    <t>Model Year - Destination</t>
  </si>
  <si>
    <t>Actual Fuel Economy - Destination</t>
  </si>
  <si>
    <t>Required Fuel Economy Standard - Destination</t>
  </si>
  <si>
    <t>Company's Name</t>
  </si>
  <si>
    <t>Company's Street Address 1</t>
  </si>
  <si>
    <t>Company's Phone Number</t>
  </si>
  <si>
    <t>Designated Signatory's Name</t>
  </si>
  <si>
    <t>Designated Signatory's Title</t>
  </si>
  <si>
    <t>Designated Signatory's Department</t>
  </si>
  <si>
    <t>Designated Signatory's Company</t>
  </si>
  <si>
    <t>Point of Contact's Name</t>
  </si>
  <si>
    <t>Point of Contact's Title</t>
  </si>
  <si>
    <t>Point of Contact's Department</t>
  </si>
  <si>
    <t>Point of Contact's Company</t>
  </si>
  <si>
    <t>Point of Contact's Phone Number</t>
  </si>
  <si>
    <t>Point of Contact's Email</t>
  </si>
  <si>
    <t>Transaction Date
(mm/dd/yyyy)</t>
  </si>
  <si>
    <t>Transaction Date</t>
  </si>
  <si>
    <t>49 CFR 536.8(a)
49 CFR 536.8(b)</t>
  </si>
  <si>
    <t>Select the Transaction Type from the dropdown list.</t>
  </si>
  <si>
    <t>Select "Yes" if the transaction applies credits to an existing CAFE credit shortfall, select "No" if not.</t>
  </si>
  <si>
    <t>49 CFR 536.4(c)</t>
  </si>
  <si>
    <t>Enter the initial credit amount of the transaction.</t>
  </si>
  <si>
    <t>Select the Manufacturer who earned the credits from the dropdown list.</t>
  </si>
  <si>
    <t>Select the Compliance Category in which the credits were earned from the dropdown list.</t>
  </si>
  <si>
    <t>Select the Compliance Model Year in which the credits were earned from the dropdown list.</t>
  </si>
  <si>
    <t>If the transaction applies credits to an existing CAFE credit shortfall, enter the Fleet Average Fuel Economy of the fleet (i.e. manufacturer/compliance category/model year) that earned the credits.</t>
  </si>
  <si>
    <t>If the transaction applies credits to an existing CAFE credit shortfall, enter the Fleet Average Fuel Economy Standard of the fleet (i.e. manufacturer/compliance category/model year) that earned the credits.</t>
  </si>
  <si>
    <t>Select the Manufacturer who currently holds the credits from the dropdown list.</t>
  </si>
  <si>
    <t>Select the Compliance Category in which the credits are currently held from the dropdown list.</t>
  </si>
  <si>
    <t>Select the Model Year in which the credits are currently held from the dropdown list.</t>
  </si>
  <si>
    <t>Select the Manufacturer who will be receiving the credits from the dropdown list.</t>
  </si>
  <si>
    <t>Select the Compliance Category that will be receiving the credits from the dropdown list.</t>
  </si>
  <si>
    <t>Select the Model Year that will be receiving the credits from the dropdown list.</t>
  </si>
  <si>
    <t>If the transaction applies credits to an existing CAFE credit shortfall, enter the Fleet Average Fuel Economy of the fleet (i.e. manufacturer/compliance category/model year) that earned the shortfall.</t>
  </si>
  <si>
    <t>If the transaction applies credits to an existing CAFE credit shortfall, enter the Fleet Average Fuel Economy Standard of the fleet (i.e. manufacturer/compliance category/model year) that earned the shortfall.</t>
  </si>
  <si>
    <t>49 CFR 536.5(b)(1)
49 CFR 536.8(a)</t>
  </si>
  <si>
    <t>Enter the Credit Holder's Phone Number.</t>
  </si>
  <si>
    <t>Designated Signatory's Signature Date</t>
  </si>
  <si>
    <t>Enter the Credit Receiver's Phone Number.</t>
  </si>
  <si>
    <t xml:space="preserve">This template meets the National Highway Traffic Safety Administration’s (NHTSA’s) regulatory requirements for submitting credit transaction instructions in accordance with 49 CFR 536. This template defines the data and data formats required by NHTSA's regulatory provisions. In accordance with 49 CFR 536.8, 49 CFR 536.5(d)(6), and 49 CFR 536.7, manufacturers and other CAFE credit account holders are required to submit Joint Trade Instructions, Credit Allocation Plans, and Carryback Plans to NHTSA to initiate the debiting and crediting of CAFE credit accounts, and the resolution of CAFE credit deficits.
</t>
  </si>
  <si>
    <t xml:space="preserve">
Office of the Chief Information Officer
Office of the Secretary
1200 New Jersey Avenue, SE
Washington, DC 20590
</t>
  </si>
  <si>
    <t>Current Account:</t>
  </si>
  <si>
    <r>
      <t>VMT</t>
    </r>
    <r>
      <rPr>
        <vertAlign val="subscript"/>
        <sz val="10"/>
        <color theme="1"/>
        <rFont val="Arial"/>
        <family val="2"/>
      </rPr>
      <t>u</t>
    </r>
    <r>
      <rPr>
        <sz val="10"/>
        <color theme="1"/>
        <rFont val="Arial"/>
        <family val="2"/>
      </rPr>
      <t xml:space="preserve"> = Lifetime vehicle miles traveled as provided in the following table for the model year and compliance category in which the credit is used for compliance;</t>
    </r>
  </si>
  <si>
    <t>(Select Type of Credits)</t>
  </si>
  <si>
    <t>Earned</t>
  </si>
  <si>
    <t>Banked</t>
  </si>
  <si>
    <t>Credit Type</t>
  </si>
  <si>
    <t>Transfer</t>
  </si>
  <si>
    <t>No. of Transactions</t>
  </si>
  <si>
    <t>(Select No. of Transactions)</t>
  </si>
  <si>
    <t>TRANSACTION DETAILS</t>
  </si>
  <si>
    <t>One</t>
  </si>
  <si>
    <t>Two</t>
  </si>
  <si>
    <t>Three</t>
  </si>
  <si>
    <t>Four</t>
  </si>
  <si>
    <t>Five</t>
  </si>
  <si>
    <t>Six</t>
  </si>
  <si>
    <t>Seven</t>
  </si>
  <si>
    <t>Eight</t>
  </si>
  <si>
    <t>Nine</t>
  </si>
  <si>
    <t>Ten</t>
  </si>
  <si>
    <t>The public reporting and recordkeeping burden for this collection of information is estimated to average 9 hours per response. Send comments on the Agency's need for this information, the accuracy of the provided burden estimates, and any suggested methods for minimizing respondent burden, including through the use of automated collection techniques to the address below. Include the OMB control number in any correspondence, but do not send the completed documents.</t>
  </si>
  <si>
    <t>City / Town:</t>
  </si>
  <si>
    <t>State / Locality / Jurisdiction:</t>
  </si>
  <si>
    <t>Zip Code / Postal Code:</t>
  </si>
  <si>
    <t>Country:</t>
  </si>
  <si>
    <t>Company's Street Address 2</t>
  </si>
  <si>
    <r>
      <t>Street Address 2</t>
    </r>
    <r>
      <rPr>
        <sz val="11"/>
        <color theme="1"/>
        <rFont val="Arial"/>
        <family val="2"/>
      </rPr>
      <t>:</t>
    </r>
  </si>
  <si>
    <t>OMB Control No. 2127-0019</t>
  </si>
  <si>
    <t>Page 1 of 2</t>
  </si>
  <si>
    <t>Page 2 of 2</t>
  </si>
  <si>
    <t>Details</t>
  </si>
  <si>
    <t>Company's City / Town</t>
  </si>
  <si>
    <t>Company's State / Locality / Jurisdiction</t>
  </si>
  <si>
    <t>Company's Zip Code / Postal Code</t>
  </si>
  <si>
    <t>Company's Country</t>
  </si>
  <si>
    <t>Enter the first line of the Credit Holder's Street Address.</t>
  </si>
  <si>
    <t>Enter the second line of the Credit Holder's Street Address.</t>
  </si>
  <si>
    <t>Enter the Credit Holder's City or Town.</t>
  </si>
  <si>
    <t>Enter the Credit Holder's State, Locality, or Jurisdiction.</t>
  </si>
  <si>
    <t>Enter the Credit Holder's Zip Code or Postal Code.</t>
  </si>
  <si>
    <t>Enter the Credit Holder's Country.</t>
  </si>
  <si>
    <t>Enter the Title of the Credit Holder's Designated Signatory.</t>
  </si>
  <si>
    <t>Enter the Department of the Credit Holder's Designated Signatory.</t>
  </si>
  <si>
    <t>Enter the Company Name of the Credit Holder's Designated Signatory.</t>
  </si>
  <si>
    <t>Enter the Date the Credit Holder's Designated Signatory signed the agreement.</t>
  </si>
  <si>
    <t>Enter the Name of the Credit Holder's Point of Contact.</t>
  </si>
  <si>
    <t>Enter the Title of the Credit Holder's Point of Contact.</t>
  </si>
  <si>
    <t>Enter the Department of the Credit Holder's Point of Contact.</t>
  </si>
  <si>
    <t>Enter the Company Name of the Credit Holder's Point of Contact.</t>
  </si>
  <si>
    <t>Enter the Phone Number of the Credit Holder's Point of Contact.</t>
  </si>
  <si>
    <t>Enter the Email Address of the Credit Holder's Point of Contact.</t>
  </si>
  <si>
    <t>F13</t>
  </si>
  <si>
    <t>F14</t>
  </si>
  <si>
    <t>F15</t>
  </si>
  <si>
    <t>F16</t>
  </si>
  <si>
    <t>F17</t>
  </si>
  <si>
    <t>F18</t>
  </si>
  <si>
    <t>F19</t>
  </si>
  <si>
    <t>F20</t>
  </si>
  <si>
    <t>F24</t>
  </si>
  <si>
    <t>F25</t>
  </si>
  <si>
    <t>F26</t>
  </si>
  <si>
    <t>F27</t>
  </si>
  <si>
    <t>F28</t>
  </si>
  <si>
    <t>F32</t>
  </si>
  <si>
    <t>F33</t>
  </si>
  <si>
    <t>F34</t>
  </si>
  <si>
    <t>F35</t>
  </si>
  <si>
    <t>F36</t>
  </si>
  <si>
    <t>F37</t>
  </si>
  <si>
    <t>L13</t>
  </si>
  <si>
    <t>L14</t>
  </si>
  <si>
    <t>L15</t>
  </si>
  <si>
    <t>L16</t>
  </si>
  <si>
    <t>L17</t>
  </si>
  <si>
    <t>L18</t>
  </si>
  <si>
    <t>L19</t>
  </si>
  <si>
    <t>L20</t>
  </si>
  <si>
    <t>L24</t>
  </si>
  <si>
    <t>L25</t>
  </si>
  <si>
    <t>L26</t>
  </si>
  <si>
    <t>L27</t>
  </si>
  <si>
    <t>L28</t>
  </si>
  <si>
    <t>L32</t>
  </si>
  <si>
    <t>L33</t>
  </si>
  <si>
    <t>L34</t>
  </si>
  <si>
    <t>L35</t>
  </si>
  <si>
    <t>L36</t>
  </si>
  <si>
    <t>L37</t>
  </si>
  <si>
    <t>Enter the first line of the Credit Receiver's Street Address.</t>
  </si>
  <si>
    <t>Enter the second line of the Credit Receiver's Street Address.</t>
  </si>
  <si>
    <t>Enter the Credit Receiver's City or Town.</t>
  </si>
  <si>
    <t>Enter the Credit Receiver's State, Locality, or Jurisdiction.</t>
  </si>
  <si>
    <t>Enter the Credit Receiver's Zip Code or Postal Code.</t>
  </si>
  <si>
    <t>Enter the Credit Receiver's Country.</t>
  </si>
  <si>
    <t>Enter the Name of the Credit Receiver's Designated Signatory.</t>
  </si>
  <si>
    <t>Enter the Title of the Credit Receiver's Designated Signatory.</t>
  </si>
  <si>
    <t>Enter the Department of the Credit Receiver's Designated Signatory.</t>
  </si>
  <si>
    <t>Enter the Company Name of the Credit Receiver's Designated Signatory.</t>
  </si>
  <si>
    <t>Enter the Date the Credit Receiver's Designated Signatory signed the agreement.</t>
  </si>
  <si>
    <t>Enter the Name of the Credit Receiver's Point of Contact.</t>
  </si>
  <si>
    <t>Enter the Title of the Credit Receiver's Point of Contact.</t>
  </si>
  <si>
    <t>Enter the Department of the Credit Receiver's Point of Contact.</t>
  </si>
  <si>
    <t>Enter the Company Name of the Credit Receiver's Point of Contact.</t>
  </si>
  <si>
    <t>Enter the Phone Number of the Credit Receiver's Point of Contact.</t>
  </si>
  <si>
    <t>Enter the Email Address of the Credit Receiver's Point of Contact.</t>
  </si>
  <si>
    <t>D5</t>
  </si>
  <si>
    <t>Transactions 1-2
Transactions 3-4</t>
  </si>
  <si>
    <t>Enter the Date of the Transaction.</t>
  </si>
  <si>
    <t>E9, E32</t>
  </si>
  <si>
    <t>H9, H32</t>
  </si>
  <si>
    <t>Transactions 5-6
Transactions 7-8</t>
  </si>
  <si>
    <t>Transactions 9-10</t>
  </si>
  <si>
    <t>F9, F32</t>
  </si>
  <si>
    <t>G9, G32</t>
  </si>
  <si>
    <t>Select the Credit Type from the dropdown list.</t>
  </si>
  <si>
    <t>F12, F35</t>
  </si>
  <si>
    <t>G12, G35</t>
  </si>
  <si>
    <t>H12, H35</t>
  </si>
  <si>
    <t>G15, G38</t>
  </si>
  <si>
    <t>H15, H38</t>
  </si>
  <si>
    <t>F18, F41</t>
  </si>
  <si>
    <t>G18, G41</t>
  </si>
  <si>
    <t>H18, H41</t>
  </si>
  <si>
    <t>F21, F44</t>
  </si>
  <si>
    <t>G21, G44</t>
  </si>
  <si>
    <t>H21, H44</t>
  </si>
  <si>
    <t>G24, G47</t>
  </si>
  <si>
    <t>H24, H47</t>
  </si>
  <si>
    <t>Jeffrey Giuseppe</t>
  </si>
  <si>
    <t>Dear Mr. Giuseppe,</t>
  </si>
  <si>
    <t>United States Department of Transportation
National Highway Transportation Safety Administration
NHTSA CAFE Credit Template (OMB Control No. 2127-0019)
NHTSA Form Number 1475
49 CFR 536.8, 49 CFR 536.5(d)(6), and 49 CFR 536.7
Version Number: 1.1; Last Revision: 10/30/2018; Expiration Date: xxxxxxxxxx</t>
  </si>
  <si>
    <t>BYD Motors</t>
  </si>
  <si>
    <t>Ferrari</t>
  </si>
  <si>
    <t>Koenigsegg Automotive AB</t>
  </si>
  <si>
    <t>Lotus</t>
  </si>
  <si>
    <t>Lucid Motors</t>
  </si>
  <si>
    <t>McLaren</t>
  </si>
  <si>
    <t>Pagani</t>
  </si>
  <si>
    <t>Rivian Automotive LLC</t>
  </si>
  <si>
    <t>RUF Automobile GmbH</t>
  </si>
  <si>
    <t>Volkswagen Group of America, Inc.</t>
  </si>
  <si>
    <t>Volvo</t>
  </si>
  <si>
    <t>Manufacturer Code</t>
  </si>
  <si>
    <t>ASX</t>
  </si>
  <si>
    <t>BMX</t>
  </si>
  <si>
    <t>BYD</t>
  </si>
  <si>
    <t>MBX</t>
  </si>
  <si>
    <t>FEX</t>
  </si>
  <si>
    <t>CRX</t>
  </si>
  <si>
    <t>FMX</t>
  </si>
  <si>
    <t>GMX</t>
  </si>
  <si>
    <t>HNX</t>
  </si>
  <si>
    <t>HYX</t>
  </si>
  <si>
    <t>JLX</t>
  </si>
  <si>
    <t>KMX</t>
  </si>
  <si>
    <t>KGG</t>
  </si>
  <si>
    <t>LTX</t>
  </si>
  <si>
    <t>LMU</t>
  </si>
  <si>
    <t>TKX</t>
  </si>
  <si>
    <t>MLN</t>
  </si>
  <si>
    <t>MTX</t>
  </si>
  <si>
    <t>NSX</t>
  </si>
  <si>
    <t>PGN</t>
  </si>
  <si>
    <t>RIV</t>
  </si>
  <si>
    <t>RAX</t>
  </si>
  <si>
    <t>FJX</t>
  </si>
  <si>
    <t>TSL</t>
  </si>
  <si>
    <t>TYX</t>
  </si>
  <si>
    <t>VGA</t>
  </si>
  <si>
    <t>VVX</t>
  </si>
  <si>
    <t>Transaction ID</t>
  </si>
  <si>
    <t>Signature Date: (mm-dd-yyyy)</t>
  </si>
  <si>
    <t>Select the Credit Holder's Company Name.</t>
  </si>
  <si>
    <t>Enter the Name of the Credit Holder's Designated Signatory.</t>
  </si>
  <si>
    <t>Select the Credit Receiver's Company Name.</t>
  </si>
  <si>
    <t>Elux Automotive</t>
  </si>
  <si>
    <t>FSK</t>
  </si>
  <si>
    <t>KAL</t>
  </si>
  <si>
    <t>Karma Automotive</t>
  </si>
  <si>
    <t>United States Department of Transportation
National Highway Transportation Safety Administration
NHTSA CAFE Credit Transaction Template (OMB Control No. 2127-0019)
NHTSA Form Number 1475
49 CFR 536.8, 49 CFR 536.5(d)(6), and 49 CFR 536.7
Version Number: 2.4; Last Revision: 09/14/2022; Expiration Date: 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</si>
</sst>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mm/dd/yyyy"/>
    <numFmt numFmtId="165" formatCode="#,##0;#,##0"/>
    <numFmt numFmtId="166" formatCode="#,##0.0"/>
    <numFmt numFmtId="167" formatCode="#,##0.0000"/>
    <numFmt numFmtId="168" formatCode="&quot;Page&quot;\ #"/>
    <numFmt numFmtId="169" formatCode="[$-409]mmmm\ dd\,\ yyyy;@"/>
    <numFmt numFmtId="170" formatCode="&quot;(&quot;###&quot;)&quot;\ ###\-####"/>
    <numFmt numFmtId="171" formatCode="#,##0.000"/>
    <numFmt numFmtId="172" formatCode="mm\-dd\-yyyy"/>
  </numFmts>
  <fonts count="26" x14ac:knownFonts="1">
    <font>
      <sz val="11"/>
      <color theme="1"/>
      <name val="Arial"/>
      <family val="2"/>
    </font>
    <font>
      <sz val="10"/>
      <color theme="1"/>
      <name val="Arial"/>
      <family val="2"/>
    </font>
    <font>
      <vertAlign val="subscript"/>
      <sz val="12"/>
      <color theme="1"/>
      <name val="Arial"/>
      <family val="2"/>
    </font>
    <font>
      <sz val="11"/>
      <color theme="1"/>
      <name val="Calibri"/>
      <family val="2"/>
      <scheme val="minor"/>
    </font>
    <font>
      <sz val="12"/>
      <color indexed="9"/>
      <name val="Arial"/>
      <family val="2"/>
    </font>
    <font>
      <sz val="12"/>
      <color theme="1"/>
      <name val="Arial"/>
      <family val="2"/>
    </font>
    <font>
      <sz val="12"/>
      <color rgb="FF0070C0"/>
      <name val="Arial"/>
      <family val="2"/>
    </font>
    <font>
      <sz val="10"/>
      <color indexed="8"/>
      <name val="Arial"/>
      <family val="2"/>
    </font>
    <font>
      <sz val="12"/>
      <name val="Arial"/>
      <family val="2"/>
    </font>
    <font>
      <vertAlign val="subscript"/>
      <sz val="10"/>
      <color theme="1"/>
      <name val="Arial"/>
      <family val="2"/>
    </font>
    <font>
      <vertAlign val="subscript"/>
      <sz val="11"/>
      <color theme="1"/>
      <name val="Arial"/>
      <family val="2"/>
    </font>
    <font>
      <u/>
      <sz val="11"/>
      <color theme="1"/>
      <name val="Arial"/>
      <family val="2"/>
    </font>
    <font>
      <sz val="14"/>
      <color theme="1"/>
      <name val="Arial"/>
      <family val="2"/>
    </font>
    <font>
      <sz val="8"/>
      <color theme="1"/>
      <name val="Arial"/>
      <family val="2"/>
    </font>
    <font>
      <sz val="8"/>
      <name val="Arial"/>
      <family val="2"/>
    </font>
    <font>
      <b/>
      <sz val="9"/>
      <name val="Arial"/>
      <family val="2"/>
    </font>
    <font>
      <b/>
      <sz val="9"/>
      <color theme="1"/>
      <name val="Arial"/>
      <family val="2"/>
    </font>
    <font>
      <sz val="9"/>
      <color theme="1"/>
      <name val="Arial"/>
      <family val="2"/>
    </font>
    <font>
      <b/>
      <sz val="12"/>
      <color rgb="FF0070C0"/>
      <name val="Arial"/>
      <family val="2"/>
    </font>
    <font>
      <b/>
      <sz val="14"/>
      <color theme="9" tint="-0.249977111117893"/>
      <name val="Arial Narrow"/>
      <family val="2"/>
    </font>
    <font>
      <b/>
      <sz val="14"/>
      <color theme="4" tint="-0.249977111117893"/>
      <name val="Arial Narrow"/>
      <family val="2"/>
    </font>
    <font>
      <b/>
      <sz val="14"/>
      <color theme="6" tint="-0.499984740745262"/>
      <name val="Arial Narrow"/>
      <family val="2"/>
    </font>
    <font>
      <sz val="12"/>
      <color rgb="FFD5EAFF"/>
      <name val="Arial"/>
      <family val="2"/>
    </font>
    <font>
      <sz val="11"/>
      <color rgb="FFCCFFCC"/>
      <name val="Arial"/>
      <family val="2"/>
    </font>
    <font>
      <sz val="11"/>
      <name val="Arial"/>
      <family val="2"/>
    </font>
    <font>
      <b/>
      <sz val="11"/>
      <color theme="1"/>
      <name val="Arial"/>
      <family val="2"/>
    </font>
  </fonts>
  <fills count="17">
    <fill>
      <patternFill patternType="none"/>
    </fill>
    <fill>
      <patternFill patternType="gray125"/>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CCFFCC"/>
        <bgColor indexed="64"/>
      </patternFill>
    </fill>
    <fill>
      <patternFill patternType="solid">
        <fgColor rgb="FF99CCFF"/>
        <bgColor indexed="64"/>
      </patternFill>
    </fill>
    <fill>
      <patternFill patternType="solid">
        <fgColor indexed="18"/>
        <bgColor indexed="64"/>
      </patternFill>
    </fill>
    <fill>
      <patternFill patternType="solid">
        <fgColor rgb="FF000080"/>
        <bgColor indexed="64"/>
      </patternFill>
    </fill>
    <fill>
      <patternFill patternType="solid">
        <fgColor rgb="FFD5EAFF"/>
        <bgColor indexed="64"/>
      </patternFill>
    </fill>
    <fill>
      <patternFill patternType="solid">
        <fgColor indexed="65"/>
        <bgColor indexed="64"/>
      </patternFill>
    </fill>
    <fill>
      <patternFill patternType="solid">
        <fgColor theme="0" tint="-0.249977111117893"/>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s>
  <borders count="65">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diagonal/>
    </border>
    <border>
      <left/>
      <right style="medium">
        <color rgb="FF000080"/>
      </right>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right/>
      <top style="medium">
        <color rgb="FF000080"/>
      </top>
      <bottom style="medium">
        <color rgb="FF000080"/>
      </bottom>
      <diagonal/>
    </border>
    <border>
      <left/>
      <right style="medium">
        <color rgb="FF000080"/>
      </right>
      <top style="medium">
        <color rgb="FF000080"/>
      </top>
      <bottom style="medium">
        <color rgb="FF000080"/>
      </bottom>
      <diagonal/>
    </border>
    <border>
      <left style="medium">
        <color auto="1"/>
      </left>
      <right style="medium">
        <color auto="1"/>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thin">
        <color auto="1"/>
      </bottom>
      <diagonal/>
    </border>
    <border>
      <left style="medium">
        <color indexed="64"/>
      </left>
      <right style="medium">
        <color indexed="64"/>
      </right>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diagonal/>
    </border>
    <border>
      <left style="thin">
        <color auto="1"/>
      </left>
      <right style="thin">
        <color auto="1"/>
      </right>
      <top style="medium">
        <color auto="1"/>
      </top>
      <bottom style="thin">
        <color auto="1"/>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auto="1"/>
      </left>
      <right/>
      <top/>
      <bottom/>
      <diagonal/>
    </border>
    <border>
      <left style="thin">
        <color auto="1"/>
      </left>
      <right style="medium">
        <color rgb="FF000080"/>
      </right>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theme="4"/>
      </top>
      <bottom/>
      <diagonal/>
    </border>
    <border>
      <left/>
      <right style="medium">
        <color indexed="64"/>
      </right>
      <top style="medium">
        <color indexed="64"/>
      </top>
      <bottom style="medium">
        <color indexed="64"/>
      </bottom>
      <diagonal/>
    </border>
  </borders>
  <cellStyleXfs count="2">
    <xf numFmtId="0" fontId="0" fillId="0" borderId="0"/>
    <xf numFmtId="0" fontId="3" fillId="0" borderId="0"/>
  </cellStyleXfs>
  <cellXfs count="276">
    <xf numFmtId="0" fontId="0" fillId="0" borderId="0" xfId="0"/>
    <xf numFmtId="0" fontId="1" fillId="0" borderId="0" xfId="0" applyFont="1"/>
    <xf numFmtId="0" fontId="3" fillId="0" borderId="0" xfId="1"/>
    <xf numFmtId="0" fontId="1" fillId="8" borderId="2" xfId="0" applyFont="1" applyFill="1" applyBorder="1" applyAlignment="1">
      <alignment horizontal="center" wrapText="1"/>
    </xf>
    <xf numFmtId="164" fontId="6" fillId="7" borderId="0" xfId="0" applyNumberFormat="1" applyFont="1" applyFill="1" applyBorder="1" applyAlignment="1">
      <alignment horizontal="center"/>
    </xf>
    <xf numFmtId="0" fontId="5" fillId="11" borderId="6" xfId="0" applyFont="1" applyFill="1" applyBorder="1"/>
    <xf numFmtId="0" fontId="5" fillId="11" borderId="8" xfId="0" applyFont="1" applyFill="1" applyBorder="1"/>
    <xf numFmtId="0" fontId="5" fillId="11" borderId="9" xfId="0" applyFont="1" applyFill="1" applyBorder="1"/>
    <xf numFmtId="0" fontId="5" fillId="11" borderId="10" xfId="0" applyFont="1" applyFill="1" applyBorder="1"/>
    <xf numFmtId="0" fontId="5" fillId="11" borderId="0" xfId="0" applyFont="1" applyFill="1" applyBorder="1"/>
    <xf numFmtId="0" fontId="5" fillId="11" borderId="11" xfId="0" applyFont="1" applyFill="1" applyBorder="1"/>
    <xf numFmtId="0" fontId="5" fillId="11" borderId="12" xfId="0" applyFont="1" applyFill="1" applyBorder="1"/>
    <xf numFmtId="0" fontId="5" fillId="11" borderId="13" xfId="0" applyFont="1" applyFill="1" applyBorder="1"/>
    <xf numFmtId="0" fontId="5" fillId="7" borderId="0" xfId="0" applyFont="1" applyFill="1" applyBorder="1"/>
    <xf numFmtId="0" fontId="5" fillId="7" borderId="14" xfId="0" applyFont="1" applyFill="1" applyBorder="1"/>
    <xf numFmtId="0" fontId="5" fillId="7" borderId="15" xfId="0" applyFont="1" applyFill="1" applyBorder="1"/>
    <xf numFmtId="0" fontId="5" fillId="7" borderId="16" xfId="0" applyFont="1" applyFill="1" applyBorder="1"/>
    <xf numFmtId="0" fontId="5" fillId="7" borderId="17" xfId="0" applyFont="1" applyFill="1" applyBorder="1"/>
    <xf numFmtId="0" fontId="5" fillId="7" borderId="18" xfId="0" applyFont="1" applyFill="1" applyBorder="1"/>
    <xf numFmtId="0" fontId="1" fillId="0" borderId="3" xfId="0" applyFont="1" applyFill="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8" borderId="26" xfId="0" applyFont="1" applyFill="1" applyBorder="1" applyAlignment="1">
      <alignment horizontal="center"/>
    </xf>
    <xf numFmtId="0" fontId="1" fillId="8" borderId="27" xfId="0" applyFont="1" applyFill="1" applyBorder="1" applyAlignment="1">
      <alignment horizontal="center"/>
    </xf>
    <xf numFmtId="0" fontId="1" fillId="8" borderId="28" xfId="0" applyFont="1" applyFill="1" applyBorder="1" applyAlignment="1">
      <alignment horizontal="center" wrapText="1"/>
    </xf>
    <xf numFmtId="0" fontId="1" fillId="0" borderId="29" xfId="0" applyFont="1" applyBorder="1" applyAlignment="1">
      <alignment horizontal="center" vertical="top"/>
    </xf>
    <xf numFmtId="0" fontId="1" fillId="0" borderId="1" xfId="0" applyFont="1" applyBorder="1" applyAlignment="1">
      <alignment horizontal="center" vertical="top"/>
    </xf>
    <xf numFmtId="0" fontId="7" fillId="0" borderId="1" xfId="0" applyFont="1" applyBorder="1" applyAlignment="1">
      <alignment horizontal="center" vertical="top"/>
    </xf>
    <xf numFmtId="165" fontId="7" fillId="0" borderId="30" xfId="0" applyNumberFormat="1" applyFont="1" applyBorder="1" applyAlignment="1">
      <alignment horizontal="center" vertical="top" wrapText="1"/>
    </xf>
    <xf numFmtId="0" fontId="1" fillId="0" borderId="31" xfId="0" applyFont="1" applyBorder="1" applyAlignment="1">
      <alignment horizontal="center" vertical="top"/>
    </xf>
    <xf numFmtId="0" fontId="1" fillId="0" borderId="32" xfId="0" applyFont="1" applyBorder="1" applyAlignment="1">
      <alignment horizontal="center" vertical="top"/>
    </xf>
    <xf numFmtId="0" fontId="7" fillId="0" borderId="32" xfId="0" applyFont="1" applyBorder="1" applyAlignment="1">
      <alignment horizontal="center" vertical="top"/>
    </xf>
    <xf numFmtId="165" fontId="7" fillId="0" borderId="33" xfId="0" applyNumberFormat="1" applyFont="1" applyBorder="1" applyAlignment="1">
      <alignment horizontal="center" vertical="top" wrapText="1"/>
    </xf>
    <xf numFmtId="0" fontId="1" fillId="8" borderId="34" xfId="0" applyFont="1" applyFill="1" applyBorder="1" applyAlignment="1">
      <alignment horizontal="center" wrapText="1"/>
    </xf>
    <xf numFmtId="0" fontId="1" fillId="0" borderId="3" xfId="0" applyFont="1" applyBorder="1" applyAlignment="1">
      <alignment horizontal="center" vertical="top"/>
    </xf>
    <xf numFmtId="0" fontId="1" fillId="7" borderId="0" xfId="0" applyFont="1" applyFill="1"/>
    <xf numFmtId="0" fontId="5" fillId="2" borderId="27" xfId="0" applyFont="1" applyFill="1" applyBorder="1" applyAlignment="1">
      <alignment horizontal="center" vertical="center" wrapText="1"/>
    </xf>
    <xf numFmtId="0" fontId="5" fillId="2" borderId="27" xfId="0" applyFont="1" applyFill="1" applyBorder="1" applyAlignment="1">
      <alignment horizontal="center" vertical="center"/>
    </xf>
    <xf numFmtId="0" fontId="5" fillId="4" borderId="27"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7" xfId="0" applyFont="1" applyFill="1" applyBorder="1" applyAlignment="1">
      <alignment horizontal="center" vertical="center"/>
    </xf>
    <xf numFmtId="3" fontId="8" fillId="13" borderId="27" xfId="0" applyNumberFormat="1" applyFont="1" applyFill="1" applyBorder="1" applyAlignment="1">
      <alignment horizontal="center" vertical="center"/>
    </xf>
    <xf numFmtId="0" fontId="5" fillId="3" borderId="27" xfId="0" applyFont="1" applyFill="1" applyBorder="1" applyAlignment="1">
      <alignment horizontal="center" vertical="center" wrapText="1"/>
    </xf>
    <xf numFmtId="0" fontId="5" fillId="0" borderId="0" xfId="0" applyFont="1"/>
    <xf numFmtId="0" fontId="1" fillId="0" borderId="25" xfId="0" applyFont="1" applyFill="1" applyBorder="1" applyAlignment="1">
      <alignment horizontal="center" vertical="top"/>
    </xf>
    <xf numFmtId="0" fontId="1" fillId="0" borderId="0" xfId="0" applyFont="1" applyAlignment="1">
      <alignment vertical="center"/>
    </xf>
    <xf numFmtId="168" fontId="5" fillId="11" borderId="27" xfId="0" applyNumberFormat="1" applyFont="1" applyFill="1" applyBorder="1" applyAlignment="1">
      <alignment horizontal="center" vertical="center"/>
    </xf>
    <xf numFmtId="168" fontId="5" fillId="11" borderId="27" xfId="0" applyNumberFormat="1" applyFont="1" applyFill="1" applyBorder="1" applyAlignment="1">
      <alignment horizontal="center" vertical="center" wrapText="1"/>
    </xf>
    <xf numFmtId="0" fontId="5" fillId="0" borderId="0" xfId="1" applyFont="1"/>
    <xf numFmtId="0" fontId="0" fillId="7" borderId="14" xfId="0" applyFont="1" applyFill="1" applyBorder="1"/>
    <xf numFmtId="0" fontId="0" fillId="7" borderId="15" xfId="0" applyFont="1" applyFill="1" applyBorder="1"/>
    <xf numFmtId="0" fontId="0" fillId="7" borderId="16" xfId="0" applyFont="1" applyFill="1" applyBorder="1"/>
    <xf numFmtId="0" fontId="0" fillId="0" borderId="0" xfId="0" applyFont="1"/>
    <xf numFmtId="0" fontId="0" fillId="7" borderId="17" xfId="0" applyFont="1" applyFill="1" applyBorder="1"/>
    <xf numFmtId="0" fontId="0" fillId="7" borderId="18" xfId="0" applyFont="1" applyFill="1" applyBorder="1"/>
    <xf numFmtId="0" fontId="0" fillId="7" borderId="0" xfId="0" applyFont="1" applyFill="1" applyBorder="1" applyAlignment="1">
      <alignment horizontal="left" vertical="center"/>
    </xf>
    <xf numFmtId="0" fontId="0" fillId="7" borderId="0" xfId="0" applyFont="1" applyFill="1" applyBorder="1" applyAlignment="1">
      <alignment horizontal="center" vertical="center"/>
    </xf>
    <xf numFmtId="0" fontId="0" fillId="7" borderId="19" xfId="0" applyFont="1" applyFill="1" applyBorder="1"/>
    <xf numFmtId="0" fontId="0" fillId="7" borderId="20" xfId="0" applyFont="1" applyFill="1" applyBorder="1"/>
    <xf numFmtId="0" fontId="0" fillId="7" borderId="21" xfId="0" applyFont="1" applyFill="1" applyBorder="1"/>
    <xf numFmtId="0" fontId="0" fillId="7" borderId="0" xfId="0" applyFont="1" applyFill="1" applyBorder="1"/>
    <xf numFmtId="0" fontId="7" fillId="7" borderId="0" xfId="1" applyFont="1" applyFill="1" applyProtection="1"/>
    <xf numFmtId="0" fontId="7" fillId="14" borderId="0" xfId="1" applyFont="1" applyFill="1" applyProtection="1"/>
    <xf numFmtId="0" fontId="7" fillId="14" borderId="0" xfId="1" applyFont="1" applyFill="1" applyAlignment="1" applyProtection="1">
      <alignment horizontal="center"/>
    </xf>
    <xf numFmtId="0" fontId="14" fillId="14" borderId="0" xfId="1" applyFont="1" applyFill="1" applyAlignment="1" applyProtection="1">
      <alignment horizontal="center"/>
    </xf>
    <xf numFmtId="0" fontId="15" fillId="8" borderId="3" xfId="1" applyFont="1" applyFill="1" applyBorder="1" applyAlignment="1" applyProtection="1">
      <alignment horizontal="center"/>
    </xf>
    <xf numFmtId="0" fontId="14" fillId="8" borderId="2" xfId="1" applyFont="1" applyFill="1" applyBorder="1" applyAlignment="1" applyProtection="1">
      <alignment horizontal="left" vertical="top" wrapText="1"/>
    </xf>
    <xf numFmtId="0" fontId="15" fillId="8" borderId="2" xfId="1" applyFont="1" applyFill="1" applyBorder="1" applyAlignment="1" applyProtection="1">
      <alignment horizontal="center"/>
    </xf>
    <xf numFmtId="0" fontId="14" fillId="7" borderId="0" xfId="1" applyFont="1" applyFill="1" applyBorder="1" applyAlignment="1" applyProtection="1">
      <alignment vertical="top" wrapText="1"/>
    </xf>
    <xf numFmtId="0" fontId="16" fillId="8" borderId="2" xfId="0" applyFont="1" applyFill="1" applyBorder="1" applyAlignment="1">
      <alignment horizontal="center"/>
    </xf>
    <xf numFmtId="0" fontId="7" fillId="0" borderId="0" xfId="1" applyFont="1" applyFill="1" applyBorder="1" applyProtection="1"/>
    <xf numFmtId="0" fontId="7" fillId="0" borderId="0" xfId="1" applyFont="1" applyFill="1" applyBorder="1" applyAlignment="1" applyProtection="1">
      <alignment horizontal="center"/>
    </xf>
    <xf numFmtId="0" fontId="14" fillId="0" borderId="0" xfId="1" applyFont="1" applyFill="1" applyBorder="1" applyAlignment="1" applyProtection="1">
      <alignment vertical="top" wrapText="1"/>
    </xf>
    <xf numFmtId="0" fontId="7" fillId="0" borderId="0" xfId="1" applyFont="1" applyFill="1" applyProtection="1"/>
    <xf numFmtId="0" fontId="7" fillId="0" borderId="0" xfId="1" applyFont="1" applyFill="1" applyAlignment="1" applyProtection="1">
      <alignment horizontal="center"/>
    </xf>
    <xf numFmtId="0" fontId="3" fillId="0" borderId="0" xfId="1" applyFont="1" applyFill="1" applyAlignment="1">
      <alignment horizontal="left"/>
    </xf>
    <xf numFmtId="0" fontId="3" fillId="0" borderId="0" xfId="1" applyFont="1" applyFill="1" applyAlignment="1">
      <alignment horizontal="center"/>
    </xf>
    <xf numFmtId="0" fontId="7" fillId="14" borderId="0" xfId="1" applyFont="1" applyFill="1" applyAlignment="1" applyProtection="1">
      <alignment horizontal="left" vertical="top" wrapText="1"/>
    </xf>
    <xf numFmtId="0" fontId="0" fillId="7" borderId="0" xfId="0" applyFill="1" applyBorder="1"/>
    <xf numFmtId="0" fontId="0" fillId="15" borderId="0" xfId="0" applyFill="1" applyBorder="1" applyAlignment="1">
      <alignment horizontal="center"/>
    </xf>
    <xf numFmtId="0" fontId="0" fillId="15" borderId="0" xfId="0" applyFill="1" applyBorder="1" applyAlignment="1">
      <alignment horizontal="center" vertical="top"/>
    </xf>
    <xf numFmtId="0" fontId="13" fillId="15" borderId="0" xfId="0" applyFont="1" applyFill="1" applyBorder="1" applyAlignment="1">
      <alignment horizontal="right" vertical="top"/>
    </xf>
    <xf numFmtId="0" fontId="0" fillId="15" borderId="0" xfId="0" applyFill="1" applyBorder="1"/>
    <xf numFmtId="0" fontId="0" fillId="15" borderId="0" xfId="0" applyFill="1" applyBorder="1" applyAlignment="1">
      <alignment horizontal="left"/>
    </xf>
    <xf numFmtId="0" fontId="0" fillId="15" borderId="0" xfId="0" applyFill="1" applyBorder="1" applyAlignment="1">
      <alignment horizontal="left" vertical="top"/>
    </xf>
    <xf numFmtId="0" fontId="0" fillId="15" borderId="0" xfId="0" applyFill="1" applyBorder="1" applyAlignment="1">
      <alignment vertical="top"/>
    </xf>
    <xf numFmtId="0" fontId="0" fillId="15" borderId="38" xfId="0" applyFill="1" applyBorder="1"/>
    <xf numFmtId="0" fontId="0" fillId="15" borderId="0" xfId="0" applyFill="1" applyBorder="1" applyAlignment="1">
      <alignment horizontal="left" vertical="center"/>
    </xf>
    <xf numFmtId="0" fontId="11" fillId="15" borderId="0" xfId="0" applyFont="1" applyFill="1" applyBorder="1"/>
    <xf numFmtId="0" fontId="0" fillId="15" borderId="0" xfId="0" applyFill="1" applyBorder="1" applyAlignment="1">
      <alignment horizontal="left" vertical="top" wrapText="1"/>
    </xf>
    <xf numFmtId="0" fontId="15" fillId="7" borderId="0" xfId="1" applyFont="1" applyFill="1" applyBorder="1" applyAlignment="1" applyProtection="1">
      <alignment horizontal="center"/>
    </xf>
    <xf numFmtId="0" fontId="7" fillId="14" borderId="0" xfId="1" applyFont="1" applyFill="1" applyBorder="1" applyProtection="1"/>
    <xf numFmtId="0" fontId="14" fillId="8" borderId="42" xfId="1" applyFont="1" applyFill="1" applyBorder="1" applyAlignment="1" applyProtection="1">
      <alignment vertical="top" wrapText="1"/>
    </xf>
    <xf numFmtId="0" fontId="0" fillId="7" borderId="54" xfId="0" applyFill="1" applyBorder="1"/>
    <xf numFmtId="0" fontId="0" fillId="7" borderId="55" xfId="0" applyFill="1" applyBorder="1"/>
    <xf numFmtId="0" fontId="0" fillId="7" borderId="56" xfId="0" applyFill="1" applyBorder="1"/>
    <xf numFmtId="0" fontId="0" fillId="7" borderId="57" xfId="0" applyFill="1" applyBorder="1"/>
    <xf numFmtId="0" fontId="0" fillId="7" borderId="58" xfId="0" applyFill="1" applyBorder="1"/>
    <xf numFmtId="168" fontId="5" fillId="7" borderId="59" xfId="0" applyNumberFormat="1" applyFont="1" applyFill="1" applyBorder="1" applyAlignment="1">
      <alignment horizontal="center" vertical="center" wrapText="1"/>
    </xf>
    <xf numFmtId="0" fontId="5" fillId="5" borderId="27" xfId="0" applyFont="1" applyFill="1" applyBorder="1" applyAlignment="1">
      <alignment horizontal="center" vertical="top"/>
    </xf>
    <xf numFmtId="0" fontId="5" fillId="7" borderId="17" xfId="0" applyFont="1" applyFill="1" applyBorder="1" applyAlignment="1">
      <alignment vertical="top"/>
    </xf>
    <xf numFmtId="0" fontId="5" fillId="11" borderId="9" xfId="0" applyFont="1" applyFill="1" applyBorder="1" applyAlignment="1">
      <alignment horizontal="center" vertical="top"/>
    </xf>
    <xf numFmtId="0" fontId="5" fillId="11" borderId="10" xfId="0" applyFont="1" applyFill="1" applyBorder="1" applyAlignment="1">
      <alignment vertical="top"/>
    </xf>
    <xf numFmtId="0" fontId="5" fillId="7" borderId="18" xfId="0" applyFont="1" applyFill="1" applyBorder="1" applyAlignment="1">
      <alignment vertical="top"/>
    </xf>
    <xf numFmtId="0" fontId="1" fillId="0" borderId="0" xfId="0" applyFont="1" applyAlignment="1">
      <alignment vertical="top"/>
    </xf>
    <xf numFmtId="168" fontId="5" fillId="7" borderId="0" xfId="0" applyNumberFormat="1" applyFont="1" applyFill="1" applyBorder="1" applyAlignment="1">
      <alignment horizontal="center" vertical="center" wrapText="1"/>
    </xf>
    <xf numFmtId="0" fontId="1" fillId="11" borderId="0" xfId="0" applyFont="1" applyFill="1"/>
    <xf numFmtId="0" fontId="5" fillId="11" borderId="9" xfId="0" applyFont="1" applyFill="1" applyBorder="1" applyAlignment="1">
      <alignment vertical="top"/>
    </xf>
    <xf numFmtId="0" fontId="5" fillId="11" borderId="0" xfId="0" applyFont="1" applyFill="1" applyBorder="1" applyAlignment="1">
      <alignment vertical="top"/>
    </xf>
    <xf numFmtId="0" fontId="1" fillId="11" borderId="0" xfId="0" applyFont="1" applyFill="1" applyAlignment="1">
      <alignment vertical="top"/>
    </xf>
    <xf numFmtId="0" fontId="5" fillId="6" borderId="27" xfId="0" applyFont="1" applyFill="1" applyBorder="1" applyAlignment="1">
      <alignment horizontal="center" vertical="top" wrapText="1"/>
    </xf>
    <xf numFmtId="0" fontId="5" fillId="6" borderId="27" xfId="0" applyFont="1" applyFill="1" applyBorder="1" applyAlignment="1">
      <alignment horizontal="center" vertical="top"/>
    </xf>
    <xf numFmtId="0" fontId="5" fillId="4" borderId="27"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27" xfId="0" applyFont="1" applyFill="1" applyBorder="1" applyAlignment="1">
      <alignment horizontal="center" vertical="top"/>
    </xf>
    <xf numFmtId="0" fontId="5" fillId="3" borderId="27" xfId="0" applyFont="1" applyFill="1" applyBorder="1" applyAlignment="1">
      <alignment horizontal="center" vertical="top" wrapText="1"/>
    </xf>
    <xf numFmtId="3" fontId="5" fillId="13" borderId="27" xfId="0" applyNumberFormat="1" applyFont="1" applyFill="1" applyBorder="1" applyAlignment="1">
      <alignment horizontal="center" vertical="top"/>
    </xf>
    <xf numFmtId="0" fontId="1" fillId="7" borderId="17" xfId="0" applyFont="1" applyFill="1" applyBorder="1" applyAlignment="1">
      <alignment vertical="center"/>
    </xf>
    <xf numFmtId="0" fontId="1" fillId="7" borderId="0" xfId="0" applyFont="1" applyFill="1" applyBorder="1" applyAlignment="1">
      <alignment vertical="center"/>
    </xf>
    <xf numFmtId="0" fontId="1" fillId="7" borderId="19" xfId="0" applyFont="1" applyFill="1" applyBorder="1"/>
    <xf numFmtId="0" fontId="1" fillId="7" borderId="20" xfId="0" applyFont="1" applyFill="1" applyBorder="1"/>
    <xf numFmtId="0" fontId="5" fillId="7" borderId="20" xfId="0" applyFont="1" applyFill="1" applyBorder="1" applyAlignment="1">
      <alignment horizontal="center" vertical="center"/>
    </xf>
    <xf numFmtId="0" fontId="1" fillId="7" borderId="21" xfId="0" applyFont="1" applyFill="1" applyBorder="1"/>
    <xf numFmtId="0" fontId="1" fillId="7" borderId="18" xfId="0" applyFont="1" applyFill="1" applyBorder="1" applyAlignment="1">
      <alignment vertical="center"/>
    </xf>
    <xf numFmtId="0" fontId="1" fillId="11" borderId="14" xfId="0" applyFont="1" applyFill="1" applyBorder="1" applyAlignment="1">
      <alignment horizontal="left" vertical="center"/>
    </xf>
    <xf numFmtId="0" fontId="1" fillId="11" borderId="15" xfId="0" applyFont="1" applyFill="1" applyBorder="1" applyAlignment="1">
      <alignment horizontal="left" vertical="center"/>
    </xf>
    <xf numFmtId="0" fontId="1" fillId="11" borderId="16" xfId="0" applyFont="1" applyFill="1" applyBorder="1" applyAlignment="1">
      <alignment horizontal="left" vertical="center"/>
    </xf>
    <xf numFmtId="0" fontId="1" fillId="11" borderId="17" xfId="0" applyFont="1" applyFill="1" applyBorder="1" applyAlignment="1">
      <alignment horizontal="left" vertical="center"/>
    </xf>
    <xf numFmtId="0" fontId="1" fillId="11" borderId="0" xfId="0" applyFont="1" applyFill="1" applyBorder="1" applyAlignment="1">
      <alignment horizontal="left" vertical="center"/>
    </xf>
    <xf numFmtId="0" fontId="1" fillId="11" borderId="18" xfId="0" applyFont="1" applyFill="1" applyBorder="1" applyAlignment="1">
      <alignment horizontal="left" vertical="center"/>
    </xf>
    <xf numFmtId="0" fontId="1" fillId="11" borderId="19" xfId="0" applyFont="1" applyFill="1" applyBorder="1" applyAlignment="1">
      <alignment horizontal="left" vertical="center"/>
    </xf>
    <xf numFmtId="0" fontId="1" fillId="11" borderId="20" xfId="0" applyFont="1" applyFill="1" applyBorder="1" applyAlignment="1">
      <alignment horizontal="left" vertical="center"/>
    </xf>
    <xf numFmtId="0" fontId="1" fillId="11" borderId="21" xfId="0" applyFont="1" applyFill="1" applyBorder="1" applyAlignment="1">
      <alignment horizontal="left" vertical="center"/>
    </xf>
    <xf numFmtId="0" fontId="5" fillId="11" borderId="0" xfId="0" applyFont="1" applyFill="1" applyBorder="1" applyAlignment="1">
      <alignment horizontal="left" vertical="top" indent="3"/>
    </xf>
    <xf numFmtId="0" fontId="5" fillId="11" borderId="0" xfId="0" applyFont="1" applyFill="1" applyBorder="1" applyAlignment="1">
      <alignment horizontal="left" indent="3"/>
    </xf>
    <xf numFmtId="0" fontId="1" fillId="11" borderId="0" xfId="0" applyFont="1" applyFill="1" applyAlignment="1">
      <alignment horizontal="left" vertical="top" indent="3"/>
    </xf>
    <xf numFmtId="0" fontId="19" fillId="11" borderId="0" xfId="0" applyFont="1" applyFill="1" applyBorder="1" applyAlignment="1">
      <alignment horizontal="left" vertical="center" indent="3"/>
    </xf>
    <xf numFmtId="0" fontId="21" fillId="11" borderId="0" xfId="0" applyFont="1" applyFill="1" applyBorder="1" applyAlignment="1">
      <alignment horizontal="left" vertical="center" indent="3"/>
    </xf>
    <xf numFmtId="0" fontId="20" fillId="11" borderId="0" xfId="0" applyFont="1" applyFill="1" applyBorder="1" applyAlignment="1">
      <alignment horizontal="left" vertical="center" indent="3"/>
    </xf>
    <xf numFmtId="0" fontId="5" fillId="11" borderId="0" xfId="0" applyFont="1" applyFill="1" applyBorder="1" applyAlignment="1">
      <alignment horizontal="center" vertical="top"/>
    </xf>
    <xf numFmtId="0" fontId="22" fillId="11" borderId="7" xfId="0" applyFont="1" applyFill="1" applyBorder="1" applyAlignment="1">
      <alignment horizontal="center" vertical="top"/>
    </xf>
    <xf numFmtId="0" fontId="22" fillId="11" borderId="0" xfId="0" applyFont="1" applyFill="1" applyBorder="1"/>
    <xf numFmtId="0" fontId="22" fillId="11" borderId="0" xfId="0" applyFont="1" applyFill="1" applyBorder="1" applyAlignment="1">
      <alignment horizontal="center" vertical="top"/>
    </xf>
    <xf numFmtId="0" fontId="12" fillId="11" borderId="35" xfId="0" applyFont="1" applyFill="1" applyBorder="1" applyAlignment="1">
      <alignment horizontal="centerContinuous" vertical="center"/>
    </xf>
    <xf numFmtId="0" fontId="12" fillId="11" borderId="36" xfId="0" applyFont="1" applyFill="1" applyBorder="1" applyAlignment="1">
      <alignment horizontal="centerContinuous" vertical="center"/>
    </xf>
    <xf numFmtId="0" fontId="0" fillId="11" borderId="37" xfId="0" applyFont="1" applyFill="1" applyBorder="1" applyAlignment="1">
      <alignment horizontal="centerContinuous" vertical="center"/>
    </xf>
    <xf numFmtId="0" fontId="0" fillId="11" borderId="36" xfId="0" applyFont="1" applyFill="1" applyBorder="1" applyAlignment="1">
      <alignment horizontal="centerContinuous" vertical="center"/>
    </xf>
    <xf numFmtId="0" fontId="0" fillId="11" borderId="35" xfId="0" applyFont="1" applyFill="1" applyBorder="1" applyAlignment="1">
      <alignment horizontal="centerContinuous"/>
    </xf>
    <xf numFmtId="0" fontId="22" fillId="11" borderId="7" xfId="0" applyFont="1" applyFill="1" applyBorder="1" applyAlignment="1">
      <alignment vertical="top"/>
    </xf>
    <xf numFmtId="0" fontId="22" fillId="11" borderId="0" xfId="0" applyFont="1" applyFill="1" applyBorder="1" applyAlignment="1">
      <alignment vertical="top"/>
    </xf>
    <xf numFmtId="0" fontId="0" fillId="7" borderId="60" xfId="0" applyFont="1" applyFill="1" applyBorder="1"/>
    <xf numFmtId="0" fontId="4" fillId="9" borderId="0" xfId="1" applyFont="1" applyFill="1" applyAlignment="1" applyProtection="1">
      <alignment horizontal="centerContinuous" vertical="center" wrapText="1"/>
    </xf>
    <xf numFmtId="0" fontId="4" fillId="9" borderId="22" xfId="1" applyFont="1" applyFill="1" applyBorder="1" applyAlignment="1" applyProtection="1">
      <alignment horizontal="centerContinuous" vertical="center" wrapText="1"/>
    </xf>
    <xf numFmtId="0" fontId="4" fillId="9" borderId="23" xfId="1" applyFont="1" applyFill="1" applyBorder="1" applyAlignment="1" applyProtection="1">
      <alignment horizontal="centerContinuous" vertical="center" wrapText="1"/>
    </xf>
    <xf numFmtId="0" fontId="4" fillId="9" borderId="24" xfId="1" applyFont="1" applyFill="1" applyBorder="1" applyAlignment="1" applyProtection="1">
      <alignment horizontal="centerContinuous" vertical="center" wrapText="1"/>
    </xf>
    <xf numFmtId="0" fontId="4" fillId="10" borderId="0" xfId="1" applyFont="1" applyFill="1" applyBorder="1" applyAlignment="1" applyProtection="1">
      <alignment horizontal="centerContinuous" vertical="center" wrapText="1"/>
    </xf>
    <xf numFmtId="0" fontId="5" fillId="11" borderId="0" xfId="0" applyFont="1" applyFill="1" applyBorder="1" applyAlignment="1">
      <alignment horizontal="left" vertical="top"/>
    </xf>
    <xf numFmtId="167" fontId="8" fillId="13" borderId="27" xfId="0" applyNumberFormat="1" applyFont="1" applyFill="1" applyBorder="1" applyAlignment="1">
      <alignment horizontal="center" vertical="top"/>
    </xf>
    <xf numFmtId="0" fontId="1" fillId="11" borderId="0" xfId="0" applyFont="1" applyFill="1" applyAlignment="1">
      <alignment horizontal="left" vertical="top"/>
    </xf>
    <xf numFmtId="3" fontId="8" fillId="13" borderId="27" xfId="0" applyNumberFormat="1" applyFont="1" applyFill="1" applyBorder="1" applyAlignment="1">
      <alignment horizontal="center" vertical="top"/>
    </xf>
    <xf numFmtId="0" fontId="1" fillId="0" borderId="0" xfId="0" applyFont="1" applyAlignment="1">
      <alignment horizontal="center"/>
    </xf>
    <xf numFmtId="0" fontId="5" fillId="7" borderId="15" xfId="0" applyFont="1" applyFill="1" applyBorder="1" applyAlignment="1">
      <alignment horizontal="center"/>
    </xf>
    <xf numFmtId="0" fontId="5" fillId="7" borderId="0" xfId="0" applyFont="1" applyFill="1" applyBorder="1" applyAlignment="1">
      <alignment horizontal="center"/>
    </xf>
    <xf numFmtId="0" fontId="5" fillId="11" borderId="12" xfId="0" applyFont="1" applyFill="1" applyBorder="1" applyAlignment="1">
      <alignment horizontal="center"/>
    </xf>
    <xf numFmtId="0" fontId="1" fillId="11" borderId="16" xfId="0" applyFont="1" applyFill="1" applyBorder="1" applyAlignment="1">
      <alignment horizontal="center" vertical="center"/>
    </xf>
    <xf numFmtId="0" fontId="1" fillId="11" borderId="18" xfId="0" applyFont="1" applyFill="1" applyBorder="1" applyAlignment="1">
      <alignment horizontal="center" vertical="center"/>
    </xf>
    <xf numFmtId="0" fontId="1" fillId="11" borderId="21" xfId="0" applyFont="1" applyFill="1" applyBorder="1" applyAlignment="1">
      <alignment horizontal="center" vertical="center"/>
    </xf>
    <xf numFmtId="0" fontId="1" fillId="7" borderId="20" xfId="0" applyFont="1" applyFill="1" applyBorder="1" applyAlignment="1">
      <alignment horizontal="center"/>
    </xf>
    <xf numFmtId="0" fontId="23" fillId="7" borderId="0" xfId="0" applyFont="1" applyFill="1" applyBorder="1" applyAlignment="1">
      <alignment horizontal="left" vertical="center"/>
    </xf>
    <xf numFmtId="0" fontId="1" fillId="7" borderId="7" xfId="0" applyFont="1" applyFill="1" applyBorder="1" applyAlignment="1">
      <alignment horizontal="center" vertical="top"/>
    </xf>
    <xf numFmtId="0" fontId="1" fillId="7" borderId="0" xfId="0" applyFont="1" applyFill="1" applyBorder="1" applyAlignment="1">
      <alignment horizontal="center" vertical="top"/>
    </xf>
    <xf numFmtId="0" fontId="14" fillId="8" borderId="39" xfId="1" applyFont="1" applyFill="1" applyBorder="1" applyAlignment="1" applyProtection="1">
      <alignment horizontal="center" vertical="top" wrapText="1"/>
    </xf>
    <xf numFmtId="0" fontId="23" fillId="7" borderId="0" xfId="0" applyFont="1" applyFill="1" applyBorder="1" applyAlignment="1" applyProtection="1">
      <alignment horizontal="left" vertical="center"/>
      <protection locked="0"/>
    </xf>
    <xf numFmtId="0" fontId="5" fillId="0" borderId="0" xfId="0" applyFont="1" applyProtection="1"/>
    <xf numFmtId="0" fontId="0" fillId="7" borderId="15" xfId="0" applyFont="1" applyFill="1" applyBorder="1" applyProtection="1"/>
    <xf numFmtId="0" fontId="12" fillId="11" borderId="36" xfId="0" applyFont="1" applyFill="1" applyBorder="1" applyAlignment="1" applyProtection="1">
      <alignment horizontal="centerContinuous" vertical="center"/>
    </xf>
    <xf numFmtId="0" fontId="12" fillId="11" borderId="37" xfId="0" applyFont="1" applyFill="1" applyBorder="1" applyAlignment="1" applyProtection="1">
      <alignment horizontal="centerContinuous" vertical="center"/>
    </xf>
    <xf numFmtId="0" fontId="0" fillId="7" borderId="59" xfId="0" applyFont="1" applyFill="1" applyBorder="1" applyAlignment="1" applyProtection="1">
      <alignment horizontal="center" vertical="center"/>
    </xf>
    <xf numFmtId="0" fontId="1" fillId="7" borderId="1" xfId="0" applyFont="1" applyFill="1" applyBorder="1" applyAlignment="1" applyProtection="1">
      <alignment horizontal="center" vertical="center" wrapText="1"/>
    </xf>
    <xf numFmtId="0" fontId="0" fillId="7" borderId="0" xfId="0" applyFont="1" applyFill="1" applyBorder="1" applyAlignment="1" applyProtection="1">
      <alignment horizontal="left" vertical="center"/>
    </xf>
    <xf numFmtId="0" fontId="0" fillId="11" borderId="35" xfId="0" applyFont="1" applyFill="1" applyBorder="1" applyAlignment="1" applyProtection="1">
      <alignment horizontal="centerContinuous" vertical="center"/>
    </xf>
    <xf numFmtId="0" fontId="0" fillId="11" borderId="36" xfId="0" applyFont="1" applyFill="1" applyBorder="1" applyAlignment="1" applyProtection="1">
      <alignment horizontal="centerContinuous" vertical="center"/>
    </xf>
    <xf numFmtId="0" fontId="0" fillId="11" borderId="37" xfId="0" applyFont="1" applyFill="1" applyBorder="1" applyAlignment="1" applyProtection="1">
      <alignment horizontal="centerContinuous" vertical="center"/>
    </xf>
    <xf numFmtId="0" fontId="0" fillId="7" borderId="0" xfId="0" applyFont="1" applyFill="1" applyBorder="1" applyProtection="1"/>
    <xf numFmtId="0" fontId="0" fillId="7" borderId="0" xfId="0" applyFont="1" applyFill="1" applyBorder="1" applyAlignment="1" applyProtection="1">
      <alignment horizontal="center" vertical="center"/>
    </xf>
    <xf numFmtId="0" fontId="0" fillId="7" borderId="20" xfId="0" applyFont="1" applyFill="1" applyBorder="1" applyProtection="1"/>
    <xf numFmtId="0" fontId="4" fillId="9" borderId="51" xfId="1" applyFont="1" applyFill="1" applyBorder="1" applyAlignment="1" applyProtection="1">
      <alignment horizontal="centerContinuous" vertical="center" wrapText="1"/>
    </xf>
    <xf numFmtId="0" fontId="4" fillId="9" borderId="52" xfId="1" applyFont="1" applyFill="1" applyBorder="1" applyAlignment="1" applyProtection="1">
      <alignment horizontal="centerContinuous" vertical="center" wrapText="1"/>
    </xf>
    <xf numFmtId="0" fontId="4" fillId="9" borderId="53" xfId="1" applyFont="1" applyFill="1" applyBorder="1" applyAlignment="1" applyProtection="1">
      <alignment horizontal="centerContinuous" vertical="center" wrapText="1"/>
    </xf>
    <xf numFmtId="0" fontId="0" fillId="15" borderId="0" xfId="0" applyFill="1" applyBorder="1" applyAlignment="1">
      <alignment horizontal="centerContinuous"/>
    </xf>
    <xf numFmtId="164" fontId="18" fillId="0" borderId="27" xfId="0" applyNumberFormat="1" applyFont="1" applyBorder="1" applyAlignment="1" applyProtection="1">
      <alignment horizontal="center"/>
      <protection locked="0"/>
    </xf>
    <xf numFmtId="0" fontId="22" fillId="11" borderId="7" xfId="0" applyFont="1" applyFill="1" applyBorder="1" applyAlignment="1" applyProtection="1">
      <alignment horizontal="center" vertical="top"/>
      <protection locked="0"/>
    </xf>
    <xf numFmtId="0" fontId="22" fillId="11" borderId="0" xfId="0" applyFont="1" applyFill="1" applyBorder="1" applyAlignment="1" applyProtection="1">
      <alignment horizontal="center" vertical="top"/>
      <protection locked="0"/>
    </xf>
    <xf numFmtId="3" fontId="18" fillId="12" borderId="27" xfId="0" applyNumberFormat="1" applyFont="1" applyFill="1" applyBorder="1" applyAlignment="1" applyProtection="1">
      <alignment horizontal="center" vertical="top"/>
      <protection locked="0"/>
    </xf>
    <xf numFmtId="0" fontId="6" fillId="12" borderId="27" xfId="0" applyFont="1" applyFill="1" applyBorder="1" applyAlignment="1" applyProtection="1">
      <alignment horizontal="center" vertical="top"/>
      <protection locked="0"/>
    </xf>
    <xf numFmtId="3" fontId="6" fillId="12" borderId="27" xfId="0" applyNumberFormat="1" applyFont="1" applyFill="1" applyBorder="1" applyAlignment="1" applyProtection="1">
      <alignment horizontal="center" vertical="top"/>
      <protection locked="0"/>
    </xf>
    <xf numFmtId="0" fontId="22" fillId="11" borderId="0" xfId="0" applyFont="1" applyFill="1" applyBorder="1" applyAlignment="1" applyProtection="1">
      <alignment horizontal="center" vertical="top"/>
    </xf>
    <xf numFmtId="166" fontId="18" fillId="12" borderId="27" xfId="0" applyNumberFormat="1" applyFont="1" applyFill="1" applyBorder="1" applyAlignment="1" applyProtection="1">
      <alignment horizontal="center" vertical="top"/>
      <protection locked="0"/>
    </xf>
    <xf numFmtId="3" fontId="8" fillId="13" borderId="27" xfId="0" applyNumberFormat="1" applyFont="1" applyFill="1" applyBorder="1" applyAlignment="1" applyProtection="1">
      <alignment horizontal="center" vertical="top"/>
    </xf>
    <xf numFmtId="0" fontId="22" fillId="11" borderId="7" xfId="0" applyFont="1" applyFill="1" applyBorder="1" applyAlignment="1" applyProtection="1">
      <alignment vertical="top"/>
      <protection locked="0"/>
    </xf>
    <xf numFmtId="0" fontId="22" fillId="11" borderId="0" xfId="0" applyFont="1" applyFill="1" applyBorder="1" applyAlignment="1" applyProtection="1">
      <alignment vertical="top"/>
      <protection locked="0"/>
    </xf>
    <xf numFmtId="166" fontId="18" fillId="12" borderId="27" xfId="0" applyNumberFormat="1" applyFont="1" applyFill="1" applyBorder="1" applyAlignment="1" applyProtection="1">
      <alignment horizontal="center" vertical="center"/>
      <protection locked="0"/>
    </xf>
    <xf numFmtId="49" fontId="0" fillId="0" borderId="1" xfId="0" applyNumberFormat="1" applyFont="1" applyFill="1" applyBorder="1" applyAlignment="1" applyProtection="1">
      <alignment horizontal="left" vertical="center"/>
      <protection locked="0"/>
    </xf>
    <xf numFmtId="49" fontId="0" fillId="0" borderId="32" xfId="0" applyNumberFormat="1" applyFont="1" applyFill="1" applyBorder="1" applyAlignment="1" applyProtection="1">
      <alignment horizontal="left" vertical="center"/>
      <protection locked="0"/>
    </xf>
    <xf numFmtId="49" fontId="0" fillId="0" borderId="50" xfId="0" applyNumberFormat="1" applyFont="1" applyFill="1" applyBorder="1" applyAlignment="1" applyProtection="1">
      <alignment horizontal="left" vertical="center"/>
      <protection locked="0"/>
    </xf>
    <xf numFmtId="49" fontId="0" fillId="0" borderId="61" xfId="0" applyNumberFormat="1" applyFont="1" applyFill="1" applyBorder="1" applyAlignment="1" applyProtection="1">
      <alignment horizontal="left" vertical="center"/>
      <protection locked="0"/>
    </xf>
    <xf numFmtId="49" fontId="0" fillId="0" borderId="50" xfId="0" applyNumberFormat="1" applyFont="1" applyBorder="1" applyProtection="1">
      <protection locked="0"/>
    </xf>
    <xf numFmtId="49" fontId="0" fillId="0" borderId="32" xfId="0" applyNumberFormat="1" applyFont="1" applyBorder="1" applyProtection="1">
      <protection locked="0"/>
    </xf>
    <xf numFmtId="169" fontId="0" fillId="15" borderId="0" xfId="0" applyNumberFormat="1" applyFill="1" applyBorder="1" applyAlignment="1">
      <alignment horizontal="left"/>
    </xf>
    <xf numFmtId="0" fontId="17" fillId="0" borderId="4" xfId="1" applyFont="1" applyFill="1" applyBorder="1" applyAlignment="1">
      <alignment horizontal="left" vertical="top" wrapText="1"/>
    </xf>
    <xf numFmtId="0" fontId="17" fillId="0" borderId="4" xfId="1" applyFont="1" applyFill="1" applyBorder="1" applyAlignment="1">
      <alignment horizontal="center" vertical="top" wrapText="1"/>
    </xf>
    <xf numFmtId="0" fontId="17" fillId="0" borderId="4" xfId="1" applyFont="1" applyFill="1" applyBorder="1" applyAlignment="1">
      <alignment vertical="top" wrapText="1"/>
    </xf>
    <xf numFmtId="0" fontId="17" fillId="0" borderId="44" xfId="1" applyFont="1" applyFill="1" applyBorder="1" applyAlignment="1">
      <alignment vertical="top" wrapText="1"/>
    </xf>
    <xf numFmtId="0" fontId="17" fillId="16" borderId="3" xfId="1" applyFont="1" applyFill="1" applyBorder="1" applyAlignment="1">
      <alignment horizontal="left" vertical="top" wrapText="1"/>
    </xf>
    <xf numFmtId="0" fontId="17" fillId="16" borderId="3" xfId="1" applyFont="1" applyFill="1" applyBorder="1" applyAlignment="1">
      <alignment horizontal="center" vertical="top" wrapText="1"/>
    </xf>
    <xf numFmtId="0" fontId="17" fillId="16" borderId="3" xfId="1" applyFont="1" applyFill="1" applyBorder="1" applyAlignment="1">
      <alignment vertical="top" wrapText="1"/>
    </xf>
    <xf numFmtId="0" fontId="17" fillId="16" borderId="48" xfId="1" applyFont="1" applyFill="1" applyBorder="1" applyAlignment="1">
      <alignment vertical="top" wrapText="1"/>
    </xf>
    <xf numFmtId="0" fontId="17" fillId="16" borderId="4" xfId="1" applyFont="1" applyFill="1" applyBorder="1" applyAlignment="1">
      <alignment horizontal="left" vertical="top" wrapText="1"/>
    </xf>
    <xf numFmtId="0" fontId="17" fillId="16" borderId="4" xfId="1" applyFont="1" applyFill="1" applyBorder="1" applyAlignment="1">
      <alignment horizontal="center" vertical="top" wrapText="1"/>
    </xf>
    <xf numFmtId="0" fontId="17" fillId="16" borderId="4" xfId="1" applyFont="1" applyFill="1" applyBorder="1" applyAlignment="1">
      <alignment vertical="top" wrapText="1"/>
    </xf>
    <xf numFmtId="0" fontId="17" fillId="16" borderId="44" xfId="1" applyFont="1" applyFill="1" applyBorder="1" applyAlignment="1">
      <alignment vertical="top" wrapText="1"/>
    </xf>
    <xf numFmtId="0" fontId="17" fillId="16" borderId="47" xfId="1" applyFont="1" applyFill="1" applyBorder="1" applyAlignment="1">
      <alignment horizontal="left" vertical="top" wrapText="1"/>
    </xf>
    <xf numFmtId="0" fontId="17" fillId="16" borderId="47" xfId="1" applyFont="1" applyFill="1" applyBorder="1" applyAlignment="1">
      <alignment horizontal="center" vertical="top" wrapText="1"/>
    </xf>
    <xf numFmtId="0" fontId="17" fillId="16" borderId="47" xfId="1" applyFont="1" applyFill="1" applyBorder="1" applyAlignment="1">
      <alignment vertical="top" wrapText="1"/>
    </xf>
    <xf numFmtId="0" fontId="17" fillId="16" borderId="49" xfId="1" applyFont="1" applyFill="1" applyBorder="1" applyAlignment="1">
      <alignment vertical="top" wrapText="1"/>
    </xf>
    <xf numFmtId="0" fontId="17" fillId="0" borderId="43" xfId="1" applyFont="1" applyFill="1" applyBorder="1" applyAlignment="1">
      <alignment horizontal="center" vertical="top" wrapText="1"/>
    </xf>
    <xf numFmtId="0" fontId="17" fillId="16" borderId="43" xfId="1" applyFont="1" applyFill="1" applyBorder="1" applyAlignment="1">
      <alignment horizontal="center" vertical="top" wrapText="1"/>
    </xf>
    <xf numFmtId="0" fontId="17" fillId="16" borderId="40" xfId="1" applyFont="1" applyFill="1" applyBorder="1" applyAlignment="1">
      <alignment horizontal="left" vertical="top" wrapText="1"/>
    </xf>
    <xf numFmtId="0" fontId="17" fillId="16" borderId="40" xfId="1" applyFont="1" applyFill="1" applyBorder="1" applyAlignment="1">
      <alignment horizontal="center" vertical="top" wrapText="1"/>
    </xf>
    <xf numFmtId="0" fontId="17" fillId="16" borderId="25" xfId="1" applyFont="1" applyFill="1" applyBorder="1" applyAlignment="1">
      <alignment vertical="top" wrapText="1"/>
    </xf>
    <xf numFmtId="0" fontId="17" fillId="16" borderId="41" xfId="1" applyFont="1" applyFill="1" applyBorder="1" applyAlignment="1">
      <alignment vertical="top" wrapText="1"/>
    </xf>
    <xf numFmtId="0" fontId="17" fillId="16" borderId="43" xfId="1" applyFont="1" applyFill="1" applyBorder="1" applyAlignment="1">
      <alignment horizontal="left" vertical="top" wrapText="1"/>
    </xf>
    <xf numFmtId="0" fontId="17" fillId="16" borderId="45" xfId="1" applyFont="1" applyFill="1" applyBorder="1" applyAlignment="1">
      <alignment horizontal="left" vertical="top" wrapText="1"/>
    </xf>
    <xf numFmtId="0" fontId="17" fillId="16" borderId="45" xfId="1" applyFont="1" applyFill="1" applyBorder="1" applyAlignment="1">
      <alignment horizontal="center" vertical="top" wrapText="1"/>
    </xf>
    <xf numFmtId="0" fontId="17" fillId="16" borderId="5" xfId="1" applyFont="1" applyFill="1" applyBorder="1" applyAlignment="1">
      <alignment vertical="top" wrapText="1"/>
    </xf>
    <xf numFmtId="0" fontId="17" fillId="16" borderId="46" xfId="1" applyFont="1" applyFill="1" applyBorder="1" applyAlignment="1">
      <alignment vertical="top" wrapText="1"/>
    </xf>
    <xf numFmtId="0" fontId="17" fillId="0" borderId="43" xfId="1" applyFont="1" applyFill="1" applyBorder="1" applyAlignment="1">
      <alignment horizontal="left" vertical="top" wrapText="1"/>
    </xf>
    <xf numFmtId="0" fontId="17" fillId="0" borderId="5" xfId="1" applyFont="1" applyFill="1" applyBorder="1" applyAlignment="1">
      <alignment horizontal="left" vertical="top" wrapText="1"/>
    </xf>
    <xf numFmtId="0" fontId="17" fillId="0" borderId="5" xfId="1" applyFont="1" applyFill="1" applyBorder="1" applyAlignment="1">
      <alignment horizontal="center" vertical="top" wrapText="1"/>
    </xf>
    <xf numFmtId="0" fontId="17" fillId="0" borderId="5" xfId="1" applyFont="1" applyFill="1" applyBorder="1" applyAlignment="1">
      <alignment vertical="top" wrapText="1"/>
    </xf>
    <xf numFmtId="0" fontId="17" fillId="0" borderId="46" xfId="1" applyFont="1" applyFill="1" applyBorder="1" applyAlignment="1">
      <alignment vertical="top" wrapText="1"/>
    </xf>
    <xf numFmtId="0" fontId="17" fillId="15" borderId="34" xfId="1" applyFont="1" applyFill="1" applyBorder="1" applyAlignment="1">
      <alignment horizontal="left" vertical="top" wrapText="1"/>
    </xf>
    <xf numFmtId="0" fontId="17" fillId="15" borderId="42" xfId="1" applyFont="1" applyFill="1" applyBorder="1" applyAlignment="1">
      <alignment horizontal="left" vertical="top" wrapText="1"/>
    </xf>
    <xf numFmtId="0" fontId="17" fillId="15" borderId="39" xfId="1" applyFont="1" applyFill="1" applyBorder="1" applyAlignment="1">
      <alignment horizontal="left" vertical="top" wrapText="1"/>
    </xf>
    <xf numFmtId="0" fontId="5" fillId="7" borderId="19" xfId="0" applyFont="1" applyFill="1" applyBorder="1"/>
    <xf numFmtId="0" fontId="5" fillId="7" borderId="20" xfId="0" applyFont="1" applyFill="1" applyBorder="1"/>
    <xf numFmtId="0" fontId="5" fillId="7" borderId="21" xfId="0" applyFont="1" applyFill="1" applyBorder="1"/>
    <xf numFmtId="0" fontId="3" fillId="0" borderId="0" xfId="1" applyBorder="1"/>
    <xf numFmtId="0" fontId="1" fillId="0" borderId="0" xfId="0" applyFont="1" applyBorder="1"/>
    <xf numFmtId="0" fontId="1" fillId="0" borderId="0" xfId="0" applyFont="1" applyBorder="1" applyAlignment="1">
      <alignment vertical="top"/>
    </xf>
    <xf numFmtId="0" fontId="5" fillId="7" borderId="20" xfId="0" applyFont="1" applyFill="1" applyBorder="1" applyAlignment="1">
      <alignment horizontal="center"/>
    </xf>
    <xf numFmtId="0" fontId="1" fillId="0" borderId="62" xfId="0" applyFont="1" applyBorder="1" applyAlignment="1">
      <alignment horizontal="center"/>
    </xf>
    <xf numFmtId="0" fontId="1" fillId="0" borderId="29" xfId="0" applyFont="1" applyBorder="1" applyAlignment="1">
      <alignment horizontal="center"/>
    </xf>
    <xf numFmtId="0" fontId="1" fillId="0" borderId="63" xfId="0" applyFont="1" applyBorder="1" applyAlignment="1">
      <alignment horizontal="center"/>
    </xf>
    <xf numFmtId="0" fontId="1" fillId="0" borderId="31" xfId="0" applyFont="1" applyBorder="1" applyAlignment="1">
      <alignment horizontal="center"/>
    </xf>
    <xf numFmtId="0" fontId="1" fillId="8" borderId="64" xfId="0" applyFont="1" applyFill="1" applyBorder="1" applyAlignment="1">
      <alignment horizontal="center" wrapText="1"/>
    </xf>
    <xf numFmtId="4" fontId="1" fillId="0" borderId="48" xfId="0" applyNumberFormat="1" applyFont="1" applyBorder="1" applyAlignment="1">
      <alignment horizontal="center"/>
    </xf>
    <xf numFmtId="171" fontId="1" fillId="0" borderId="44" xfId="0" applyNumberFormat="1" applyFont="1" applyBorder="1" applyAlignment="1">
      <alignment horizontal="center"/>
    </xf>
    <xf numFmtId="171" fontId="1" fillId="0" borderId="46" xfId="0" applyNumberFormat="1" applyFont="1" applyBorder="1" applyAlignment="1">
      <alignment horizontal="center"/>
    </xf>
    <xf numFmtId="172" fontId="0" fillId="0" borderId="32" xfId="0" applyNumberFormat="1" applyFont="1" applyFill="1" applyBorder="1" applyAlignment="1" applyProtection="1">
      <alignment horizontal="left" vertical="center"/>
      <protection locked="0"/>
    </xf>
    <xf numFmtId="0" fontId="25" fillId="11" borderId="1" xfId="0" applyFont="1" applyFill="1" applyBorder="1" applyAlignment="1" applyProtection="1">
      <alignment horizontal="center" vertical="center"/>
    </xf>
    <xf numFmtId="0" fontId="24" fillId="11" borderId="2" xfId="0" applyFont="1" applyFill="1" applyBorder="1" applyAlignment="1" applyProtection="1">
      <alignment horizontal="center" vertical="center"/>
    </xf>
    <xf numFmtId="49" fontId="0" fillId="0" borderId="50" xfId="0" applyNumberFormat="1" applyFont="1" applyFill="1" applyBorder="1" applyAlignment="1" applyProtection="1">
      <alignment horizontal="left" vertical="center"/>
    </xf>
    <xf numFmtId="49" fontId="0" fillId="0" borderId="1" xfId="0" applyNumberFormat="1" applyFont="1" applyFill="1" applyBorder="1" applyAlignment="1" applyProtection="1">
      <alignment horizontal="left" vertical="center"/>
    </xf>
    <xf numFmtId="49" fontId="0" fillId="0" borderId="61" xfId="0" applyNumberFormat="1" applyFont="1" applyFill="1" applyBorder="1" applyAlignment="1" applyProtection="1">
      <alignment horizontal="left" vertical="center"/>
    </xf>
    <xf numFmtId="49" fontId="0" fillId="0" borderId="32" xfId="0" applyNumberFormat="1" applyFont="1" applyFill="1" applyBorder="1" applyAlignment="1" applyProtection="1">
      <alignment horizontal="left" vertical="center"/>
    </xf>
    <xf numFmtId="172" fontId="0" fillId="0" borderId="32" xfId="0" applyNumberFormat="1" applyFont="1" applyFill="1" applyBorder="1" applyAlignment="1" applyProtection="1">
      <alignment horizontal="left" vertical="center"/>
    </xf>
    <xf numFmtId="49" fontId="0" fillId="0" borderId="50" xfId="0" applyNumberFormat="1" applyFont="1" applyBorder="1" applyProtection="1"/>
    <xf numFmtId="49" fontId="0" fillId="0" borderId="32" xfId="0" applyNumberFormat="1" applyFont="1" applyBorder="1" applyProtection="1"/>
    <xf numFmtId="0" fontId="0" fillId="15" borderId="0" xfId="0" applyFill="1" applyBorder="1" applyAlignment="1">
      <alignment horizontal="left" wrapText="1"/>
    </xf>
    <xf numFmtId="0" fontId="0" fillId="15" borderId="0" xfId="0" applyNumberFormat="1" applyFill="1" applyBorder="1" applyAlignment="1">
      <alignment horizontal="left"/>
    </xf>
    <xf numFmtId="169" fontId="0" fillId="15" borderId="0" xfId="0" applyNumberFormat="1" applyFill="1" applyBorder="1" applyAlignment="1">
      <alignment horizontal="left"/>
    </xf>
    <xf numFmtId="0" fontId="0" fillId="15" borderId="0" xfId="0" applyFill="1" applyBorder="1" applyAlignment="1">
      <alignment horizontal="left" vertical="top" wrapText="1"/>
    </xf>
    <xf numFmtId="0" fontId="0" fillId="15" borderId="38" xfId="0" applyFill="1" applyBorder="1" applyAlignment="1">
      <alignment horizontal="center"/>
    </xf>
    <xf numFmtId="0" fontId="0" fillId="15" borderId="0" xfId="0" applyFill="1" applyBorder="1" applyAlignment="1">
      <alignment horizontal="center"/>
    </xf>
    <xf numFmtId="170" fontId="0" fillId="15" borderId="0" xfId="0" applyNumberFormat="1" applyFill="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D5EAFF"/>
      <color rgb="FFCCFFCC"/>
      <color rgb="FF99CCFF"/>
      <color rgb="FF000080"/>
      <color rgb="FF65FF6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D7053240-CE69-11CD-A777-00DD01143C57}" ax:persistence="persistStreamInit" r:id="rId1"/>
</file>

<file path=xl/activeX/activeX111.xml><?xml version="1.0" encoding="utf-8"?>
<ax:ocx xmlns:ax="http://schemas.microsoft.com/office/2006/activeX" xmlns:r="http://schemas.openxmlformats.org/officeDocument/2006/relationships" ax:classid="{D7053240-CE69-11CD-A777-00DD01143C57}"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30.xml><?xml version="1.0" encoding="utf-8"?>
<ax:ocx xmlns:ax="http://schemas.microsoft.com/office/2006/activeX" xmlns:r="http://schemas.openxmlformats.org/officeDocument/2006/relationships" ax:classid="{D7053240-CE69-11CD-A777-00DD01143C57}" ax:persistence="persistStreamInit" r:id="rId1"/>
</file>

<file path=xl/activeX/activeX31.xml><?xml version="1.0" encoding="utf-8"?>
<ax:ocx xmlns:ax="http://schemas.microsoft.com/office/2006/activeX" xmlns:r="http://schemas.openxmlformats.org/officeDocument/2006/relationships" ax:classid="{D7053240-CE69-11CD-A777-00DD01143C57}" ax:persistence="persistStreamInit" r:id="rId1"/>
</file>

<file path=xl/activeX/activeX32.xml><?xml version="1.0" encoding="utf-8"?>
<ax:ocx xmlns:ax="http://schemas.microsoft.com/office/2006/activeX" xmlns:r="http://schemas.openxmlformats.org/officeDocument/2006/relationships" ax:classid="{D7053240-CE69-11CD-A777-00DD01143C57}" ax:persistence="persistStreamInit" r:id="rId1"/>
</file>

<file path=xl/activeX/activeX33.xml><?xml version="1.0" encoding="utf-8"?>
<ax:ocx xmlns:ax="http://schemas.microsoft.com/office/2006/activeX" xmlns:r="http://schemas.openxmlformats.org/officeDocument/2006/relationships" ax:classid="{D7053240-CE69-11CD-A777-00DD01143C57}"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D7053240-CE69-11CD-A777-00DD01143C57}" ax:persistence="persistStreamInit" r:id="rId1"/>
</file>

<file path=xl/activeX/activeX59.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D7053240-CE69-11CD-A777-00DD01143C57}" ax:persistence="persistStreamInit" r:id="rId1"/>
</file>

<file path=xl/activeX/activeX85.xml><?xml version="1.0" encoding="utf-8"?>
<ax:ocx xmlns:ax="http://schemas.microsoft.com/office/2006/activeX" xmlns:r="http://schemas.openxmlformats.org/officeDocument/2006/relationships" ax:classid="{D7053240-CE69-11CD-A777-00DD01143C57}"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4.emf"/><Relationship Id="rId13" Type="http://schemas.openxmlformats.org/officeDocument/2006/relationships/image" Target="../media/image19.emf"/><Relationship Id="rId18" Type="http://schemas.openxmlformats.org/officeDocument/2006/relationships/image" Target="../media/image14.emf"/><Relationship Id="rId26" Type="http://schemas.openxmlformats.org/officeDocument/2006/relationships/image" Target="../media/image6.emf"/><Relationship Id="rId3" Type="http://schemas.openxmlformats.org/officeDocument/2006/relationships/image" Target="../media/image29.emf"/><Relationship Id="rId21" Type="http://schemas.openxmlformats.org/officeDocument/2006/relationships/image" Target="../media/image11.emf"/><Relationship Id="rId7" Type="http://schemas.openxmlformats.org/officeDocument/2006/relationships/image" Target="../media/image25.emf"/><Relationship Id="rId12" Type="http://schemas.openxmlformats.org/officeDocument/2006/relationships/image" Target="../media/image20.emf"/><Relationship Id="rId17" Type="http://schemas.openxmlformats.org/officeDocument/2006/relationships/image" Target="../media/image15.emf"/><Relationship Id="rId25" Type="http://schemas.openxmlformats.org/officeDocument/2006/relationships/image" Target="../media/image7.emf"/><Relationship Id="rId2" Type="http://schemas.openxmlformats.org/officeDocument/2006/relationships/image" Target="../media/image30.emf"/><Relationship Id="rId16" Type="http://schemas.openxmlformats.org/officeDocument/2006/relationships/image" Target="../media/image16.emf"/><Relationship Id="rId20" Type="http://schemas.openxmlformats.org/officeDocument/2006/relationships/image" Target="../media/image12.emf"/><Relationship Id="rId1" Type="http://schemas.openxmlformats.org/officeDocument/2006/relationships/image" Target="../media/image31.emf"/><Relationship Id="rId6" Type="http://schemas.openxmlformats.org/officeDocument/2006/relationships/image" Target="../media/image26.emf"/><Relationship Id="rId11" Type="http://schemas.openxmlformats.org/officeDocument/2006/relationships/image" Target="../media/image21.emf"/><Relationship Id="rId24" Type="http://schemas.openxmlformats.org/officeDocument/2006/relationships/image" Target="../media/image8.emf"/><Relationship Id="rId5" Type="http://schemas.openxmlformats.org/officeDocument/2006/relationships/image" Target="../media/image27.emf"/><Relationship Id="rId15" Type="http://schemas.openxmlformats.org/officeDocument/2006/relationships/image" Target="../media/image17.emf"/><Relationship Id="rId23" Type="http://schemas.openxmlformats.org/officeDocument/2006/relationships/image" Target="../media/image9.emf"/><Relationship Id="rId10" Type="http://schemas.openxmlformats.org/officeDocument/2006/relationships/image" Target="../media/image22.emf"/><Relationship Id="rId19" Type="http://schemas.openxmlformats.org/officeDocument/2006/relationships/image" Target="../media/image13.emf"/><Relationship Id="rId4" Type="http://schemas.openxmlformats.org/officeDocument/2006/relationships/image" Target="../media/image28.emf"/><Relationship Id="rId9" Type="http://schemas.openxmlformats.org/officeDocument/2006/relationships/image" Target="../media/image23.emf"/><Relationship Id="rId14" Type="http://schemas.openxmlformats.org/officeDocument/2006/relationships/image" Target="../media/image18.emf"/><Relationship Id="rId22" Type="http://schemas.openxmlformats.org/officeDocument/2006/relationships/image" Target="../media/image10.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50.emf"/><Relationship Id="rId13" Type="http://schemas.openxmlformats.org/officeDocument/2006/relationships/image" Target="../media/image45.emf"/><Relationship Id="rId18" Type="http://schemas.openxmlformats.org/officeDocument/2006/relationships/image" Target="../media/image40.emf"/><Relationship Id="rId26" Type="http://schemas.openxmlformats.org/officeDocument/2006/relationships/image" Target="../media/image32.emf"/><Relationship Id="rId3" Type="http://schemas.openxmlformats.org/officeDocument/2006/relationships/image" Target="../media/image55.emf"/><Relationship Id="rId21" Type="http://schemas.openxmlformats.org/officeDocument/2006/relationships/image" Target="../media/image37.emf"/><Relationship Id="rId7" Type="http://schemas.openxmlformats.org/officeDocument/2006/relationships/image" Target="../media/image51.emf"/><Relationship Id="rId12" Type="http://schemas.openxmlformats.org/officeDocument/2006/relationships/image" Target="../media/image46.emf"/><Relationship Id="rId17" Type="http://schemas.openxmlformats.org/officeDocument/2006/relationships/image" Target="../media/image41.emf"/><Relationship Id="rId25" Type="http://schemas.openxmlformats.org/officeDocument/2006/relationships/image" Target="../media/image33.emf"/><Relationship Id="rId2" Type="http://schemas.openxmlformats.org/officeDocument/2006/relationships/image" Target="../media/image56.emf"/><Relationship Id="rId16" Type="http://schemas.openxmlformats.org/officeDocument/2006/relationships/image" Target="../media/image42.emf"/><Relationship Id="rId20" Type="http://schemas.openxmlformats.org/officeDocument/2006/relationships/image" Target="../media/image38.emf"/><Relationship Id="rId1" Type="http://schemas.openxmlformats.org/officeDocument/2006/relationships/image" Target="../media/image57.emf"/><Relationship Id="rId6" Type="http://schemas.openxmlformats.org/officeDocument/2006/relationships/image" Target="../media/image52.emf"/><Relationship Id="rId11" Type="http://schemas.openxmlformats.org/officeDocument/2006/relationships/image" Target="../media/image47.emf"/><Relationship Id="rId24" Type="http://schemas.openxmlformats.org/officeDocument/2006/relationships/image" Target="../media/image34.emf"/><Relationship Id="rId5" Type="http://schemas.openxmlformats.org/officeDocument/2006/relationships/image" Target="../media/image53.emf"/><Relationship Id="rId15" Type="http://schemas.openxmlformats.org/officeDocument/2006/relationships/image" Target="../media/image43.emf"/><Relationship Id="rId23" Type="http://schemas.openxmlformats.org/officeDocument/2006/relationships/image" Target="../media/image35.emf"/><Relationship Id="rId10" Type="http://schemas.openxmlformats.org/officeDocument/2006/relationships/image" Target="../media/image48.emf"/><Relationship Id="rId19" Type="http://schemas.openxmlformats.org/officeDocument/2006/relationships/image" Target="../media/image39.emf"/><Relationship Id="rId4" Type="http://schemas.openxmlformats.org/officeDocument/2006/relationships/image" Target="../media/image54.emf"/><Relationship Id="rId9" Type="http://schemas.openxmlformats.org/officeDocument/2006/relationships/image" Target="../media/image49.emf"/><Relationship Id="rId14" Type="http://schemas.openxmlformats.org/officeDocument/2006/relationships/image" Target="../media/image44.emf"/><Relationship Id="rId22" Type="http://schemas.openxmlformats.org/officeDocument/2006/relationships/image" Target="../media/image36.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65.emf"/><Relationship Id="rId13" Type="http://schemas.openxmlformats.org/officeDocument/2006/relationships/image" Target="../media/image70.emf"/><Relationship Id="rId18" Type="http://schemas.openxmlformats.org/officeDocument/2006/relationships/image" Target="../media/image75.emf"/><Relationship Id="rId26" Type="http://schemas.openxmlformats.org/officeDocument/2006/relationships/image" Target="../media/image83.emf"/><Relationship Id="rId3" Type="http://schemas.openxmlformats.org/officeDocument/2006/relationships/image" Target="../media/image60.emf"/><Relationship Id="rId21" Type="http://schemas.openxmlformats.org/officeDocument/2006/relationships/image" Target="../media/image78.emf"/><Relationship Id="rId7" Type="http://schemas.openxmlformats.org/officeDocument/2006/relationships/image" Target="../media/image64.emf"/><Relationship Id="rId12" Type="http://schemas.openxmlformats.org/officeDocument/2006/relationships/image" Target="../media/image69.emf"/><Relationship Id="rId17" Type="http://schemas.openxmlformats.org/officeDocument/2006/relationships/image" Target="../media/image74.emf"/><Relationship Id="rId25" Type="http://schemas.openxmlformats.org/officeDocument/2006/relationships/image" Target="../media/image82.emf"/><Relationship Id="rId2" Type="http://schemas.openxmlformats.org/officeDocument/2006/relationships/image" Target="../media/image59.emf"/><Relationship Id="rId16" Type="http://schemas.openxmlformats.org/officeDocument/2006/relationships/image" Target="../media/image73.emf"/><Relationship Id="rId20" Type="http://schemas.openxmlformats.org/officeDocument/2006/relationships/image" Target="../media/image77.emf"/><Relationship Id="rId1" Type="http://schemas.openxmlformats.org/officeDocument/2006/relationships/image" Target="../media/image58.emf"/><Relationship Id="rId6" Type="http://schemas.openxmlformats.org/officeDocument/2006/relationships/image" Target="../media/image63.emf"/><Relationship Id="rId11" Type="http://schemas.openxmlformats.org/officeDocument/2006/relationships/image" Target="../media/image68.emf"/><Relationship Id="rId24" Type="http://schemas.openxmlformats.org/officeDocument/2006/relationships/image" Target="../media/image81.emf"/><Relationship Id="rId5" Type="http://schemas.openxmlformats.org/officeDocument/2006/relationships/image" Target="../media/image62.emf"/><Relationship Id="rId15" Type="http://schemas.openxmlformats.org/officeDocument/2006/relationships/image" Target="../media/image72.emf"/><Relationship Id="rId23" Type="http://schemas.openxmlformats.org/officeDocument/2006/relationships/image" Target="../media/image80.emf"/><Relationship Id="rId10" Type="http://schemas.openxmlformats.org/officeDocument/2006/relationships/image" Target="../media/image67.emf"/><Relationship Id="rId19" Type="http://schemas.openxmlformats.org/officeDocument/2006/relationships/image" Target="../media/image76.emf"/><Relationship Id="rId4" Type="http://schemas.openxmlformats.org/officeDocument/2006/relationships/image" Target="../media/image61.emf"/><Relationship Id="rId9" Type="http://schemas.openxmlformats.org/officeDocument/2006/relationships/image" Target="../media/image66.emf"/><Relationship Id="rId14" Type="http://schemas.openxmlformats.org/officeDocument/2006/relationships/image" Target="../media/image71.emf"/><Relationship Id="rId22" Type="http://schemas.openxmlformats.org/officeDocument/2006/relationships/image" Target="../media/image79.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91.emf"/><Relationship Id="rId13" Type="http://schemas.openxmlformats.org/officeDocument/2006/relationships/image" Target="../media/image96.emf"/><Relationship Id="rId18" Type="http://schemas.openxmlformats.org/officeDocument/2006/relationships/image" Target="../media/image101.emf"/><Relationship Id="rId26" Type="http://schemas.openxmlformats.org/officeDocument/2006/relationships/image" Target="../media/image109.emf"/><Relationship Id="rId3" Type="http://schemas.openxmlformats.org/officeDocument/2006/relationships/image" Target="../media/image86.emf"/><Relationship Id="rId21" Type="http://schemas.openxmlformats.org/officeDocument/2006/relationships/image" Target="../media/image104.emf"/><Relationship Id="rId7" Type="http://schemas.openxmlformats.org/officeDocument/2006/relationships/image" Target="../media/image90.emf"/><Relationship Id="rId12" Type="http://schemas.openxmlformats.org/officeDocument/2006/relationships/image" Target="../media/image95.emf"/><Relationship Id="rId17" Type="http://schemas.openxmlformats.org/officeDocument/2006/relationships/image" Target="../media/image100.emf"/><Relationship Id="rId25" Type="http://schemas.openxmlformats.org/officeDocument/2006/relationships/image" Target="../media/image108.emf"/><Relationship Id="rId2" Type="http://schemas.openxmlformats.org/officeDocument/2006/relationships/image" Target="../media/image85.emf"/><Relationship Id="rId16" Type="http://schemas.openxmlformats.org/officeDocument/2006/relationships/image" Target="../media/image99.emf"/><Relationship Id="rId20" Type="http://schemas.openxmlformats.org/officeDocument/2006/relationships/image" Target="../media/image103.emf"/><Relationship Id="rId1" Type="http://schemas.openxmlformats.org/officeDocument/2006/relationships/image" Target="../media/image84.emf"/><Relationship Id="rId6" Type="http://schemas.openxmlformats.org/officeDocument/2006/relationships/image" Target="../media/image89.emf"/><Relationship Id="rId11" Type="http://schemas.openxmlformats.org/officeDocument/2006/relationships/image" Target="../media/image94.emf"/><Relationship Id="rId24" Type="http://schemas.openxmlformats.org/officeDocument/2006/relationships/image" Target="../media/image107.emf"/><Relationship Id="rId5" Type="http://schemas.openxmlformats.org/officeDocument/2006/relationships/image" Target="../media/image88.emf"/><Relationship Id="rId15" Type="http://schemas.openxmlformats.org/officeDocument/2006/relationships/image" Target="../media/image98.emf"/><Relationship Id="rId23" Type="http://schemas.openxmlformats.org/officeDocument/2006/relationships/image" Target="../media/image106.emf"/><Relationship Id="rId10" Type="http://schemas.openxmlformats.org/officeDocument/2006/relationships/image" Target="../media/image93.emf"/><Relationship Id="rId19" Type="http://schemas.openxmlformats.org/officeDocument/2006/relationships/image" Target="../media/image102.emf"/><Relationship Id="rId4" Type="http://schemas.openxmlformats.org/officeDocument/2006/relationships/image" Target="../media/image87.emf"/><Relationship Id="rId9" Type="http://schemas.openxmlformats.org/officeDocument/2006/relationships/image" Target="../media/image92.emf"/><Relationship Id="rId14" Type="http://schemas.openxmlformats.org/officeDocument/2006/relationships/image" Target="../media/image97.emf"/><Relationship Id="rId22" Type="http://schemas.openxmlformats.org/officeDocument/2006/relationships/image" Target="../media/image105.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17.emf"/><Relationship Id="rId13" Type="http://schemas.openxmlformats.org/officeDocument/2006/relationships/image" Target="../media/image122.emf"/><Relationship Id="rId18" Type="http://schemas.openxmlformats.org/officeDocument/2006/relationships/image" Target="../media/image127.emf"/><Relationship Id="rId26" Type="http://schemas.openxmlformats.org/officeDocument/2006/relationships/image" Target="../media/image135.emf"/><Relationship Id="rId3" Type="http://schemas.openxmlformats.org/officeDocument/2006/relationships/image" Target="../media/image112.emf"/><Relationship Id="rId21" Type="http://schemas.openxmlformats.org/officeDocument/2006/relationships/image" Target="../media/image130.emf"/><Relationship Id="rId7" Type="http://schemas.openxmlformats.org/officeDocument/2006/relationships/image" Target="../media/image116.emf"/><Relationship Id="rId12" Type="http://schemas.openxmlformats.org/officeDocument/2006/relationships/image" Target="../media/image121.emf"/><Relationship Id="rId17" Type="http://schemas.openxmlformats.org/officeDocument/2006/relationships/image" Target="../media/image126.emf"/><Relationship Id="rId25" Type="http://schemas.openxmlformats.org/officeDocument/2006/relationships/image" Target="../media/image134.emf"/><Relationship Id="rId2" Type="http://schemas.openxmlformats.org/officeDocument/2006/relationships/image" Target="../media/image111.emf"/><Relationship Id="rId16" Type="http://schemas.openxmlformats.org/officeDocument/2006/relationships/image" Target="../media/image125.emf"/><Relationship Id="rId20" Type="http://schemas.openxmlformats.org/officeDocument/2006/relationships/image" Target="../media/image129.emf"/><Relationship Id="rId1" Type="http://schemas.openxmlformats.org/officeDocument/2006/relationships/image" Target="../media/image110.emf"/><Relationship Id="rId6" Type="http://schemas.openxmlformats.org/officeDocument/2006/relationships/image" Target="../media/image115.emf"/><Relationship Id="rId11" Type="http://schemas.openxmlformats.org/officeDocument/2006/relationships/image" Target="../media/image120.emf"/><Relationship Id="rId24" Type="http://schemas.openxmlformats.org/officeDocument/2006/relationships/image" Target="../media/image133.emf"/><Relationship Id="rId5" Type="http://schemas.openxmlformats.org/officeDocument/2006/relationships/image" Target="../media/image114.emf"/><Relationship Id="rId15" Type="http://schemas.openxmlformats.org/officeDocument/2006/relationships/image" Target="../media/image124.emf"/><Relationship Id="rId23" Type="http://schemas.openxmlformats.org/officeDocument/2006/relationships/image" Target="../media/image132.emf"/><Relationship Id="rId10" Type="http://schemas.openxmlformats.org/officeDocument/2006/relationships/image" Target="../media/image119.emf"/><Relationship Id="rId19" Type="http://schemas.openxmlformats.org/officeDocument/2006/relationships/image" Target="../media/image128.emf"/><Relationship Id="rId4" Type="http://schemas.openxmlformats.org/officeDocument/2006/relationships/image" Target="../media/image113.emf"/><Relationship Id="rId9" Type="http://schemas.openxmlformats.org/officeDocument/2006/relationships/image" Target="../media/image118.emf"/><Relationship Id="rId14" Type="http://schemas.openxmlformats.org/officeDocument/2006/relationships/image" Target="../media/image123.emf"/><Relationship Id="rId22" Type="http://schemas.openxmlformats.org/officeDocument/2006/relationships/image" Target="../media/image13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23</xdr:col>
          <xdr:colOff>615950</xdr:colOff>
          <xdr:row>3</xdr:row>
          <xdr:rowOff>203200</xdr:rowOff>
        </xdr:from>
        <xdr:to>
          <xdr:col>25</xdr:col>
          <xdr:colOff>273050</xdr:colOff>
          <xdr:row>5</xdr:row>
          <xdr:rowOff>25400</xdr:rowOff>
        </xdr:to>
        <xdr:sp macro="" textlink="">
          <xdr:nvSpPr>
            <xdr:cNvPr id="4099" name="CommandButton1"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4100" name="ComboBox1"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6350</xdr:colOff>
          <xdr:row>7</xdr:row>
          <xdr:rowOff>0</xdr:rowOff>
        </xdr:to>
        <xdr:sp macro="" textlink="">
          <xdr:nvSpPr>
            <xdr:cNvPr id="4101" name="ComboBox2"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xdr:row>
          <xdr:rowOff>0</xdr:rowOff>
        </xdr:from>
        <xdr:to>
          <xdr:col>4</xdr:col>
          <xdr:colOff>0</xdr:colOff>
          <xdr:row>6</xdr:row>
          <xdr:rowOff>0</xdr:rowOff>
        </xdr:to>
        <xdr:sp macro="" textlink="">
          <xdr:nvSpPr>
            <xdr:cNvPr id="4102" name="TextBox1"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6350</xdr:colOff>
          <xdr:row>6</xdr:row>
          <xdr:rowOff>0</xdr:rowOff>
        </xdr:to>
        <xdr:sp macro="" textlink="">
          <xdr:nvSpPr>
            <xdr:cNvPr id="4103" name="TextBox2"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3111" name="CommandButton1"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3112" name="CommandButton2"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3113" name="ComboBox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3115" name="ComboBox2"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3116" name="ComboBox3"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3117" name="ComboBox4"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3118" name="ComboBox5"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3119" name="ComboBox6"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3120" name="ComboBox7"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3121" name="ComboBox8"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3122" name="ComboBox9"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3123" name="ComboBox10"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3124" name="ComboBox11"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3125" name="ComboBox12"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3126" name="ComboBox13"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3127" name="ComboBox14"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3128" name="ComboBox15"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3129" name="ComboBox16"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3130" name="ComboBox17"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3131" name="ComboBox18"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3132" name="ComboBox19"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3133" name="ComboBox20"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3134" name="ComboBox21"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3135" name="ComboBox22"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3136" name="ComboBox23"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3137" name="ComboBox24"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7</xdr:row>
          <xdr:rowOff>203200</xdr:rowOff>
        </xdr:from>
        <xdr:to>
          <xdr:col>5</xdr:col>
          <xdr:colOff>0</xdr:colOff>
          <xdr:row>9</xdr:row>
          <xdr:rowOff>0</xdr:rowOff>
        </xdr:to>
        <xdr:sp macro="" textlink="">
          <xdr:nvSpPr>
            <xdr:cNvPr id="7194" name="ComboBox1"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7195" name="ComboBox2"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0</xdr:colOff>
          <xdr:row>9</xdr:row>
          <xdr:rowOff>0</xdr:rowOff>
        </xdr:to>
        <xdr:sp macro="" textlink="">
          <xdr:nvSpPr>
            <xdr:cNvPr id="7196" name="ComboBox3"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7197" name="ComboBox4"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7198" name="ComboBox5"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7199" name="ComboBox6"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7200" name="ComboBox7"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7201" name="ComboBox8"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7202" name="ComboBox9"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7203" name="ComboBox10" hidden="1">
              <a:extLst>
                <a:ext uri="{63B3BB69-23CF-44E3-9099-C40C66FF867C}">
                  <a14:compatExt spid="_x0000_s7203"/>
                </a:ext>
                <a:ext uri="{FF2B5EF4-FFF2-40B4-BE49-F238E27FC236}">
                  <a16:creationId xmlns:a16="http://schemas.microsoft.com/office/drawing/2014/main" id="{00000000-0008-0000-03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7204" name="ComboBox11"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7205" name="ComboBox12"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7206" name="ComboBox13"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7208" name="ComboBox14"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7209" name="ComboBox15"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7210" name="ComboBox16"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7211" name="ComboBox17"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7212" name="ComboBox18"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7213" name="ComboBox19" hidden="1">
              <a:extLst>
                <a:ext uri="{63B3BB69-23CF-44E3-9099-C40C66FF867C}">
                  <a14:compatExt spid="_x0000_s7213"/>
                </a:ext>
                <a:ext uri="{FF2B5EF4-FFF2-40B4-BE49-F238E27FC236}">
                  <a16:creationId xmlns:a16="http://schemas.microsoft.com/office/drawing/2014/main" id="{00000000-0008-0000-03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7214" name="ComboBox20"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7215" name="ComboBox21"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7216" name="ComboBox22"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7217" name="ComboBox23"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7218" name="ComboBox24"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7219" name="CommandButton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7220" name="CommandButton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11265" name="CommandButton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11266" name="CommandButton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11267" name="ComboBox1"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11268" name="ComboBox2"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11269" name="ComboBox3"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11270" name="ComboBox4"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1271" name="ComboBox5"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1272" name="ComboBox6"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11273" name="ComboBox7"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1274" name="ComboBox8"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11275" name="ComboBox9"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11276" name="ComboBox10"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1277" name="ComboBox11"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11278" name="ComboBox12"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1279" name="ComboBox13"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1280" name="ComboBox14"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1281" name="ComboBox15"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11282" name="ComboBox16"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1283" name="ComboBox17"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11284" name="ComboBox18"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11285" name="ComboBox19"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1286" name="ComboBox20"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11287" name="ComboBox21"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11288" name="ComboBox22"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1289" name="ComboBox23"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1290" name="ComboBox24"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12289" name="CommandButton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12290" name="CommandButton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12291" name="ComboBox1"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12292" name="ComboBox2"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12293" name="ComboBox3"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12294" name="ComboBox4"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2295" name="ComboBox5"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2296" name="ComboBox6"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12297" name="ComboBox7"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2298" name="ComboBox8"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12299" name="ComboBox9"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12300" name="ComboBox10" hidden="1">
              <a:extLst>
                <a:ext uri="{63B3BB69-23CF-44E3-9099-C40C66FF867C}">
                  <a14:compatExt spid="_x0000_s12300"/>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2301" name="ComboBox11" hidden="1">
              <a:extLst>
                <a:ext uri="{63B3BB69-23CF-44E3-9099-C40C66FF867C}">
                  <a14:compatExt spid="_x0000_s12301"/>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12302" name="ComboBox12" hidden="1">
              <a:extLst>
                <a:ext uri="{63B3BB69-23CF-44E3-9099-C40C66FF867C}">
                  <a14:compatExt spid="_x0000_s12302"/>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2303" name="ComboBox13"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2304" name="ComboBox14"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2305" name="ComboBox15"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12306" name="ComboBox16"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307" name="ComboBox17"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12308" name="ComboBox18"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12309" name="ComboBox19" hidden="1">
              <a:extLst>
                <a:ext uri="{63B3BB69-23CF-44E3-9099-C40C66FF867C}">
                  <a14:compatExt spid="_x0000_s12309"/>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310" name="ComboBox20"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12311" name="ComboBox21"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12312" name="ComboBox22"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13" name="ComboBox23" hidden="1">
              <a:extLst>
                <a:ext uri="{63B3BB69-23CF-44E3-9099-C40C66FF867C}">
                  <a14:compatExt spid="_x0000_s12313"/>
                </a:ext>
                <a:ext uri="{FF2B5EF4-FFF2-40B4-BE49-F238E27FC236}">
                  <a16:creationId xmlns:a16="http://schemas.microsoft.com/office/drawing/2014/main" id="{00000000-0008-0000-05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2314" name="ComboBox24"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889000</xdr:colOff>
          <xdr:row>3</xdr:row>
          <xdr:rowOff>0</xdr:rowOff>
        </xdr:from>
        <xdr:to>
          <xdr:col>5</xdr:col>
          <xdr:colOff>0</xdr:colOff>
          <xdr:row>5</xdr:row>
          <xdr:rowOff>0</xdr:rowOff>
        </xdr:to>
        <xdr:sp macro="" textlink="">
          <xdr:nvSpPr>
            <xdr:cNvPr id="13313" name="CommandButton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xdr:row>
          <xdr:rowOff>0</xdr:rowOff>
        </xdr:from>
        <xdr:to>
          <xdr:col>6</xdr:col>
          <xdr:colOff>1460500</xdr:colOff>
          <xdr:row>5</xdr:row>
          <xdr:rowOff>0</xdr:rowOff>
        </xdr:to>
        <xdr:sp macro="" textlink="">
          <xdr:nvSpPr>
            <xdr:cNvPr id="13314" name="CommandButton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0</xdr:rowOff>
        </xdr:from>
        <xdr:to>
          <xdr:col>5</xdr:col>
          <xdr:colOff>0</xdr:colOff>
          <xdr:row>9</xdr:row>
          <xdr:rowOff>0</xdr:rowOff>
        </xdr:to>
        <xdr:sp macro="" textlink="">
          <xdr:nvSpPr>
            <xdr:cNvPr id="13315" name="ComboBox1"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xdr:row>
          <xdr:rowOff>0</xdr:rowOff>
        </xdr:from>
        <xdr:to>
          <xdr:col>7</xdr:col>
          <xdr:colOff>0</xdr:colOff>
          <xdr:row>9</xdr:row>
          <xdr:rowOff>0</xdr:rowOff>
        </xdr:to>
        <xdr:sp macro="" textlink="">
          <xdr:nvSpPr>
            <xdr:cNvPr id="13316" name="ComboBox2"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0</xdr:colOff>
          <xdr:row>9</xdr:row>
          <xdr:rowOff>0</xdr:rowOff>
        </xdr:to>
        <xdr:sp macro="" textlink="">
          <xdr:nvSpPr>
            <xdr:cNvPr id="13317" name="ComboBox3"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6</xdr:col>
          <xdr:colOff>0</xdr:colOff>
          <xdr:row>12</xdr:row>
          <xdr:rowOff>0</xdr:rowOff>
        </xdr:to>
        <xdr:sp macro="" textlink="">
          <xdr:nvSpPr>
            <xdr:cNvPr id="13318" name="ComboBox4"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xdr:row>
          <xdr:rowOff>0</xdr:rowOff>
        </xdr:from>
        <xdr:to>
          <xdr:col>7</xdr:col>
          <xdr:colOff>0</xdr:colOff>
          <xdr:row>12</xdr:row>
          <xdr:rowOff>0</xdr:rowOff>
        </xdr:to>
        <xdr:sp macro="" textlink="">
          <xdr:nvSpPr>
            <xdr:cNvPr id="13319" name="ComboBox5"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3320" name="ComboBox6"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6</xdr:col>
          <xdr:colOff>0</xdr:colOff>
          <xdr:row>18</xdr:row>
          <xdr:rowOff>0</xdr:rowOff>
        </xdr:to>
        <xdr:sp macro="" textlink="">
          <xdr:nvSpPr>
            <xdr:cNvPr id="13321" name="ComboBox7"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3322" name="ComboBox8"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17</xdr:row>
          <xdr:rowOff>0</xdr:rowOff>
        </xdr:from>
        <xdr:to>
          <xdr:col>8</xdr:col>
          <xdr:colOff>0</xdr:colOff>
          <xdr:row>18</xdr:row>
          <xdr:rowOff>0</xdr:rowOff>
        </xdr:to>
        <xdr:sp macro="" textlink="">
          <xdr:nvSpPr>
            <xdr:cNvPr id="13323" name="ComboBox9"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6</xdr:col>
          <xdr:colOff>0</xdr:colOff>
          <xdr:row>21</xdr:row>
          <xdr:rowOff>0</xdr:rowOff>
        </xdr:to>
        <xdr:sp macro="" textlink="">
          <xdr:nvSpPr>
            <xdr:cNvPr id="13324" name="ComboBox10"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3325" name="ComboBox11"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20</xdr:row>
          <xdr:rowOff>0</xdr:rowOff>
        </xdr:from>
        <xdr:to>
          <xdr:col>8</xdr:col>
          <xdr:colOff>0</xdr:colOff>
          <xdr:row>21</xdr:row>
          <xdr:rowOff>0</xdr:rowOff>
        </xdr:to>
        <xdr:sp macro="" textlink="">
          <xdr:nvSpPr>
            <xdr:cNvPr id="13326" name="ComboBox12"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3327" name="ComboBox13"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 textlink="">
          <xdr:nvSpPr>
            <xdr:cNvPr id="13328" name="ComboBox14" hidden="1">
              <a:extLst>
                <a:ext uri="{63B3BB69-23CF-44E3-9099-C40C66FF867C}">
                  <a14:compatExt spid="_x0000_s13328"/>
                </a:ext>
                <a:ext uri="{FF2B5EF4-FFF2-40B4-BE49-F238E27FC236}">
                  <a16:creationId xmlns:a16="http://schemas.microsoft.com/office/drawing/2014/main" id="{00000000-0008-0000-06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3329" name="ComboBox15"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0</xdr:rowOff>
        </xdr:from>
        <xdr:to>
          <xdr:col>6</xdr:col>
          <xdr:colOff>0</xdr:colOff>
          <xdr:row>35</xdr:row>
          <xdr:rowOff>0</xdr:rowOff>
        </xdr:to>
        <xdr:sp macro="" textlink="">
          <xdr:nvSpPr>
            <xdr:cNvPr id="13330" name="ComboBox16" hidden="1">
              <a:extLst>
                <a:ext uri="{63B3BB69-23CF-44E3-9099-C40C66FF867C}">
                  <a14:compatExt spid="_x0000_s13330"/>
                </a:ext>
                <a:ext uri="{FF2B5EF4-FFF2-40B4-BE49-F238E27FC236}">
                  <a16:creationId xmlns:a16="http://schemas.microsoft.com/office/drawing/2014/main" id="{00000000-0008-0000-06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3331" name="ComboBox17" hidden="1">
              <a:extLst>
                <a:ext uri="{63B3BB69-23CF-44E3-9099-C40C66FF867C}">
                  <a14:compatExt spid="_x0000_s13331"/>
                </a:ext>
                <a:ext uri="{FF2B5EF4-FFF2-40B4-BE49-F238E27FC236}">
                  <a16:creationId xmlns:a16="http://schemas.microsoft.com/office/drawing/2014/main" id="{00000000-0008-0000-06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34</xdr:row>
          <xdr:rowOff>0</xdr:rowOff>
        </xdr:from>
        <xdr:to>
          <xdr:col>8</xdr:col>
          <xdr:colOff>0</xdr:colOff>
          <xdr:row>35</xdr:row>
          <xdr:rowOff>0</xdr:rowOff>
        </xdr:to>
        <xdr:sp macro="" textlink="">
          <xdr:nvSpPr>
            <xdr:cNvPr id="13332" name="ComboBox18" hidden="1">
              <a:extLst>
                <a:ext uri="{63B3BB69-23CF-44E3-9099-C40C66FF867C}">
                  <a14:compatExt spid="_x0000_s13332"/>
                </a:ext>
                <a:ext uri="{FF2B5EF4-FFF2-40B4-BE49-F238E27FC236}">
                  <a16:creationId xmlns:a16="http://schemas.microsoft.com/office/drawing/2014/main" id="{00000000-0008-0000-06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6</xdr:col>
          <xdr:colOff>0</xdr:colOff>
          <xdr:row>41</xdr:row>
          <xdr:rowOff>0</xdr:rowOff>
        </xdr:to>
        <xdr:sp macro="" textlink="">
          <xdr:nvSpPr>
            <xdr:cNvPr id="13333" name="ComboBox19" hidden="1">
              <a:extLst>
                <a:ext uri="{63B3BB69-23CF-44E3-9099-C40C66FF867C}">
                  <a14:compatExt spid="_x0000_s13333"/>
                </a:ext>
                <a:ext uri="{FF2B5EF4-FFF2-40B4-BE49-F238E27FC236}">
                  <a16:creationId xmlns:a16="http://schemas.microsoft.com/office/drawing/2014/main" id="{00000000-0008-0000-06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3334" name="ComboBox20" hidden="1">
              <a:extLst>
                <a:ext uri="{63B3BB69-23CF-44E3-9099-C40C66FF867C}">
                  <a14:compatExt spid="_x0000_s13334"/>
                </a:ext>
                <a:ext uri="{FF2B5EF4-FFF2-40B4-BE49-F238E27FC236}">
                  <a16:creationId xmlns:a16="http://schemas.microsoft.com/office/drawing/2014/main" id="{00000000-0008-0000-06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40</xdr:row>
          <xdr:rowOff>0</xdr:rowOff>
        </xdr:from>
        <xdr:to>
          <xdr:col>8</xdr:col>
          <xdr:colOff>0</xdr:colOff>
          <xdr:row>41</xdr:row>
          <xdr:rowOff>0</xdr:rowOff>
        </xdr:to>
        <xdr:sp macro="" textlink="">
          <xdr:nvSpPr>
            <xdr:cNvPr id="13335" name="ComboBox21" hidden="1">
              <a:extLst>
                <a:ext uri="{63B3BB69-23CF-44E3-9099-C40C66FF867C}">
                  <a14:compatExt spid="_x0000_s13335"/>
                </a:ext>
                <a:ext uri="{FF2B5EF4-FFF2-40B4-BE49-F238E27FC236}">
                  <a16:creationId xmlns:a16="http://schemas.microsoft.com/office/drawing/2014/main" id="{00000000-0008-0000-06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0</xdr:rowOff>
        </xdr:from>
        <xdr:to>
          <xdr:col>6</xdr:col>
          <xdr:colOff>0</xdr:colOff>
          <xdr:row>44</xdr:row>
          <xdr:rowOff>0</xdr:rowOff>
        </xdr:to>
        <xdr:sp macro="" textlink="">
          <xdr:nvSpPr>
            <xdr:cNvPr id="13336" name="ComboBox22" hidden="1">
              <a:extLst>
                <a:ext uri="{63B3BB69-23CF-44E3-9099-C40C66FF867C}">
                  <a14:compatExt spid="_x0000_s13336"/>
                </a:ext>
                <a:ext uri="{FF2B5EF4-FFF2-40B4-BE49-F238E27FC236}">
                  <a16:creationId xmlns:a16="http://schemas.microsoft.com/office/drawing/2014/main" id="{00000000-0008-0000-06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3337" name="ComboBox23" hidden="1">
              <a:extLst>
                <a:ext uri="{63B3BB69-23CF-44E3-9099-C40C66FF867C}">
                  <a14:compatExt spid="_x0000_s13337"/>
                </a:ext>
                <a:ext uri="{FF2B5EF4-FFF2-40B4-BE49-F238E27FC236}">
                  <a16:creationId xmlns:a16="http://schemas.microsoft.com/office/drawing/2014/main" id="{00000000-0008-0000-06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3338" name="ComboBox24" hidden="1">
              <a:extLst>
                <a:ext uri="{63B3BB69-23CF-44E3-9099-C40C66FF867C}">
                  <a14:compatExt spid="_x0000_s13338"/>
                </a:ext>
                <a:ext uri="{FF2B5EF4-FFF2-40B4-BE49-F238E27FC236}">
                  <a16:creationId xmlns:a16="http://schemas.microsoft.com/office/drawing/2014/main" id="{00000000-0008-0000-06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3" Type="http://schemas.openxmlformats.org/officeDocument/2006/relationships/image" Target="../media/image10.emf"/><Relationship Id="rId18" Type="http://schemas.openxmlformats.org/officeDocument/2006/relationships/control" Target="../activeX/activeX13.xml"/><Relationship Id="rId26" Type="http://schemas.openxmlformats.org/officeDocument/2006/relationships/control" Target="../activeX/activeX17.xml"/><Relationship Id="rId39" Type="http://schemas.openxmlformats.org/officeDocument/2006/relationships/image" Target="../media/image23.emf"/><Relationship Id="rId21" Type="http://schemas.openxmlformats.org/officeDocument/2006/relationships/image" Target="../media/image14.emf"/><Relationship Id="rId34" Type="http://schemas.openxmlformats.org/officeDocument/2006/relationships/control" Target="../activeX/activeX21.xml"/><Relationship Id="rId42" Type="http://schemas.openxmlformats.org/officeDocument/2006/relationships/control" Target="../activeX/activeX25.xml"/><Relationship Id="rId47" Type="http://schemas.openxmlformats.org/officeDocument/2006/relationships/image" Target="../media/image27.emf"/><Relationship Id="rId50" Type="http://schemas.openxmlformats.org/officeDocument/2006/relationships/control" Target="../activeX/activeX29.xml"/><Relationship Id="rId55" Type="http://schemas.openxmlformats.org/officeDocument/2006/relationships/image" Target="../media/image31.emf"/><Relationship Id="rId7" Type="http://schemas.openxmlformats.org/officeDocument/2006/relationships/image" Target="../media/image7.emf"/><Relationship Id="rId12" Type="http://schemas.openxmlformats.org/officeDocument/2006/relationships/control" Target="../activeX/activeX10.xml"/><Relationship Id="rId17" Type="http://schemas.openxmlformats.org/officeDocument/2006/relationships/image" Target="../media/image12.emf"/><Relationship Id="rId25" Type="http://schemas.openxmlformats.org/officeDocument/2006/relationships/image" Target="../media/image16.emf"/><Relationship Id="rId33" Type="http://schemas.openxmlformats.org/officeDocument/2006/relationships/image" Target="../media/image20.emf"/><Relationship Id="rId38" Type="http://schemas.openxmlformats.org/officeDocument/2006/relationships/control" Target="../activeX/activeX23.xml"/><Relationship Id="rId46" Type="http://schemas.openxmlformats.org/officeDocument/2006/relationships/control" Target="../activeX/activeX27.xml"/><Relationship Id="rId2" Type="http://schemas.openxmlformats.org/officeDocument/2006/relationships/drawing" Target="../drawings/drawing2.xml"/><Relationship Id="rId16" Type="http://schemas.openxmlformats.org/officeDocument/2006/relationships/control" Target="../activeX/activeX12.xml"/><Relationship Id="rId20" Type="http://schemas.openxmlformats.org/officeDocument/2006/relationships/control" Target="../activeX/activeX14.xml"/><Relationship Id="rId29" Type="http://schemas.openxmlformats.org/officeDocument/2006/relationships/image" Target="../media/image18.emf"/><Relationship Id="rId41" Type="http://schemas.openxmlformats.org/officeDocument/2006/relationships/image" Target="../media/image24.emf"/><Relationship Id="rId54" Type="http://schemas.openxmlformats.org/officeDocument/2006/relationships/control" Target="../activeX/activeX31.xml"/><Relationship Id="rId1" Type="http://schemas.openxmlformats.org/officeDocument/2006/relationships/printerSettings" Target="../printerSettings/printerSettings3.bin"/><Relationship Id="rId6" Type="http://schemas.openxmlformats.org/officeDocument/2006/relationships/control" Target="../activeX/activeX7.xml"/><Relationship Id="rId11" Type="http://schemas.openxmlformats.org/officeDocument/2006/relationships/image" Target="../media/image9.emf"/><Relationship Id="rId24" Type="http://schemas.openxmlformats.org/officeDocument/2006/relationships/control" Target="../activeX/activeX16.xml"/><Relationship Id="rId32" Type="http://schemas.openxmlformats.org/officeDocument/2006/relationships/control" Target="../activeX/activeX20.xml"/><Relationship Id="rId37" Type="http://schemas.openxmlformats.org/officeDocument/2006/relationships/image" Target="../media/image22.emf"/><Relationship Id="rId40" Type="http://schemas.openxmlformats.org/officeDocument/2006/relationships/control" Target="../activeX/activeX24.xml"/><Relationship Id="rId45" Type="http://schemas.openxmlformats.org/officeDocument/2006/relationships/image" Target="../media/image26.emf"/><Relationship Id="rId53" Type="http://schemas.openxmlformats.org/officeDocument/2006/relationships/image" Target="../media/image30.emf"/><Relationship Id="rId5" Type="http://schemas.openxmlformats.org/officeDocument/2006/relationships/image" Target="../media/image6.emf"/><Relationship Id="rId15" Type="http://schemas.openxmlformats.org/officeDocument/2006/relationships/image" Target="../media/image11.emf"/><Relationship Id="rId23" Type="http://schemas.openxmlformats.org/officeDocument/2006/relationships/image" Target="../media/image15.emf"/><Relationship Id="rId28" Type="http://schemas.openxmlformats.org/officeDocument/2006/relationships/control" Target="../activeX/activeX18.xml"/><Relationship Id="rId36" Type="http://schemas.openxmlformats.org/officeDocument/2006/relationships/control" Target="../activeX/activeX22.xml"/><Relationship Id="rId49" Type="http://schemas.openxmlformats.org/officeDocument/2006/relationships/image" Target="../media/image28.emf"/><Relationship Id="rId10" Type="http://schemas.openxmlformats.org/officeDocument/2006/relationships/control" Target="../activeX/activeX9.xml"/><Relationship Id="rId19" Type="http://schemas.openxmlformats.org/officeDocument/2006/relationships/image" Target="../media/image13.emf"/><Relationship Id="rId31" Type="http://schemas.openxmlformats.org/officeDocument/2006/relationships/image" Target="../media/image19.emf"/><Relationship Id="rId44" Type="http://schemas.openxmlformats.org/officeDocument/2006/relationships/control" Target="../activeX/activeX26.xml"/><Relationship Id="rId52" Type="http://schemas.openxmlformats.org/officeDocument/2006/relationships/control" Target="../activeX/activeX30.xml"/><Relationship Id="rId4" Type="http://schemas.openxmlformats.org/officeDocument/2006/relationships/control" Target="../activeX/activeX6.xml"/><Relationship Id="rId9" Type="http://schemas.openxmlformats.org/officeDocument/2006/relationships/image" Target="../media/image8.emf"/><Relationship Id="rId14" Type="http://schemas.openxmlformats.org/officeDocument/2006/relationships/control" Target="../activeX/activeX11.xml"/><Relationship Id="rId22" Type="http://schemas.openxmlformats.org/officeDocument/2006/relationships/control" Target="../activeX/activeX15.xml"/><Relationship Id="rId27" Type="http://schemas.openxmlformats.org/officeDocument/2006/relationships/image" Target="../media/image17.emf"/><Relationship Id="rId30" Type="http://schemas.openxmlformats.org/officeDocument/2006/relationships/control" Target="../activeX/activeX19.xml"/><Relationship Id="rId35" Type="http://schemas.openxmlformats.org/officeDocument/2006/relationships/image" Target="../media/image21.emf"/><Relationship Id="rId43" Type="http://schemas.openxmlformats.org/officeDocument/2006/relationships/image" Target="../media/image25.emf"/><Relationship Id="rId48" Type="http://schemas.openxmlformats.org/officeDocument/2006/relationships/control" Target="../activeX/activeX28.xml"/><Relationship Id="rId8" Type="http://schemas.openxmlformats.org/officeDocument/2006/relationships/control" Target="../activeX/activeX8.xml"/><Relationship Id="rId51" Type="http://schemas.openxmlformats.org/officeDocument/2006/relationships/image" Target="../media/image29.emf"/><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3" Type="http://schemas.openxmlformats.org/officeDocument/2006/relationships/image" Target="../media/image36.emf"/><Relationship Id="rId18" Type="http://schemas.openxmlformats.org/officeDocument/2006/relationships/control" Target="../activeX/activeX39.xml"/><Relationship Id="rId26" Type="http://schemas.openxmlformats.org/officeDocument/2006/relationships/control" Target="../activeX/activeX43.xml"/><Relationship Id="rId39" Type="http://schemas.openxmlformats.org/officeDocument/2006/relationships/image" Target="../media/image49.emf"/><Relationship Id="rId21" Type="http://schemas.openxmlformats.org/officeDocument/2006/relationships/image" Target="../media/image40.emf"/><Relationship Id="rId34" Type="http://schemas.openxmlformats.org/officeDocument/2006/relationships/control" Target="../activeX/activeX47.xml"/><Relationship Id="rId42" Type="http://schemas.openxmlformats.org/officeDocument/2006/relationships/control" Target="../activeX/activeX51.xml"/><Relationship Id="rId47" Type="http://schemas.openxmlformats.org/officeDocument/2006/relationships/image" Target="../media/image53.emf"/><Relationship Id="rId50" Type="http://schemas.openxmlformats.org/officeDocument/2006/relationships/control" Target="../activeX/activeX55.xml"/><Relationship Id="rId55" Type="http://schemas.openxmlformats.org/officeDocument/2006/relationships/image" Target="../media/image57.emf"/><Relationship Id="rId7" Type="http://schemas.openxmlformats.org/officeDocument/2006/relationships/image" Target="../media/image33.emf"/><Relationship Id="rId12" Type="http://schemas.openxmlformats.org/officeDocument/2006/relationships/control" Target="../activeX/activeX36.xml"/><Relationship Id="rId17" Type="http://schemas.openxmlformats.org/officeDocument/2006/relationships/image" Target="../media/image38.emf"/><Relationship Id="rId25" Type="http://schemas.openxmlformats.org/officeDocument/2006/relationships/image" Target="../media/image42.emf"/><Relationship Id="rId33" Type="http://schemas.openxmlformats.org/officeDocument/2006/relationships/image" Target="../media/image46.emf"/><Relationship Id="rId38" Type="http://schemas.openxmlformats.org/officeDocument/2006/relationships/control" Target="../activeX/activeX49.xml"/><Relationship Id="rId46" Type="http://schemas.openxmlformats.org/officeDocument/2006/relationships/control" Target="../activeX/activeX53.xml"/><Relationship Id="rId2" Type="http://schemas.openxmlformats.org/officeDocument/2006/relationships/drawing" Target="../drawings/drawing3.xml"/><Relationship Id="rId16" Type="http://schemas.openxmlformats.org/officeDocument/2006/relationships/control" Target="../activeX/activeX38.xml"/><Relationship Id="rId20" Type="http://schemas.openxmlformats.org/officeDocument/2006/relationships/control" Target="../activeX/activeX40.xml"/><Relationship Id="rId29" Type="http://schemas.openxmlformats.org/officeDocument/2006/relationships/image" Target="../media/image44.emf"/><Relationship Id="rId41" Type="http://schemas.openxmlformats.org/officeDocument/2006/relationships/image" Target="../media/image50.emf"/><Relationship Id="rId54" Type="http://schemas.openxmlformats.org/officeDocument/2006/relationships/control" Target="../activeX/activeX57.xml"/><Relationship Id="rId1" Type="http://schemas.openxmlformats.org/officeDocument/2006/relationships/printerSettings" Target="../printerSettings/printerSettings4.bin"/><Relationship Id="rId6" Type="http://schemas.openxmlformats.org/officeDocument/2006/relationships/control" Target="../activeX/activeX33.xml"/><Relationship Id="rId11" Type="http://schemas.openxmlformats.org/officeDocument/2006/relationships/image" Target="../media/image35.emf"/><Relationship Id="rId24" Type="http://schemas.openxmlformats.org/officeDocument/2006/relationships/control" Target="../activeX/activeX42.xml"/><Relationship Id="rId32" Type="http://schemas.openxmlformats.org/officeDocument/2006/relationships/control" Target="../activeX/activeX46.xml"/><Relationship Id="rId37" Type="http://schemas.openxmlformats.org/officeDocument/2006/relationships/image" Target="../media/image48.emf"/><Relationship Id="rId40" Type="http://schemas.openxmlformats.org/officeDocument/2006/relationships/control" Target="../activeX/activeX50.xml"/><Relationship Id="rId45" Type="http://schemas.openxmlformats.org/officeDocument/2006/relationships/image" Target="../media/image52.emf"/><Relationship Id="rId53" Type="http://schemas.openxmlformats.org/officeDocument/2006/relationships/image" Target="../media/image56.emf"/><Relationship Id="rId5" Type="http://schemas.openxmlformats.org/officeDocument/2006/relationships/image" Target="../media/image32.emf"/><Relationship Id="rId15" Type="http://schemas.openxmlformats.org/officeDocument/2006/relationships/image" Target="../media/image37.emf"/><Relationship Id="rId23" Type="http://schemas.openxmlformats.org/officeDocument/2006/relationships/image" Target="../media/image41.emf"/><Relationship Id="rId28" Type="http://schemas.openxmlformats.org/officeDocument/2006/relationships/control" Target="../activeX/activeX44.xml"/><Relationship Id="rId36" Type="http://schemas.openxmlformats.org/officeDocument/2006/relationships/control" Target="../activeX/activeX48.xml"/><Relationship Id="rId49" Type="http://schemas.openxmlformats.org/officeDocument/2006/relationships/image" Target="../media/image54.emf"/><Relationship Id="rId10" Type="http://schemas.openxmlformats.org/officeDocument/2006/relationships/control" Target="../activeX/activeX35.xml"/><Relationship Id="rId19" Type="http://schemas.openxmlformats.org/officeDocument/2006/relationships/image" Target="../media/image39.emf"/><Relationship Id="rId31" Type="http://schemas.openxmlformats.org/officeDocument/2006/relationships/image" Target="../media/image45.emf"/><Relationship Id="rId44" Type="http://schemas.openxmlformats.org/officeDocument/2006/relationships/control" Target="../activeX/activeX52.xml"/><Relationship Id="rId52" Type="http://schemas.openxmlformats.org/officeDocument/2006/relationships/control" Target="../activeX/activeX56.xml"/><Relationship Id="rId4" Type="http://schemas.openxmlformats.org/officeDocument/2006/relationships/control" Target="../activeX/activeX32.xml"/><Relationship Id="rId9" Type="http://schemas.openxmlformats.org/officeDocument/2006/relationships/image" Target="../media/image34.emf"/><Relationship Id="rId14" Type="http://schemas.openxmlformats.org/officeDocument/2006/relationships/control" Target="../activeX/activeX37.xml"/><Relationship Id="rId22" Type="http://schemas.openxmlformats.org/officeDocument/2006/relationships/control" Target="../activeX/activeX41.xml"/><Relationship Id="rId27" Type="http://schemas.openxmlformats.org/officeDocument/2006/relationships/image" Target="../media/image43.emf"/><Relationship Id="rId30" Type="http://schemas.openxmlformats.org/officeDocument/2006/relationships/control" Target="../activeX/activeX45.xml"/><Relationship Id="rId35" Type="http://schemas.openxmlformats.org/officeDocument/2006/relationships/image" Target="../media/image47.emf"/><Relationship Id="rId43" Type="http://schemas.openxmlformats.org/officeDocument/2006/relationships/image" Target="../media/image51.emf"/><Relationship Id="rId48" Type="http://schemas.openxmlformats.org/officeDocument/2006/relationships/control" Target="../activeX/activeX54.xml"/><Relationship Id="rId8" Type="http://schemas.openxmlformats.org/officeDocument/2006/relationships/control" Target="../activeX/activeX34.xml"/><Relationship Id="rId51" Type="http://schemas.openxmlformats.org/officeDocument/2006/relationships/image" Target="../media/image55.emf"/><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3" Type="http://schemas.openxmlformats.org/officeDocument/2006/relationships/image" Target="../media/image62.emf"/><Relationship Id="rId18" Type="http://schemas.openxmlformats.org/officeDocument/2006/relationships/control" Target="../activeX/activeX65.xml"/><Relationship Id="rId26" Type="http://schemas.openxmlformats.org/officeDocument/2006/relationships/control" Target="../activeX/activeX69.xml"/><Relationship Id="rId39" Type="http://schemas.openxmlformats.org/officeDocument/2006/relationships/image" Target="../media/image75.emf"/><Relationship Id="rId21" Type="http://schemas.openxmlformats.org/officeDocument/2006/relationships/image" Target="../media/image66.emf"/><Relationship Id="rId34" Type="http://schemas.openxmlformats.org/officeDocument/2006/relationships/control" Target="../activeX/activeX73.xml"/><Relationship Id="rId42" Type="http://schemas.openxmlformats.org/officeDocument/2006/relationships/control" Target="../activeX/activeX77.xml"/><Relationship Id="rId47" Type="http://schemas.openxmlformats.org/officeDocument/2006/relationships/image" Target="../media/image79.emf"/><Relationship Id="rId50" Type="http://schemas.openxmlformats.org/officeDocument/2006/relationships/control" Target="../activeX/activeX81.xml"/><Relationship Id="rId55" Type="http://schemas.openxmlformats.org/officeDocument/2006/relationships/image" Target="../media/image83.emf"/><Relationship Id="rId7" Type="http://schemas.openxmlformats.org/officeDocument/2006/relationships/image" Target="../media/image59.emf"/><Relationship Id="rId12" Type="http://schemas.openxmlformats.org/officeDocument/2006/relationships/control" Target="../activeX/activeX62.xml"/><Relationship Id="rId17" Type="http://schemas.openxmlformats.org/officeDocument/2006/relationships/image" Target="../media/image64.emf"/><Relationship Id="rId25" Type="http://schemas.openxmlformats.org/officeDocument/2006/relationships/image" Target="../media/image68.emf"/><Relationship Id="rId33" Type="http://schemas.openxmlformats.org/officeDocument/2006/relationships/image" Target="../media/image72.emf"/><Relationship Id="rId38" Type="http://schemas.openxmlformats.org/officeDocument/2006/relationships/control" Target="../activeX/activeX75.xml"/><Relationship Id="rId46" Type="http://schemas.openxmlformats.org/officeDocument/2006/relationships/control" Target="../activeX/activeX79.xml"/><Relationship Id="rId2" Type="http://schemas.openxmlformats.org/officeDocument/2006/relationships/drawing" Target="../drawings/drawing4.xml"/><Relationship Id="rId16" Type="http://schemas.openxmlformats.org/officeDocument/2006/relationships/control" Target="../activeX/activeX64.xml"/><Relationship Id="rId20" Type="http://schemas.openxmlformats.org/officeDocument/2006/relationships/control" Target="../activeX/activeX66.xml"/><Relationship Id="rId29" Type="http://schemas.openxmlformats.org/officeDocument/2006/relationships/image" Target="../media/image70.emf"/><Relationship Id="rId41" Type="http://schemas.openxmlformats.org/officeDocument/2006/relationships/image" Target="../media/image76.emf"/><Relationship Id="rId54" Type="http://schemas.openxmlformats.org/officeDocument/2006/relationships/control" Target="../activeX/activeX83.xml"/><Relationship Id="rId1" Type="http://schemas.openxmlformats.org/officeDocument/2006/relationships/printerSettings" Target="../printerSettings/printerSettings5.bin"/><Relationship Id="rId6" Type="http://schemas.openxmlformats.org/officeDocument/2006/relationships/control" Target="../activeX/activeX59.xml"/><Relationship Id="rId11" Type="http://schemas.openxmlformats.org/officeDocument/2006/relationships/image" Target="../media/image61.emf"/><Relationship Id="rId24" Type="http://schemas.openxmlformats.org/officeDocument/2006/relationships/control" Target="../activeX/activeX68.xml"/><Relationship Id="rId32" Type="http://schemas.openxmlformats.org/officeDocument/2006/relationships/control" Target="../activeX/activeX72.xml"/><Relationship Id="rId37" Type="http://schemas.openxmlformats.org/officeDocument/2006/relationships/image" Target="../media/image74.emf"/><Relationship Id="rId40" Type="http://schemas.openxmlformats.org/officeDocument/2006/relationships/control" Target="../activeX/activeX76.xml"/><Relationship Id="rId45" Type="http://schemas.openxmlformats.org/officeDocument/2006/relationships/image" Target="../media/image78.emf"/><Relationship Id="rId53" Type="http://schemas.openxmlformats.org/officeDocument/2006/relationships/image" Target="../media/image82.emf"/><Relationship Id="rId5" Type="http://schemas.openxmlformats.org/officeDocument/2006/relationships/image" Target="../media/image58.emf"/><Relationship Id="rId15" Type="http://schemas.openxmlformats.org/officeDocument/2006/relationships/image" Target="../media/image63.emf"/><Relationship Id="rId23" Type="http://schemas.openxmlformats.org/officeDocument/2006/relationships/image" Target="../media/image67.emf"/><Relationship Id="rId28" Type="http://schemas.openxmlformats.org/officeDocument/2006/relationships/control" Target="../activeX/activeX70.xml"/><Relationship Id="rId36" Type="http://schemas.openxmlformats.org/officeDocument/2006/relationships/control" Target="../activeX/activeX74.xml"/><Relationship Id="rId49" Type="http://schemas.openxmlformats.org/officeDocument/2006/relationships/image" Target="../media/image80.emf"/><Relationship Id="rId10" Type="http://schemas.openxmlformats.org/officeDocument/2006/relationships/control" Target="../activeX/activeX61.xml"/><Relationship Id="rId19" Type="http://schemas.openxmlformats.org/officeDocument/2006/relationships/image" Target="../media/image65.emf"/><Relationship Id="rId31" Type="http://schemas.openxmlformats.org/officeDocument/2006/relationships/image" Target="../media/image71.emf"/><Relationship Id="rId44" Type="http://schemas.openxmlformats.org/officeDocument/2006/relationships/control" Target="../activeX/activeX78.xml"/><Relationship Id="rId52" Type="http://schemas.openxmlformats.org/officeDocument/2006/relationships/control" Target="../activeX/activeX82.xml"/><Relationship Id="rId4" Type="http://schemas.openxmlformats.org/officeDocument/2006/relationships/control" Target="../activeX/activeX58.xml"/><Relationship Id="rId9" Type="http://schemas.openxmlformats.org/officeDocument/2006/relationships/image" Target="../media/image60.emf"/><Relationship Id="rId14" Type="http://schemas.openxmlformats.org/officeDocument/2006/relationships/control" Target="../activeX/activeX63.xml"/><Relationship Id="rId22" Type="http://schemas.openxmlformats.org/officeDocument/2006/relationships/control" Target="../activeX/activeX67.xml"/><Relationship Id="rId27" Type="http://schemas.openxmlformats.org/officeDocument/2006/relationships/image" Target="../media/image69.emf"/><Relationship Id="rId30" Type="http://schemas.openxmlformats.org/officeDocument/2006/relationships/control" Target="../activeX/activeX71.xml"/><Relationship Id="rId35" Type="http://schemas.openxmlformats.org/officeDocument/2006/relationships/image" Target="../media/image73.emf"/><Relationship Id="rId43" Type="http://schemas.openxmlformats.org/officeDocument/2006/relationships/image" Target="../media/image77.emf"/><Relationship Id="rId48" Type="http://schemas.openxmlformats.org/officeDocument/2006/relationships/control" Target="../activeX/activeX80.xml"/><Relationship Id="rId8" Type="http://schemas.openxmlformats.org/officeDocument/2006/relationships/control" Target="../activeX/activeX60.xml"/><Relationship Id="rId51" Type="http://schemas.openxmlformats.org/officeDocument/2006/relationships/image" Target="../media/image81.emf"/><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3" Type="http://schemas.openxmlformats.org/officeDocument/2006/relationships/image" Target="../media/image88.emf"/><Relationship Id="rId18" Type="http://schemas.openxmlformats.org/officeDocument/2006/relationships/control" Target="../activeX/activeX91.xml"/><Relationship Id="rId26" Type="http://schemas.openxmlformats.org/officeDocument/2006/relationships/control" Target="../activeX/activeX95.xml"/><Relationship Id="rId39" Type="http://schemas.openxmlformats.org/officeDocument/2006/relationships/image" Target="../media/image101.emf"/><Relationship Id="rId21" Type="http://schemas.openxmlformats.org/officeDocument/2006/relationships/image" Target="../media/image92.emf"/><Relationship Id="rId34" Type="http://schemas.openxmlformats.org/officeDocument/2006/relationships/control" Target="../activeX/activeX99.xml"/><Relationship Id="rId42" Type="http://schemas.openxmlformats.org/officeDocument/2006/relationships/control" Target="../activeX/activeX103.xml"/><Relationship Id="rId47" Type="http://schemas.openxmlformats.org/officeDocument/2006/relationships/image" Target="../media/image105.emf"/><Relationship Id="rId50" Type="http://schemas.openxmlformats.org/officeDocument/2006/relationships/control" Target="../activeX/activeX107.xml"/><Relationship Id="rId55" Type="http://schemas.openxmlformats.org/officeDocument/2006/relationships/image" Target="../media/image109.emf"/><Relationship Id="rId7" Type="http://schemas.openxmlformats.org/officeDocument/2006/relationships/image" Target="../media/image85.emf"/><Relationship Id="rId12" Type="http://schemas.openxmlformats.org/officeDocument/2006/relationships/control" Target="../activeX/activeX88.xml"/><Relationship Id="rId17" Type="http://schemas.openxmlformats.org/officeDocument/2006/relationships/image" Target="../media/image90.emf"/><Relationship Id="rId25" Type="http://schemas.openxmlformats.org/officeDocument/2006/relationships/image" Target="../media/image94.emf"/><Relationship Id="rId33" Type="http://schemas.openxmlformats.org/officeDocument/2006/relationships/image" Target="../media/image98.emf"/><Relationship Id="rId38" Type="http://schemas.openxmlformats.org/officeDocument/2006/relationships/control" Target="../activeX/activeX101.xml"/><Relationship Id="rId46" Type="http://schemas.openxmlformats.org/officeDocument/2006/relationships/control" Target="../activeX/activeX105.xml"/><Relationship Id="rId2" Type="http://schemas.openxmlformats.org/officeDocument/2006/relationships/drawing" Target="../drawings/drawing5.xml"/><Relationship Id="rId16" Type="http://schemas.openxmlformats.org/officeDocument/2006/relationships/control" Target="../activeX/activeX90.xml"/><Relationship Id="rId20" Type="http://schemas.openxmlformats.org/officeDocument/2006/relationships/control" Target="../activeX/activeX92.xml"/><Relationship Id="rId29" Type="http://schemas.openxmlformats.org/officeDocument/2006/relationships/image" Target="../media/image96.emf"/><Relationship Id="rId41" Type="http://schemas.openxmlformats.org/officeDocument/2006/relationships/image" Target="../media/image102.emf"/><Relationship Id="rId54" Type="http://schemas.openxmlformats.org/officeDocument/2006/relationships/control" Target="../activeX/activeX109.xml"/><Relationship Id="rId1" Type="http://schemas.openxmlformats.org/officeDocument/2006/relationships/printerSettings" Target="../printerSettings/printerSettings6.bin"/><Relationship Id="rId6" Type="http://schemas.openxmlformats.org/officeDocument/2006/relationships/control" Target="../activeX/activeX85.xml"/><Relationship Id="rId11" Type="http://schemas.openxmlformats.org/officeDocument/2006/relationships/image" Target="../media/image87.emf"/><Relationship Id="rId24" Type="http://schemas.openxmlformats.org/officeDocument/2006/relationships/control" Target="../activeX/activeX94.xml"/><Relationship Id="rId32" Type="http://schemas.openxmlformats.org/officeDocument/2006/relationships/control" Target="../activeX/activeX98.xml"/><Relationship Id="rId37" Type="http://schemas.openxmlformats.org/officeDocument/2006/relationships/image" Target="../media/image100.emf"/><Relationship Id="rId40" Type="http://schemas.openxmlformats.org/officeDocument/2006/relationships/control" Target="../activeX/activeX102.xml"/><Relationship Id="rId45" Type="http://schemas.openxmlformats.org/officeDocument/2006/relationships/image" Target="../media/image104.emf"/><Relationship Id="rId53" Type="http://schemas.openxmlformats.org/officeDocument/2006/relationships/image" Target="../media/image108.emf"/><Relationship Id="rId5" Type="http://schemas.openxmlformats.org/officeDocument/2006/relationships/image" Target="../media/image84.emf"/><Relationship Id="rId15" Type="http://schemas.openxmlformats.org/officeDocument/2006/relationships/image" Target="../media/image89.emf"/><Relationship Id="rId23" Type="http://schemas.openxmlformats.org/officeDocument/2006/relationships/image" Target="../media/image93.emf"/><Relationship Id="rId28" Type="http://schemas.openxmlformats.org/officeDocument/2006/relationships/control" Target="../activeX/activeX96.xml"/><Relationship Id="rId36" Type="http://schemas.openxmlformats.org/officeDocument/2006/relationships/control" Target="../activeX/activeX100.xml"/><Relationship Id="rId49" Type="http://schemas.openxmlformats.org/officeDocument/2006/relationships/image" Target="../media/image106.emf"/><Relationship Id="rId10" Type="http://schemas.openxmlformats.org/officeDocument/2006/relationships/control" Target="../activeX/activeX87.xml"/><Relationship Id="rId19" Type="http://schemas.openxmlformats.org/officeDocument/2006/relationships/image" Target="../media/image91.emf"/><Relationship Id="rId31" Type="http://schemas.openxmlformats.org/officeDocument/2006/relationships/image" Target="../media/image97.emf"/><Relationship Id="rId44" Type="http://schemas.openxmlformats.org/officeDocument/2006/relationships/control" Target="../activeX/activeX104.xml"/><Relationship Id="rId52" Type="http://schemas.openxmlformats.org/officeDocument/2006/relationships/control" Target="../activeX/activeX108.xml"/><Relationship Id="rId4" Type="http://schemas.openxmlformats.org/officeDocument/2006/relationships/control" Target="../activeX/activeX84.xml"/><Relationship Id="rId9" Type="http://schemas.openxmlformats.org/officeDocument/2006/relationships/image" Target="../media/image86.emf"/><Relationship Id="rId14" Type="http://schemas.openxmlformats.org/officeDocument/2006/relationships/control" Target="../activeX/activeX89.xml"/><Relationship Id="rId22" Type="http://schemas.openxmlformats.org/officeDocument/2006/relationships/control" Target="../activeX/activeX93.xml"/><Relationship Id="rId27" Type="http://schemas.openxmlformats.org/officeDocument/2006/relationships/image" Target="../media/image95.emf"/><Relationship Id="rId30" Type="http://schemas.openxmlformats.org/officeDocument/2006/relationships/control" Target="../activeX/activeX97.xml"/><Relationship Id="rId35" Type="http://schemas.openxmlformats.org/officeDocument/2006/relationships/image" Target="../media/image99.emf"/><Relationship Id="rId43" Type="http://schemas.openxmlformats.org/officeDocument/2006/relationships/image" Target="../media/image103.emf"/><Relationship Id="rId48" Type="http://schemas.openxmlformats.org/officeDocument/2006/relationships/control" Target="../activeX/activeX106.xml"/><Relationship Id="rId8" Type="http://schemas.openxmlformats.org/officeDocument/2006/relationships/control" Target="../activeX/activeX86.xml"/><Relationship Id="rId51" Type="http://schemas.openxmlformats.org/officeDocument/2006/relationships/image" Target="../media/image107.emf"/><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3" Type="http://schemas.openxmlformats.org/officeDocument/2006/relationships/image" Target="../media/image114.emf"/><Relationship Id="rId18" Type="http://schemas.openxmlformats.org/officeDocument/2006/relationships/control" Target="../activeX/activeX117.xml"/><Relationship Id="rId26" Type="http://schemas.openxmlformats.org/officeDocument/2006/relationships/control" Target="../activeX/activeX121.xml"/><Relationship Id="rId39" Type="http://schemas.openxmlformats.org/officeDocument/2006/relationships/image" Target="../media/image127.emf"/><Relationship Id="rId21" Type="http://schemas.openxmlformats.org/officeDocument/2006/relationships/image" Target="../media/image118.emf"/><Relationship Id="rId34" Type="http://schemas.openxmlformats.org/officeDocument/2006/relationships/control" Target="../activeX/activeX125.xml"/><Relationship Id="rId42" Type="http://schemas.openxmlformats.org/officeDocument/2006/relationships/control" Target="../activeX/activeX129.xml"/><Relationship Id="rId47" Type="http://schemas.openxmlformats.org/officeDocument/2006/relationships/image" Target="../media/image131.emf"/><Relationship Id="rId50" Type="http://schemas.openxmlformats.org/officeDocument/2006/relationships/control" Target="../activeX/activeX133.xml"/><Relationship Id="rId55" Type="http://schemas.openxmlformats.org/officeDocument/2006/relationships/image" Target="../media/image135.emf"/><Relationship Id="rId7" Type="http://schemas.openxmlformats.org/officeDocument/2006/relationships/image" Target="../media/image111.emf"/><Relationship Id="rId12" Type="http://schemas.openxmlformats.org/officeDocument/2006/relationships/control" Target="../activeX/activeX114.xml"/><Relationship Id="rId17" Type="http://schemas.openxmlformats.org/officeDocument/2006/relationships/image" Target="../media/image116.emf"/><Relationship Id="rId25" Type="http://schemas.openxmlformats.org/officeDocument/2006/relationships/image" Target="../media/image120.emf"/><Relationship Id="rId33" Type="http://schemas.openxmlformats.org/officeDocument/2006/relationships/image" Target="../media/image124.emf"/><Relationship Id="rId38" Type="http://schemas.openxmlformats.org/officeDocument/2006/relationships/control" Target="../activeX/activeX127.xml"/><Relationship Id="rId46" Type="http://schemas.openxmlformats.org/officeDocument/2006/relationships/control" Target="../activeX/activeX131.xml"/><Relationship Id="rId2" Type="http://schemas.openxmlformats.org/officeDocument/2006/relationships/drawing" Target="../drawings/drawing6.xml"/><Relationship Id="rId16" Type="http://schemas.openxmlformats.org/officeDocument/2006/relationships/control" Target="../activeX/activeX116.xml"/><Relationship Id="rId20" Type="http://schemas.openxmlformats.org/officeDocument/2006/relationships/control" Target="../activeX/activeX118.xml"/><Relationship Id="rId29" Type="http://schemas.openxmlformats.org/officeDocument/2006/relationships/image" Target="../media/image122.emf"/><Relationship Id="rId41" Type="http://schemas.openxmlformats.org/officeDocument/2006/relationships/image" Target="../media/image128.emf"/><Relationship Id="rId54" Type="http://schemas.openxmlformats.org/officeDocument/2006/relationships/control" Target="../activeX/activeX135.xml"/><Relationship Id="rId1" Type="http://schemas.openxmlformats.org/officeDocument/2006/relationships/printerSettings" Target="../printerSettings/printerSettings7.bin"/><Relationship Id="rId6" Type="http://schemas.openxmlformats.org/officeDocument/2006/relationships/control" Target="../activeX/activeX111.xml"/><Relationship Id="rId11" Type="http://schemas.openxmlformats.org/officeDocument/2006/relationships/image" Target="../media/image113.emf"/><Relationship Id="rId24" Type="http://schemas.openxmlformats.org/officeDocument/2006/relationships/control" Target="../activeX/activeX120.xml"/><Relationship Id="rId32" Type="http://schemas.openxmlformats.org/officeDocument/2006/relationships/control" Target="../activeX/activeX124.xml"/><Relationship Id="rId37" Type="http://schemas.openxmlformats.org/officeDocument/2006/relationships/image" Target="../media/image126.emf"/><Relationship Id="rId40" Type="http://schemas.openxmlformats.org/officeDocument/2006/relationships/control" Target="../activeX/activeX128.xml"/><Relationship Id="rId45" Type="http://schemas.openxmlformats.org/officeDocument/2006/relationships/image" Target="../media/image130.emf"/><Relationship Id="rId53" Type="http://schemas.openxmlformats.org/officeDocument/2006/relationships/image" Target="../media/image134.emf"/><Relationship Id="rId5" Type="http://schemas.openxmlformats.org/officeDocument/2006/relationships/image" Target="../media/image110.emf"/><Relationship Id="rId15" Type="http://schemas.openxmlformats.org/officeDocument/2006/relationships/image" Target="../media/image115.emf"/><Relationship Id="rId23" Type="http://schemas.openxmlformats.org/officeDocument/2006/relationships/image" Target="../media/image119.emf"/><Relationship Id="rId28" Type="http://schemas.openxmlformats.org/officeDocument/2006/relationships/control" Target="../activeX/activeX122.xml"/><Relationship Id="rId36" Type="http://schemas.openxmlformats.org/officeDocument/2006/relationships/control" Target="../activeX/activeX126.xml"/><Relationship Id="rId49" Type="http://schemas.openxmlformats.org/officeDocument/2006/relationships/image" Target="../media/image132.emf"/><Relationship Id="rId10" Type="http://schemas.openxmlformats.org/officeDocument/2006/relationships/control" Target="../activeX/activeX113.xml"/><Relationship Id="rId19" Type="http://schemas.openxmlformats.org/officeDocument/2006/relationships/image" Target="../media/image117.emf"/><Relationship Id="rId31" Type="http://schemas.openxmlformats.org/officeDocument/2006/relationships/image" Target="../media/image123.emf"/><Relationship Id="rId44" Type="http://schemas.openxmlformats.org/officeDocument/2006/relationships/control" Target="../activeX/activeX130.xml"/><Relationship Id="rId52" Type="http://schemas.openxmlformats.org/officeDocument/2006/relationships/control" Target="../activeX/activeX134.xml"/><Relationship Id="rId4" Type="http://schemas.openxmlformats.org/officeDocument/2006/relationships/control" Target="../activeX/activeX110.xml"/><Relationship Id="rId9" Type="http://schemas.openxmlformats.org/officeDocument/2006/relationships/image" Target="../media/image112.emf"/><Relationship Id="rId14" Type="http://schemas.openxmlformats.org/officeDocument/2006/relationships/control" Target="../activeX/activeX115.xml"/><Relationship Id="rId22" Type="http://schemas.openxmlformats.org/officeDocument/2006/relationships/control" Target="../activeX/activeX119.xml"/><Relationship Id="rId27" Type="http://schemas.openxmlformats.org/officeDocument/2006/relationships/image" Target="../media/image121.emf"/><Relationship Id="rId30" Type="http://schemas.openxmlformats.org/officeDocument/2006/relationships/control" Target="../activeX/activeX123.xml"/><Relationship Id="rId35" Type="http://schemas.openxmlformats.org/officeDocument/2006/relationships/image" Target="../media/image125.emf"/><Relationship Id="rId43" Type="http://schemas.openxmlformats.org/officeDocument/2006/relationships/image" Target="../media/image129.emf"/><Relationship Id="rId48" Type="http://schemas.openxmlformats.org/officeDocument/2006/relationships/control" Target="../activeX/activeX132.xml"/><Relationship Id="rId8" Type="http://schemas.openxmlformats.org/officeDocument/2006/relationships/control" Target="../activeX/activeX112.xml"/><Relationship Id="rId51" Type="http://schemas.openxmlformats.org/officeDocument/2006/relationships/image" Target="../media/image133.emf"/><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outlinePr summaryBelow="0"/>
  </sheetPr>
  <dimension ref="A1:I75"/>
  <sheetViews>
    <sheetView zoomScaleNormal="100" workbookViewId="0">
      <selection activeCell="A3" sqref="A3"/>
    </sheetView>
  </sheetViews>
  <sheetFormatPr defaultColWidth="9" defaultRowHeight="14.5" x14ac:dyDescent="0.35"/>
  <cols>
    <col min="1" max="1" width="2.58203125" style="2" customWidth="1"/>
    <col min="2" max="2" width="21.75" style="75" customWidth="1"/>
    <col min="3" max="3" width="33.83203125" style="75" customWidth="1"/>
    <col min="4" max="4" width="10.58203125" style="76" customWidth="1"/>
    <col min="5" max="5" width="10.75" style="76" customWidth="1"/>
    <col min="6" max="6" width="12.58203125" style="76" customWidth="1"/>
    <col min="7" max="7" width="115.33203125" style="2" customWidth="1"/>
    <col min="8" max="8" width="23.83203125" style="2" customWidth="1"/>
    <col min="9" max="9" width="2.5" style="2" customWidth="1"/>
    <col min="10" max="16384" width="9" style="2"/>
  </cols>
  <sheetData>
    <row r="1" spans="1:9" ht="124" x14ac:dyDescent="0.35">
      <c r="A1" s="151" t="s">
        <v>333</v>
      </c>
      <c r="B1" s="151"/>
      <c r="C1" s="151"/>
      <c r="D1" s="151"/>
      <c r="E1" s="151"/>
      <c r="F1" s="151"/>
      <c r="G1" s="151"/>
      <c r="H1" s="151"/>
      <c r="I1" s="151"/>
    </row>
    <row r="2" spans="1:9" ht="15" thickBot="1" x14ac:dyDescent="0.4">
      <c r="A2" s="61"/>
      <c r="B2" s="62"/>
      <c r="C2" s="62"/>
      <c r="D2" s="63"/>
      <c r="E2" s="63"/>
      <c r="F2" s="63"/>
      <c r="G2" s="62"/>
      <c r="H2" s="64"/>
      <c r="I2" s="64"/>
    </row>
    <row r="3" spans="1:9" ht="15" thickBot="1" x14ac:dyDescent="0.4">
      <c r="A3" s="61"/>
      <c r="B3" s="62"/>
      <c r="C3" s="62"/>
      <c r="D3" s="63"/>
      <c r="E3" s="63"/>
      <c r="F3" s="63"/>
      <c r="G3" s="65" t="s">
        <v>84</v>
      </c>
      <c r="H3" s="64"/>
      <c r="I3" s="64"/>
    </row>
    <row r="4" spans="1:9" ht="50.5" thickBot="1" x14ac:dyDescent="0.4">
      <c r="A4" s="61"/>
      <c r="B4" s="62"/>
      <c r="C4" s="77"/>
      <c r="D4" s="63"/>
      <c r="E4" s="63"/>
      <c r="F4" s="63"/>
      <c r="G4" s="66" t="s">
        <v>151</v>
      </c>
      <c r="H4" s="64"/>
      <c r="I4" s="64"/>
    </row>
    <row r="5" spans="1:9" ht="15" thickBot="1" x14ac:dyDescent="0.4">
      <c r="A5" s="61"/>
      <c r="B5" s="62"/>
      <c r="C5" s="62"/>
      <c r="D5" s="63"/>
      <c r="E5" s="63"/>
      <c r="F5" s="63"/>
      <c r="G5" s="62"/>
      <c r="H5" s="64"/>
      <c r="I5" s="64"/>
    </row>
    <row r="6" spans="1:9" ht="15" thickBot="1" x14ac:dyDescent="0.4">
      <c r="A6" s="62"/>
      <c r="B6" s="62"/>
      <c r="C6" s="90"/>
      <c r="D6" s="63"/>
      <c r="E6" s="63"/>
      <c r="F6" s="63"/>
      <c r="G6" s="67" t="s">
        <v>85</v>
      </c>
      <c r="H6" s="62"/>
      <c r="I6" s="62"/>
    </row>
    <row r="7" spans="1:9" ht="30" x14ac:dyDescent="0.35">
      <c r="A7" s="62"/>
      <c r="B7" s="62"/>
      <c r="C7" s="91"/>
      <c r="D7" s="63"/>
      <c r="E7" s="63"/>
      <c r="F7" s="63"/>
      <c r="G7" s="92" t="s">
        <v>173</v>
      </c>
      <c r="H7" s="62"/>
      <c r="I7" s="62"/>
    </row>
    <row r="8" spans="1:9" ht="60.5" thickBot="1" x14ac:dyDescent="0.4">
      <c r="A8" s="62"/>
      <c r="B8" s="62"/>
      <c r="C8" s="91"/>
      <c r="D8" s="63"/>
      <c r="E8" s="63"/>
      <c r="F8" s="63"/>
      <c r="G8" s="171" t="s">
        <v>152</v>
      </c>
      <c r="H8" s="62"/>
      <c r="I8" s="62"/>
    </row>
    <row r="9" spans="1:9" ht="15" thickBot="1" x14ac:dyDescent="0.4">
      <c r="A9" s="62"/>
      <c r="B9" s="62"/>
      <c r="C9" s="62"/>
      <c r="D9" s="63"/>
      <c r="E9" s="63"/>
      <c r="F9" s="63"/>
      <c r="G9" s="68"/>
      <c r="H9" s="62"/>
      <c r="I9" s="62"/>
    </row>
    <row r="10" spans="1:9" ht="15" thickBot="1" x14ac:dyDescent="0.4">
      <c r="A10" s="62"/>
      <c r="B10" s="69" t="s">
        <v>86</v>
      </c>
      <c r="C10" s="69" t="s">
        <v>87</v>
      </c>
      <c r="D10" s="69" t="s">
        <v>88</v>
      </c>
      <c r="E10" s="69" t="s">
        <v>89</v>
      </c>
      <c r="F10" s="69" t="s">
        <v>90</v>
      </c>
      <c r="G10" s="69" t="s">
        <v>91</v>
      </c>
      <c r="H10" s="69" t="s">
        <v>92</v>
      </c>
      <c r="I10" s="62"/>
    </row>
    <row r="11" spans="1:9" ht="23" x14ac:dyDescent="0.35">
      <c r="A11" s="62"/>
      <c r="B11" s="241" t="s">
        <v>183</v>
      </c>
      <c r="C11" s="213" t="s">
        <v>114</v>
      </c>
      <c r="D11" s="214" t="s">
        <v>204</v>
      </c>
      <c r="E11" s="214" t="s">
        <v>93</v>
      </c>
      <c r="F11" s="214" t="s">
        <v>94</v>
      </c>
      <c r="G11" s="215" t="s">
        <v>326</v>
      </c>
      <c r="H11" s="216" t="s">
        <v>147</v>
      </c>
      <c r="I11" s="62"/>
    </row>
    <row r="12" spans="1:9" ht="23" x14ac:dyDescent="0.35">
      <c r="A12" s="62"/>
      <c r="B12" s="242"/>
      <c r="C12" s="217" t="s">
        <v>115</v>
      </c>
      <c r="D12" s="218" t="s">
        <v>205</v>
      </c>
      <c r="E12" s="218" t="s">
        <v>95</v>
      </c>
      <c r="F12" s="218" t="s">
        <v>97</v>
      </c>
      <c r="G12" s="219" t="s">
        <v>188</v>
      </c>
      <c r="H12" s="220" t="s">
        <v>147</v>
      </c>
      <c r="I12" s="62"/>
    </row>
    <row r="13" spans="1:9" ht="23" x14ac:dyDescent="0.35">
      <c r="A13" s="62"/>
      <c r="B13" s="242"/>
      <c r="C13" s="217" t="s">
        <v>178</v>
      </c>
      <c r="D13" s="218" t="s">
        <v>206</v>
      </c>
      <c r="E13" s="218" t="s">
        <v>95</v>
      </c>
      <c r="F13" s="218" t="s">
        <v>97</v>
      </c>
      <c r="G13" s="219" t="s">
        <v>189</v>
      </c>
      <c r="H13" s="220" t="s">
        <v>147</v>
      </c>
      <c r="I13" s="62"/>
    </row>
    <row r="14" spans="1:9" ht="23" x14ac:dyDescent="0.35">
      <c r="A14" s="62"/>
      <c r="B14" s="242"/>
      <c r="C14" s="217" t="s">
        <v>184</v>
      </c>
      <c r="D14" s="218" t="s">
        <v>207</v>
      </c>
      <c r="E14" s="218" t="s">
        <v>95</v>
      </c>
      <c r="F14" s="218" t="s">
        <v>97</v>
      </c>
      <c r="G14" s="219" t="s">
        <v>190</v>
      </c>
      <c r="H14" s="220" t="s">
        <v>147</v>
      </c>
      <c r="I14" s="62"/>
    </row>
    <row r="15" spans="1:9" ht="23" x14ac:dyDescent="0.35">
      <c r="A15" s="62"/>
      <c r="B15" s="242"/>
      <c r="C15" s="217" t="s">
        <v>185</v>
      </c>
      <c r="D15" s="218" t="s">
        <v>208</v>
      </c>
      <c r="E15" s="218" t="s">
        <v>95</v>
      </c>
      <c r="F15" s="218" t="s">
        <v>97</v>
      </c>
      <c r="G15" s="219" t="s">
        <v>191</v>
      </c>
      <c r="H15" s="220" t="s">
        <v>147</v>
      </c>
      <c r="I15" s="62"/>
    </row>
    <row r="16" spans="1:9" ht="23" x14ac:dyDescent="0.35">
      <c r="A16" s="62"/>
      <c r="B16" s="242"/>
      <c r="C16" s="217" t="s">
        <v>186</v>
      </c>
      <c r="D16" s="218" t="s">
        <v>209</v>
      </c>
      <c r="E16" s="218" t="s">
        <v>95</v>
      </c>
      <c r="F16" s="218" t="s">
        <v>97</v>
      </c>
      <c r="G16" s="219" t="s">
        <v>192</v>
      </c>
      <c r="H16" s="220" t="s">
        <v>147</v>
      </c>
      <c r="I16" s="62"/>
    </row>
    <row r="17" spans="1:9" ht="23" x14ac:dyDescent="0.35">
      <c r="A17" s="62"/>
      <c r="B17" s="242"/>
      <c r="C17" s="217" t="s">
        <v>187</v>
      </c>
      <c r="D17" s="218" t="s">
        <v>210</v>
      </c>
      <c r="E17" s="218" t="s">
        <v>95</v>
      </c>
      <c r="F17" s="218" t="s">
        <v>97</v>
      </c>
      <c r="G17" s="219" t="s">
        <v>193</v>
      </c>
      <c r="H17" s="220" t="s">
        <v>147</v>
      </c>
      <c r="I17" s="62"/>
    </row>
    <row r="18" spans="1:9" ht="23" x14ac:dyDescent="0.35">
      <c r="A18" s="62"/>
      <c r="B18" s="242"/>
      <c r="C18" s="217" t="s">
        <v>116</v>
      </c>
      <c r="D18" s="218" t="s">
        <v>211</v>
      </c>
      <c r="E18" s="218" t="s">
        <v>95</v>
      </c>
      <c r="F18" s="218" t="s">
        <v>97</v>
      </c>
      <c r="G18" s="219" t="s">
        <v>148</v>
      </c>
      <c r="H18" s="220" t="s">
        <v>147</v>
      </c>
      <c r="I18" s="62"/>
    </row>
    <row r="19" spans="1:9" ht="23" x14ac:dyDescent="0.35">
      <c r="A19" s="62"/>
      <c r="B19" s="242"/>
      <c r="C19" s="209" t="s">
        <v>117</v>
      </c>
      <c r="D19" s="210" t="s">
        <v>212</v>
      </c>
      <c r="E19" s="210" t="s">
        <v>93</v>
      </c>
      <c r="F19" s="210" t="s">
        <v>97</v>
      </c>
      <c r="G19" s="211" t="s">
        <v>327</v>
      </c>
      <c r="H19" s="212" t="s">
        <v>147</v>
      </c>
      <c r="I19" s="62"/>
    </row>
    <row r="20" spans="1:9" ht="23" x14ac:dyDescent="0.35">
      <c r="A20" s="62"/>
      <c r="B20" s="242"/>
      <c r="C20" s="209" t="s">
        <v>118</v>
      </c>
      <c r="D20" s="210" t="s">
        <v>213</v>
      </c>
      <c r="E20" s="210" t="s">
        <v>95</v>
      </c>
      <c r="F20" s="210" t="s">
        <v>97</v>
      </c>
      <c r="G20" s="211" t="s">
        <v>194</v>
      </c>
      <c r="H20" s="212" t="s">
        <v>147</v>
      </c>
      <c r="I20" s="62"/>
    </row>
    <row r="21" spans="1:9" ht="23" x14ac:dyDescent="0.35">
      <c r="A21" s="62"/>
      <c r="B21" s="242"/>
      <c r="C21" s="209" t="s">
        <v>119</v>
      </c>
      <c r="D21" s="210" t="s">
        <v>214</v>
      </c>
      <c r="E21" s="210" t="s">
        <v>95</v>
      </c>
      <c r="F21" s="210" t="s">
        <v>97</v>
      </c>
      <c r="G21" s="211" t="s">
        <v>195</v>
      </c>
      <c r="H21" s="212" t="s">
        <v>147</v>
      </c>
      <c r="I21" s="62"/>
    </row>
    <row r="22" spans="1:9" ht="23" x14ac:dyDescent="0.35">
      <c r="A22" s="62"/>
      <c r="B22" s="242"/>
      <c r="C22" s="209" t="s">
        <v>120</v>
      </c>
      <c r="D22" s="210" t="s">
        <v>215</v>
      </c>
      <c r="E22" s="210" t="s">
        <v>95</v>
      </c>
      <c r="F22" s="210" t="s">
        <v>97</v>
      </c>
      <c r="G22" s="211" t="s">
        <v>196</v>
      </c>
      <c r="H22" s="212" t="s">
        <v>147</v>
      </c>
      <c r="I22" s="62"/>
    </row>
    <row r="23" spans="1:9" ht="23" x14ac:dyDescent="0.35">
      <c r="A23" s="62"/>
      <c r="B23" s="242"/>
      <c r="C23" s="209" t="s">
        <v>149</v>
      </c>
      <c r="D23" s="210" t="s">
        <v>216</v>
      </c>
      <c r="E23" s="210" t="s">
        <v>95</v>
      </c>
      <c r="F23" s="225" t="s">
        <v>46</v>
      </c>
      <c r="G23" s="211" t="s">
        <v>197</v>
      </c>
      <c r="H23" s="212" t="s">
        <v>147</v>
      </c>
      <c r="I23" s="62"/>
    </row>
    <row r="24" spans="1:9" ht="23" x14ac:dyDescent="0.35">
      <c r="A24" s="62"/>
      <c r="B24" s="242"/>
      <c r="C24" s="217" t="s">
        <v>121</v>
      </c>
      <c r="D24" s="218" t="s">
        <v>217</v>
      </c>
      <c r="E24" s="218" t="s">
        <v>95</v>
      </c>
      <c r="F24" s="218" t="s">
        <v>97</v>
      </c>
      <c r="G24" s="219" t="s">
        <v>198</v>
      </c>
      <c r="H24" s="220" t="s">
        <v>147</v>
      </c>
      <c r="I24" s="62"/>
    </row>
    <row r="25" spans="1:9" ht="23" x14ac:dyDescent="0.35">
      <c r="A25" s="62"/>
      <c r="B25" s="242"/>
      <c r="C25" s="217" t="s">
        <v>122</v>
      </c>
      <c r="D25" s="218" t="s">
        <v>218</v>
      </c>
      <c r="E25" s="218" t="s">
        <v>95</v>
      </c>
      <c r="F25" s="218" t="s">
        <v>97</v>
      </c>
      <c r="G25" s="219" t="s">
        <v>199</v>
      </c>
      <c r="H25" s="220" t="s">
        <v>147</v>
      </c>
      <c r="I25" s="62"/>
    </row>
    <row r="26" spans="1:9" ht="23" x14ac:dyDescent="0.35">
      <c r="A26" s="62"/>
      <c r="B26" s="242"/>
      <c r="C26" s="217" t="s">
        <v>123</v>
      </c>
      <c r="D26" s="218" t="s">
        <v>219</v>
      </c>
      <c r="E26" s="218" t="s">
        <v>95</v>
      </c>
      <c r="F26" s="218" t="s">
        <v>97</v>
      </c>
      <c r="G26" s="219" t="s">
        <v>200</v>
      </c>
      <c r="H26" s="220" t="s">
        <v>147</v>
      </c>
      <c r="I26" s="62"/>
    </row>
    <row r="27" spans="1:9" ht="23" x14ac:dyDescent="0.35">
      <c r="A27" s="62"/>
      <c r="B27" s="242"/>
      <c r="C27" s="217" t="s">
        <v>124</v>
      </c>
      <c r="D27" s="218" t="s">
        <v>220</v>
      </c>
      <c r="E27" s="218" t="s">
        <v>95</v>
      </c>
      <c r="F27" s="218" t="s">
        <v>97</v>
      </c>
      <c r="G27" s="219" t="s">
        <v>201</v>
      </c>
      <c r="H27" s="220" t="s">
        <v>147</v>
      </c>
      <c r="I27" s="62"/>
    </row>
    <row r="28" spans="1:9" ht="23" x14ac:dyDescent="0.35">
      <c r="A28" s="62"/>
      <c r="B28" s="242"/>
      <c r="C28" s="217" t="s">
        <v>125</v>
      </c>
      <c r="D28" s="218" t="s">
        <v>221</v>
      </c>
      <c r="E28" s="218" t="s">
        <v>95</v>
      </c>
      <c r="F28" s="218" t="s">
        <v>97</v>
      </c>
      <c r="G28" s="219" t="s">
        <v>202</v>
      </c>
      <c r="H28" s="220" t="s">
        <v>147</v>
      </c>
      <c r="I28" s="62"/>
    </row>
    <row r="29" spans="1:9" ht="23" x14ac:dyDescent="0.35">
      <c r="A29" s="62"/>
      <c r="B29" s="242"/>
      <c r="C29" s="221" t="s">
        <v>126</v>
      </c>
      <c r="D29" s="218" t="s">
        <v>222</v>
      </c>
      <c r="E29" s="222" t="s">
        <v>95</v>
      </c>
      <c r="F29" s="222" t="s">
        <v>97</v>
      </c>
      <c r="G29" s="223" t="s">
        <v>203</v>
      </c>
      <c r="H29" s="224" t="s">
        <v>147</v>
      </c>
      <c r="I29" s="62"/>
    </row>
    <row r="30" spans="1:9" ht="23" x14ac:dyDescent="0.35">
      <c r="A30" s="62"/>
      <c r="B30" s="242"/>
      <c r="C30" s="209" t="s">
        <v>114</v>
      </c>
      <c r="D30" s="210" t="s">
        <v>223</v>
      </c>
      <c r="E30" s="210" t="s">
        <v>95</v>
      </c>
      <c r="F30" s="210" t="s">
        <v>94</v>
      </c>
      <c r="G30" s="211" t="s">
        <v>328</v>
      </c>
      <c r="H30" s="212" t="s">
        <v>147</v>
      </c>
      <c r="I30" s="62"/>
    </row>
    <row r="31" spans="1:9" ht="23" x14ac:dyDescent="0.35">
      <c r="A31" s="62"/>
      <c r="B31" s="242"/>
      <c r="C31" s="209" t="s">
        <v>115</v>
      </c>
      <c r="D31" s="210" t="s">
        <v>224</v>
      </c>
      <c r="E31" s="210" t="s">
        <v>95</v>
      </c>
      <c r="F31" s="210" t="s">
        <v>97</v>
      </c>
      <c r="G31" s="211" t="s">
        <v>242</v>
      </c>
      <c r="H31" s="212" t="s">
        <v>147</v>
      </c>
      <c r="I31" s="62"/>
    </row>
    <row r="32" spans="1:9" ht="23" x14ac:dyDescent="0.35">
      <c r="A32" s="62"/>
      <c r="B32" s="242"/>
      <c r="C32" s="209" t="s">
        <v>178</v>
      </c>
      <c r="D32" s="210" t="s">
        <v>225</v>
      </c>
      <c r="E32" s="210" t="s">
        <v>95</v>
      </c>
      <c r="F32" s="210" t="s">
        <v>97</v>
      </c>
      <c r="G32" s="211" t="s">
        <v>243</v>
      </c>
      <c r="H32" s="212" t="s">
        <v>147</v>
      </c>
      <c r="I32" s="62"/>
    </row>
    <row r="33" spans="1:9" ht="23" x14ac:dyDescent="0.35">
      <c r="A33" s="62"/>
      <c r="B33" s="242"/>
      <c r="C33" s="209" t="s">
        <v>184</v>
      </c>
      <c r="D33" s="210" t="s">
        <v>226</v>
      </c>
      <c r="E33" s="210" t="s">
        <v>95</v>
      </c>
      <c r="F33" s="210" t="s">
        <v>97</v>
      </c>
      <c r="G33" s="211" t="s">
        <v>244</v>
      </c>
      <c r="H33" s="212" t="s">
        <v>147</v>
      </c>
      <c r="I33" s="62"/>
    </row>
    <row r="34" spans="1:9" ht="23" x14ac:dyDescent="0.35">
      <c r="A34" s="62"/>
      <c r="B34" s="242"/>
      <c r="C34" s="209" t="s">
        <v>185</v>
      </c>
      <c r="D34" s="210" t="s">
        <v>227</v>
      </c>
      <c r="E34" s="210" t="s">
        <v>95</v>
      </c>
      <c r="F34" s="210" t="s">
        <v>97</v>
      </c>
      <c r="G34" s="211" t="s">
        <v>245</v>
      </c>
      <c r="H34" s="212" t="s">
        <v>147</v>
      </c>
      <c r="I34" s="62"/>
    </row>
    <row r="35" spans="1:9" ht="23" x14ac:dyDescent="0.35">
      <c r="A35" s="62"/>
      <c r="B35" s="242"/>
      <c r="C35" s="209" t="s">
        <v>186</v>
      </c>
      <c r="D35" s="210" t="s">
        <v>228</v>
      </c>
      <c r="E35" s="210" t="s">
        <v>95</v>
      </c>
      <c r="F35" s="210" t="s">
        <v>97</v>
      </c>
      <c r="G35" s="211" t="s">
        <v>246</v>
      </c>
      <c r="H35" s="212" t="s">
        <v>147</v>
      </c>
      <c r="I35" s="62"/>
    </row>
    <row r="36" spans="1:9" ht="23" x14ac:dyDescent="0.35">
      <c r="A36" s="62"/>
      <c r="B36" s="242"/>
      <c r="C36" s="209" t="s">
        <v>187</v>
      </c>
      <c r="D36" s="210" t="s">
        <v>229</v>
      </c>
      <c r="E36" s="210" t="s">
        <v>95</v>
      </c>
      <c r="F36" s="210" t="s">
        <v>97</v>
      </c>
      <c r="G36" s="211" t="s">
        <v>247</v>
      </c>
      <c r="H36" s="212" t="s">
        <v>147</v>
      </c>
      <c r="I36" s="62"/>
    </row>
    <row r="37" spans="1:9" ht="23" x14ac:dyDescent="0.35">
      <c r="A37" s="62"/>
      <c r="B37" s="242"/>
      <c r="C37" s="209" t="s">
        <v>116</v>
      </c>
      <c r="D37" s="210" t="s">
        <v>230</v>
      </c>
      <c r="E37" s="210" t="s">
        <v>95</v>
      </c>
      <c r="F37" s="210" t="s">
        <v>97</v>
      </c>
      <c r="G37" s="211" t="s">
        <v>150</v>
      </c>
      <c r="H37" s="212" t="s">
        <v>147</v>
      </c>
      <c r="I37" s="62"/>
    </row>
    <row r="38" spans="1:9" ht="23" x14ac:dyDescent="0.35">
      <c r="A38" s="62"/>
      <c r="B38" s="242"/>
      <c r="C38" s="217" t="s">
        <v>117</v>
      </c>
      <c r="D38" s="218" t="s">
        <v>231</v>
      </c>
      <c r="E38" s="218" t="s">
        <v>95</v>
      </c>
      <c r="F38" s="218" t="s">
        <v>97</v>
      </c>
      <c r="G38" s="219" t="s">
        <v>248</v>
      </c>
      <c r="H38" s="220" t="s">
        <v>147</v>
      </c>
      <c r="I38" s="62"/>
    </row>
    <row r="39" spans="1:9" ht="23" x14ac:dyDescent="0.35">
      <c r="A39" s="62"/>
      <c r="B39" s="242"/>
      <c r="C39" s="217" t="s">
        <v>118</v>
      </c>
      <c r="D39" s="218" t="s">
        <v>232</v>
      </c>
      <c r="E39" s="218" t="s">
        <v>95</v>
      </c>
      <c r="F39" s="218" t="s">
        <v>97</v>
      </c>
      <c r="G39" s="219" t="s">
        <v>249</v>
      </c>
      <c r="H39" s="220" t="s">
        <v>147</v>
      </c>
      <c r="I39" s="62"/>
    </row>
    <row r="40" spans="1:9" ht="23" x14ac:dyDescent="0.35">
      <c r="A40" s="62"/>
      <c r="B40" s="242"/>
      <c r="C40" s="217" t="s">
        <v>119</v>
      </c>
      <c r="D40" s="218" t="s">
        <v>233</v>
      </c>
      <c r="E40" s="218" t="s">
        <v>95</v>
      </c>
      <c r="F40" s="218" t="s">
        <v>97</v>
      </c>
      <c r="G40" s="219" t="s">
        <v>250</v>
      </c>
      <c r="H40" s="220" t="s">
        <v>147</v>
      </c>
      <c r="I40" s="62"/>
    </row>
    <row r="41" spans="1:9" ht="23" x14ac:dyDescent="0.35">
      <c r="A41" s="62"/>
      <c r="B41" s="242"/>
      <c r="C41" s="217" t="s">
        <v>120</v>
      </c>
      <c r="D41" s="218" t="s">
        <v>234</v>
      </c>
      <c r="E41" s="218" t="s">
        <v>95</v>
      </c>
      <c r="F41" s="218" t="s">
        <v>97</v>
      </c>
      <c r="G41" s="219" t="s">
        <v>251</v>
      </c>
      <c r="H41" s="220" t="s">
        <v>147</v>
      </c>
      <c r="I41" s="62"/>
    </row>
    <row r="42" spans="1:9" ht="23" x14ac:dyDescent="0.35">
      <c r="A42" s="62"/>
      <c r="B42" s="242"/>
      <c r="C42" s="217" t="s">
        <v>149</v>
      </c>
      <c r="D42" s="218" t="s">
        <v>235</v>
      </c>
      <c r="E42" s="218" t="s">
        <v>95</v>
      </c>
      <c r="F42" s="226" t="s">
        <v>46</v>
      </c>
      <c r="G42" s="219" t="s">
        <v>252</v>
      </c>
      <c r="H42" s="220" t="s">
        <v>147</v>
      </c>
      <c r="I42" s="62"/>
    </row>
    <row r="43" spans="1:9" ht="23" x14ac:dyDescent="0.35">
      <c r="A43" s="62"/>
      <c r="B43" s="242"/>
      <c r="C43" s="209" t="s">
        <v>121</v>
      </c>
      <c r="D43" s="210" t="s">
        <v>236</v>
      </c>
      <c r="E43" s="210" t="s">
        <v>95</v>
      </c>
      <c r="F43" s="210" t="s">
        <v>97</v>
      </c>
      <c r="G43" s="211" t="s">
        <v>253</v>
      </c>
      <c r="H43" s="212" t="s">
        <v>147</v>
      </c>
      <c r="I43" s="62"/>
    </row>
    <row r="44" spans="1:9" ht="23" x14ac:dyDescent="0.35">
      <c r="A44" s="62"/>
      <c r="B44" s="242"/>
      <c r="C44" s="209" t="s">
        <v>122</v>
      </c>
      <c r="D44" s="210" t="s">
        <v>237</v>
      </c>
      <c r="E44" s="210" t="s">
        <v>95</v>
      </c>
      <c r="F44" s="210" t="s">
        <v>97</v>
      </c>
      <c r="G44" s="211" t="s">
        <v>254</v>
      </c>
      <c r="H44" s="212" t="s">
        <v>147</v>
      </c>
      <c r="I44" s="62"/>
    </row>
    <row r="45" spans="1:9" ht="23" x14ac:dyDescent="0.35">
      <c r="A45" s="62"/>
      <c r="B45" s="242"/>
      <c r="C45" s="209" t="s">
        <v>123</v>
      </c>
      <c r="D45" s="210" t="s">
        <v>238</v>
      </c>
      <c r="E45" s="210" t="s">
        <v>95</v>
      </c>
      <c r="F45" s="210" t="s">
        <v>97</v>
      </c>
      <c r="G45" s="211" t="s">
        <v>255</v>
      </c>
      <c r="H45" s="212" t="s">
        <v>147</v>
      </c>
      <c r="I45" s="62"/>
    </row>
    <row r="46" spans="1:9" ht="23" x14ac:dyDescent="0.35">
      <c r="A46" s="62"/>
      <c r="B46" s="242"/>
      <c r="C46" s="209" t="s">
        <v>124</v>
      </c>
      <c r="D46" s="210" t="s">
        <v>239</v>
      </c>
      <c r="E46" s="210" t="s">
        <v>95</v>
      </c>
      <c r="F46" s="210" t="s">
        <v>97</v>
      </c>
      <c r="G46" s="211" t="s">
        <v>256</v>
      </c>
      <c r="H46" s="212" t="s">
        <v>147</v>
      </c>
      <c r="I46" s="62"/>
    </row>
    <row r="47" spans="1:9" ht="23" x14ac:dyDescent="0.35">
      <c r="A47" s="62"/>
      <c r="B47" s="242"/>
      <c r="C47" s="209" t="s">
        <v>125</v>
      </c>
      <c r="D47" s="210" t="s">
        <v>240</v>
      </c>
      <c r="E47" s="210" t="s">
        <v>95</v>
      </c>
      <c r="F47" s="210" t="s">
        <v>97</v>
      </c>
      <c r="G47" s="211" t="s">
        <v>257</v>
      </c>
      <c r="H47" s="212" t="s">
        <v>147</v>
      </c>
      <c r="I47" s="62"/>
    </row>
    <row r="48" spans="1:9" ht="23.5" thickBot="1" x14ac:dyDescent="0.4">
      <c r="A48" s="62"/>
      <c r="B48" s="243"/>
      <c r="C48" s="237" t="s">
        <v>126</v>
      </c>
      <c r="D48" s="238" t="s">
        <v>241</v>
      </c>
      <c r="E48" s="238" t="s">
        <v>95</v>
      </c>
      <c r="F48" s="238" t="s">
        <v>97</v>
      </c>
      <c r="G48" s="239" t="s">
        <v>258</v>
      </c>
      <c r="H48" s="240" t="s">
        <v>147</v>
      </c>
      <c r="I48" s="62"/>
    </row>
    <row r="49" spans="1:9" ht="23" x14ac:dyDescent="0.35">
      <c r="A49" s="62"/>
      <c r="B49" s="241" t="s">
        <v>260</v>
      </c>
      <c r="C49" s="227" t="s">
        <v>128</v>
      </c>
      <c r="D49" s="228" t="s">
        <v>259</v>
      </c>
      <c r="E49" s="228" t="s">
        <v>95</v>
      </c>
      <c r="F49" s="228" t="s">
        <v>46</v>
      </c>
      <c r="G49" s="229" t="s">
        <v>261</v>
      </c>
      <c r="H49" s="230" t="s">
        <v>129</v>
      </c>
      <c r="I49" s="62"/>
    </row>
    <row r="50" spans="1:9" ht="23" x14ac:dyDescent="0.35">
      <c r="A50" s="62"/>
      <c r="B50" s="242" t="s">
        <v>264</v>
      </c>
      <c r="C50" s="236" t="s">
        <v>12</v>
      </c>
      <c r="D50" s="225" t="s">
        <v>262</v>
      </c>
      <c r="E50" s="225" t="s">
        <v>93</v>
      </c>
      <c r="F50" s="225" t="s">
        <v>94</v>
      </c>
      <c r="G50" s="211" t="s">
        <v>130</v>
      </c>
      <c r="H50" s="212" t="s">
        <v>129</v>
      </c>
      <c r="I50" s="62"/>
    </row>
    <row r="51" spans="1:9" ht="23" x14ac:dyDescent="0.35">
      <c r="A51" s="62"/>
      <c r="B51" s="242" t="s">
        <v>265</v>
      </c>
      <c r="C51" s="236" t="s">
        <v>33</v>
      </c>
      <c r="D51" s="225" t="s">
        <v>266</v>
      </c>
      <c r="E51" s="225" t="s">
        <v>95</v>
      </c>
      <c r="F51" s="225" t="s">
        <v>96</v>
      </c>
      <c r="G51" s="211" t="s">
        <v>133</v>
      </c>
      <c r="H51" s="212" t="s">
        <v>129</v>
      </c>
      <c r="I51" s="62"/>
    </row>
    <row r="52" spans="1:9" ht="23" x14ac:dyDescent="0.35">
      <c r="A52" s="62"/>
      <c r="B52" s="242"/>
      <c r="C52" s="236" t="s">
        <v>158</v>
      </c>
      <c r="D52" s="225" t="s">
        <v>267</v>
      </c>
      <c r="E52" s="225" t="s">
        <v>93</v>
      </c>
      <c r="F52" s="225" t="s">
        <v>94</v>
      </c>
      <c r="G52" s="211" t="s">
        <v>268</v>
      </c>
      <c r="H52" s="212" t="s">
        <v>129</v>
      </c>
      <c r="I52" s="62"/>
    </row>
    <row r="53" spans="1:9" x14ac:dyDescent="0.35">
      <c r="A53" s="62"/>
      <c r="B53" s="242"/>
      <c r="C53" s="236" t="s">
        <v>100</v>
      </c>
      <c r="D53" s="225" t="s">
        <v>263</v>
      </c>
      <c r="E53" s="225" t="s">
        <v>93</v>
      </c>
      <c r="F53" s="225" t="s">
        <v>94</v>
      </c>
      <c r="G53" s="211" t="s">
        <v>131</v>
      </c>
      <c r="H53" s="212" t="s">
        <v>132</v>
      </c>
      <c r="I53" s="62"/>
    </row>
    <row r="54" spans="1:9" ht="23" x14ac:dyDescent="0.35">
      <c r="A54" s="62"/>
      <c r="B54" s="242"/>
      <c r="C54" s="231" t="s">
        <v>101</v>
      </c>
      <c r="D54" s="226" t="s">
        <v>269</v>
      </c>
      <c r="E54" s="226" t="s">
        <v>93</v>
      </c>
      <c r="F54" s="226" t="s">
        <v>94</v>
      </c>
      <c r="G54" s="219" t="s">
        <v>134</v>
      </c>
      <c r="H54" s="220" t="s">
        <v>129</v>
      </c>
      <c r="I54" s="62"/>
    </row>
    <row r="55" spans="1:9" ht="23" x14ac:dyDescent="0.35">
      <c r="A55" s="62"/>
      <c r="B55" s="242"/>
      <c r="C55" s="231" t="s">
        <v>102</v>
      </c>
      <c r="D55" s="226" t="s">
        <v>270</v>
      </c>
      <c r="E55" s="226" t="s">
        <v>93</v>
      </c>
      <c r="F55" s="226" t="s">
        <v>94</v>
      </c>
      <c r="G55" s="219" t="s">
        <v>135</v>
      </c>
      <c r="H55" s="220" t="s">
        <v>129</v>
      </c>
      <c r="I55" s="62"/>
    </row>
    <row r="56" spans="1:9" ht="23" x14ac:dyDescent="0.35">
      <c r="A56" s="62"/>
      <c r="B56" s="242"/>
      <c r="C56" s="231" t="s">
        <v>103</v>
      </c>
      <c r="D56" s="226" t="s">
        <v>271</v>
      </c>
      <c r="E56" s="226" t="s">
        <v>93</v>
      </c>
      <c r="F56" s="226" t="s">
        <v>94</v>
      </c>
      <c r="G56" s="219" t="s">
        <v>136</v>
      </c>
      <c r="H56" s="220" t="s">
        <v>129</v>
      </c>
      <c r="I56" s="62"/>
    </row>
    <row r="57" spans="1:9" ht="23" x14ac:dyDescent="0.35">
      <c r="A57" s="62"/>
      <c r="B57" s="242"/>
      <c r="C57" s="236" t="s">
        <v>104</v>
      </c>
      <c r="D57" s="225" t="s">
        <v>272</v>
      </c>
      <c r="E57" s="225" t="s">
        <v>95</v>
      </c>
      <c r="F57" s="225" t="s">
        <v>98</v>
      </c>
      <c r="G57" s="211" t="s">
        <v>137</v>
      </c>
      <c r="H57" s="212" t="s">
        <v>132</v>
      </c>
      <c r="I57" s="62"/>
    </row>
    <row r="58" spans="1:9" ht="23" x14ac:dyDescent="0.35">
      <c r="A58" s="62"/>
      <c r="B58" s="242"/>
      <c r="C58" s="236" t="s">
        <v>105</v>
      </c>
      <c r="D58" s="225" t="s">
        <v>273</v>
      </c>
      <c r="E58" s="225" t="s">
        <v>95</v>
      </c>
      <c r="F58" s="225" t="s">
        <v>98</v>
      </c>
      <c r="G58" s="211" t="s">
        <v>138</v>
      </c>
      <c r="H58" s="212" t="s">
        <v>132</v>
      </c>
      <c r="I58" s="62"/>
    </row>
    <row r="59" spans="1:9" ht="23" x14ac:dyDescent="0.35">
      <c r="A59" s="62"/>
      <c r="B59" s="242"/>
      <c r="C59" s="231" t="s">
        <v>106</v>
      </c>
      <c r="D59" s="226" t="s">
        <v>274</v>
      </c>
      <c r="E59" s="226" t="s">
        <v>93</v>
      </c>
      <c r="F59" s="226" t="s">
        <v>94</v>
      </c>
      <c r="G59" s="219" t="s">
        <v>139</v>
      </c>
      <c r="H59" s="220" t="s">
        <v>129</v>
      </c>
      <c r="I59" s="62"/>
    </row>
    <row r="60" spans="1:9" ht="23" x14ac:dyDescent="0.35">
      <c r="A60" s="62"/>
      <c r="B60" s="242"/>
      <c r="C60" s="231" t="s">
        <v>107</v>
      </c>
      <c r="D60" s="226" t="s">
        <v>275</v>
      </c>
      <c r="E60" s="226" t="s">
        <v>93</v>
      </c>
      <c r="F60" s="226" t="s">
        <v>94</v>
      </c>
      <c r="G60" s="219" t="s">
        <v>140</v>
      </c>
      <c r="H60" s="220" t="s">
        <v>129</v>
      </c>
      <c r="I60" s="62"/>
    </row>
    <row r="61" spans="1:9" ht="23" x14ac:dyDescent="0.35">
      <c r="A61" s="62"/>
      <c r="B61" s="242"/>
      <c r="C61" s="231" t="s">
        <v>108</v>
      </c>
      <c r="D61" s="226" t="s">
        <v>276</v>
      </c>
      <c r="E61" s="226" t="s">
        <v>93</v>
      </c>
      <c r="F61" s="226" t="s">
        <v>94</v>
      </c>
      <c r="G61" s="219" t="s">
        <v>141</v>
      </c>
      <c r="H61" s="220" t="s">
        <v>129</v>
      </c>
      <c r="I61" s="62"/>
    </row>
    <row r="62" spans="1:9" ht="23" x14ac:dyDescent="0.35">
      <c r="A62" s="62"/>
      <c r="B62" s="242"/>
      <c r="C62" s="236" t="s">
        <v>109</v>
      </c>
      <c r="D62" s="225" t="s">
        <v>277</v>
      </c>
      <c r="E62" s="225" t="s">
        <v>93</v>
      </c>
      <c r="F62" s="225" t="s">
        <v>94</v>
      </c>
      <c r="G62" s="211" t="s">
        <v>142</v>
      </c>
      <c r="H62" s="212" t="s">
        <v>129</v>
      </c>
      <c r="I62" s="62"/>
    </row>
    <row r="63" spans="1:9" ht="23" x14ac:dyDescent="0.35">
      <c r="A63" s="62"/>
      <c r="B63" s="242"/>
      <c r="C63" s="236" t="s">
        <v>110</v>
      </c>
      <c r="D63" s="225" t="s">
        <v>278</v>
      </c>
      <c r="E63" s="225" t="s">
        <v>93</v>
      </c>
      <c r="F63" s="225" t="s">
        <v>94</v>
      </c>
      <c r="G63" s="211" t="s">
        <v>143</v>
      </c>
      <c r="H63" s="212" t="s">
        <v>129</v>
      </c>
      <c r="I63" s="62"/>
    </row>
    <row r="64" spans="1:9" ht="23" x14ac:dyDescent="0.35">
      <c r="A64" s="62"/>
      <c r="B64" s="242"/>
      <c r="C64" s="236" t="s">
        <v>111</v>
      </c>
      <c r="D64" s="225" t="s">
        <v>279</v>
      </c>
      <c r="E64" s="225" t="s">
        <v>93</v>
      </c>
      <c r="F64" s="225" t="s">
        <v>94</v>
      </c>
      <c r="G64" s="211" t="s">
        <v>144</v>
      </c>
      <c r="H64" s="212" t="s">
        <v>129</v>
      </c>
      <c r="I64" s="62"/>
    </row>
    <row r="65" spans="1:9" ht="23" x14ac:dyDescent="0.35">
      <c r="A65" s="62"/>
      <c r="B65" s="242"/>
      <c r="C65" s="231" t="s">
        <v>112</v>
      </c>
      <c r="D65" s="226" t="s">
        <v>280</v>
      </c>
      <c r="E65" s="226" t="s">
        <v>95</v>
      </c>
      <c r="F65" s="226" t="s">
        <v>98</v>
      </c>
      <c r="G65" s="219" t="s">
        <v>145</v>
      </c>
      <c r="H65" s="220" t="s">
        <v>132</v>
      </c>
      <c r="I65" s="62"/>
    </row>
    <row r="66" spans="1:9" ht="23.5" thickBot="1" x14ac:dyDescent="0.4">
      <c r="A66" s="62"/>
      <c r="B66" s="243"/>
      <c r="C66" s="232" t="s">
        <v>113</v>
      </c>
      <c r="D66" s="233" t="s">
        <v>281</v>
      </c>
      <c r="E66" s="233" t="s">
        <v>95</v>
      </c>
      <c r="F66" s="233" t="s">
        <v>98</v>
      </c>
      <c r="G66" s="234" t="s">
        <v>146</v>
      </c>
      <c r="H66" s="235" t="s">
        <v>132</v>
      </c>
      <c r="I66" s="62"/>
    </row>
    <row r="67" spans="1:9" x14ac:dyDescent="0.35">
      <c r="A67" s="62"/>
      <c r="B67" s="62"/>
      <c r="C67" s="62"/>
      <c r="D67" s="63"/>
      <c r="E67" s="63"/>
      <c r="F67" s="63"/>
      <c r="G67" s="62"/>
      <c r="H67" s="62"/>
      <c r="I67" s="62"/>
    </row>
    <row r="68" spans="1:9" x14ac:dyDescent="0.35">
      <c r="A68" s="70"/>
      <c r="B68" s="70"/>
      <c r="C68" s="70"/>
      <c r="D68" s="71"/>
      <c r="E68" s="71"/>
      <c r="F68" s="71"/>
      <c r="G68" s="72"/>
      <c r="H68" s="70"/>
      <c r="I68" s="70"/>
    </row>
    <row r="69" spans="1:9" x14ac:dyDescent="0.35">
      <c r="A69" s="70"/>
      <c r="B69" s="70"/>
      <c r="C69" s="70"/>
      <c r="D69" s="71"/>
      <c r="E69" s="71"/>
      <c r="F69" s="71"/>
      <c r="G69" s="72"/>
      <c r="H69" s="70"/>
      <c r="I69" s="70"/>
    </row>
    <row r="70" spans="1:9" x14ac:dyDescent="0.35">
      <c r="A70" s="70"/>
      <c r="B70" s="70"/>
      <c r="C70" s="70"/>
      <c r="D70" s="71"/>
      <c r="E70" s="71"/>
      <c r="F70" s="71"/>
      <c r="G70" s="72"/>
      <c r="H70" s="70"/>
      <c r="I70" s="70"/>
    </row>
    <row r="71" spans="1:9" x14ac:dyDescent="0.35">
      <c r="A71" s="70"/>
      <c r="B71" s="70"/>
      <c r="C71" s="70"/>
      <c r="D71" s="71"/>
      <c r="E71" s="71"/>
      <c r="F71" s="71"/>
      <c r="G71" s="70"/>
      <c r="H71" s="70"/>
      <c r="I71" s="70"/>
    </row>
    <row r="72" spans="1:9" x14ac:dyDescent="0.35">
      <c r="A72" s="73"/>
      <c r="B72" s="73"/>
      <c r="C72" s="73"/>
      <c r="D72" s="74"/>
      <c r="E72" s="74"/>
      <c r="F72" s="74"/>
      <c r="G72" s="73"/>
      <c r="H72" s="73"/>
      <c r="I72" s="73"/>
    </row>
    <row r="73" spans="1:9" x14ac:dyDescent="0.35">
      <c r="A73" s="73"/>
      <c r="B73" s="73"/>
      <c r="C73" s="73"/>
      <c r="D73" s="74"/>
      <c r="E73" s="74"/>
      <c r="F73" s="74"/>
      <c r="G73" s="73"/>
      <c r="H73" s="73"/>
      <c r="I73" s="73"/>
    </row>
    <row r="74" spans="1:9" x14ac:dyDescent="0.35">
      <c r="A74" s="73"/>
      <c r="B74" s="73"/>
      <c r="C74" s="73"/>
      <c r="D74" s="74"/>
      <c r="E74" s="74"/>
      <c r="F74" s="74"/>
      <c r="G74" s="73"/>
      <c r="H74" s="73"/>
      <c r="I74" s="73"/>
    </row>
    <row r="75" spans="1:9" x14ac:dyDescent="0.35">
      <c r="A75" s="73"/>
      <c r="B75" s="73"/>
      <c r="C75" s="73"/>
      <c r="D75" s="74"/>
      <c r="E75" s="74"/>
      <c r="F75" s="74"/>
      <c r="G75" s="73"/>
      <c r="H75" s="73"/>
      <c r="I75" s="73"/>
    </row>
  </sheetData>
  <sheetProtection algorithmName="SHA-512" hashValue="DIKhQekq0c4L6mkqQ9ngOsJvoni7Gw03WiujCgLOaGcXFsW287a1TPKqWJ0Yx8QyehQRHb1Blvn0gMLKnlDeOw==" saltValue="17NB5J8CR5PYXlXhDqAv3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P38"/>
  <sheetViews>
    <sheetView showZeros="0" tabSelected="1" topLeftCell="B1" zoomScaleNormal="100" zoomScalePageLayoutView="50" workbookViewId="0">
      <pane ySplit="2" topLeftCell="A3" activePane="bottomLeft" state="frozen"/>
      <selection pane="bottomLeft" activeCell="B5" sqref="B5"/>
    </sheetView>
  </sheetViews>
  <sheetFormatPr defaultColWidth="9" defaultRowHeight="15.5" zeroHeight="1" x14ac:dyDescent="0.35"/>
  <cols>
    <col min="1" max="1" width="2.58203125" style="43" hidden="1" customWidth="1"/>
    <col min="2" max="2" width="2.58203125" style="43" customWidth="1"/>
    <col min="3" max="3" width="2.75" style="43" customWidth="1"/>
    <col min="4" max="4" width="27.08203125" style="43" customWidth="1"/>
    <col min="5" max="5" width="2.58203125" style="43" customWidth="1"/>
    <col min="6" max="6" width="32.58203125" style="43" customWidth="1"/>
    <col min="7" max="7" width="7.83203125" style="43" customWidth="1"/>
    <col min="8" max="8" width="2.58203125" style="43" customWidth="1"/>
    <col min="9" max="9" width="2.58203125" style="173" hidden="1" customWidth="1"/>
    <col min="10" max="10" width="27.08203125" style="173" hidden="1" customWidth="1"/>
    <col min="11" max="11" width="2.58203125" style="173" hidden="1" customWidth="1"/>
    <col min="12" max="12" width="32.5" style="173" hidden="1" customWidth="1"/>
    <col min="13" max="13" width="8.5" style="173" hidden="1" customWidth="1"/>
    <col min="14" max="14" width="2.58203125" style="173" hidden="1" customWidth="1"/>
    <col min="15" max="15" width="13.5" style="173" hidden="1" customWidth="1"/>
    <col min="16" max="16" width="2.75" style="43" customWidth="1"/>
    <col min="17" max="17" width="2.58203125" style="43" customWidth="1"/>
    <col min="18" max="16384" width="9" style="43"/>
  </cols>
  <sheetData>
    <row r="1" spans="2:16" ht="16" hidden="1" thickBot="1" x14ac:dyDescent="0.4"/>
    <row r="2" spans="2:16" s="48" customFormat="1" ht="124.5" thickBot="1" x14ac:dyDescent="0.4">
      <c r="B2" s="152" t="str">
        <f>Header</f>
        <v>United States Department of Transportation
National Highway Transportation Safety Administration
NHTSA CAFE Credit Transaction Template (OMB Control No. 2127-0019)
NHTSA Form Number 1475
49 CFR 536.8, 49 CFR 536.5(d)(6), and 49 CFR 536.7
Version Number: 2.4; Last Revision: 09/14/2022; Expiration Date: xxxxxxxxxx</v>
      </c>
      <c r="C2" s="153"/>
      <c r="D2" s="153"/>
      <c r="E2" s="153"/>
      <c r="F2" s="153"/>
      <c r="G2" s="153"/>
      <c r="H2" s="153"/>
      <c r="I2" s="153"/>
      <c r="J2" s="153"/>
      <c r="K2" s="153"/>
      <c r="L2" s="153"/>
      <c r="M2" s="153"/>
      <c r="N2" s="153"/>
      <c r="O2" s="153"/>
      <c r="P2" s="154"/>
    </row>
    <row r="3" spans="2:16" s="52" customFormat="1" ht="14.5" thickBot="1" x14ac:dyDescent="0.35">
      <c r="B3" s="49"/>
      <c r="C3" s="50"/>
      <c r="D3" s="50"/>
      <c r="E3" s="50"/>
      <c r="F3" s="50"/>
      <c r="G3" s="50"/>
      <c r="H3" s="50"/>
      <c r="I3" s="174"/>
      <c r="J3" s="174"/>
      <c r="K3" s="174"/>
      <c r="L3" s="174"/>
      <c r="M3" s="174"/>
      <c r="N3" s="174"/>
      <c r="O3" s="174"/>
      <c r="P3" s="51"/>
    </row>
    <row r="4" spans="2:16" s="52" customFormat="1" ht="54" customHeight="1" thickBot="1" x14ac:dyDescent="0.35">
      <c r="B4" s="53"/>
      <c r="C4" s="143" t="s">
        <v>162</v>
      </c>
      <c r="D4" s="144"/>
      <c r="E4" s="144"/>
      <c r="F4" s="144"/>
      <c r="G4" s="144"/>
      <c r="H4" s="144"/>
      <c r="I4" s="175"/>
      <c r="J4" s="175"/>
      <c r="K4" s="175"/>
      <c r="L4" s="175"/>
      <c r="M4" s="176"/>
      <c r="N4" s="177"/>
      <c r="O4" s="178"/>
      <c r="P4" s="150"/>
    </row>
    <row r="5" spans="2:16" s="52" customFormat="1" ht="14" x14ac:dyDescent="0.3">
      <c r="B5" s="53"/>
      <c r="C5" s="60"/>
      <c r="D5" s="172" t="s">
        <v>48</v>
      </c>
      <c r="E5" s="168"/>
      <c r="F5" s="172" t="s">
        <v>161</v>
      </c>
      <c r="G5" s="55"/>
      <c r="H5" s="55"/>
      <c r="I5" s="179"/>
      <c r="J5" s="179"/>
      <c r="K5" s="179"/>
      <c r="L5" s="179"/>
      <c r="M5" s="179"/>
      <c r="N5" s="179"/>
      <c r="O5" s="179"/>
      <c r="P5" s="54"/>
    </row>
    <row r="6" spans="2:16" s="52" customFormat="1" ht="18" customHeight="1" thickBot="1" x14ac:dyDescent="0.35">
      <c r="B6" s="53"/>
      <c r="C6" s="60"/>
      <c r="D6" s="56"/>
      <c r="E6" s="56"/>
      <c r="F6" s="56"/>
      <c r="G6" s="55"/>
      <c r="H6" s="55"/>
      <c r="I6" s="179"/>
      <c r="J6" s="179"/>
      <c r="K6" s="179"/>
      <c r="L6" s="179"/>
      <c r="M6" s="179"/>
      <c r="N6" s="179"/>
      <c r="O6" s="179"/>
      <c r="P6" s="54"/>
    </row>
    <row r="7" spans="2:16" s="52" customFormat="1" ht="18" customHeight="1" thickBot="1" x14ac:dyDescent="0.35">
      <c r="B7" s="53"/>
      <c r="C7" s="60"/>
      <c r="D7" s="55"/>
      <c r="E7" s="55"/>
      <c r="F7" s="55"/>
      <c r="G7" s="55"/>
      <c r="H7" s="55"/>
      <c r="I7" s="179"/>
      <c r="J7" s="261" t="s">
        <v>324</v>
      </c>
      <c r="K7" s="179"/>
      <c r="L7" s="260" t="str">
        <f>G9&amp;"-"&amp;M9&amp;"-"&amp;Signatory_Date_Receiver</f>
        <v>0-0-</v>
      </c>
      <c r="M7" s="179"/>
      <c r="N7" s="179"/>
      <c r="O7" s="179"/>
      <c r="P7" s="54"/>
    </row>
    <row r="8" spans="2:16" s="52" customFormat="1" ht="14.5" thickBot="1" x14ac:dyDescent="0.35">
      <c r="B8" s="53"/>
      <c r="C8" s="60"/>
      <c r="D8" s="55"/>
      <c r="E8" s="55"/>
      <c r="F8" s="55"/>
      <c r="G8" s="55"/>
      <c r="H8" s="55"/>
      <c r="I8" s="179"/>
      <c r="J8" s="179"/>
      <c r="K8" s="179"/>
      <c r="L8" s="179"/>
      <c r="M8" s="179"/>
      <c r="N8" s="179"/>
      <c r="O8" s="179"/>
      <c r="P8" s="54"/>
    </row>
    <row r="9" spans="2:16" s="52" customFormat="1" ht="14.5" thickBot="1" x14ac:dyDescent="0.35">
      <c r="B9" s="53"/>
      <c r="C9" s="147" t="s">
        <v>78</v>
      </c>
      <c r="D9" s="146"/>
      <c r="E9" s="146"/>
      <c r="F9" s="146"/>
      <c r="G9" s="145">
        <f>VLOOKUP(Name_Holder,Supporting!$G$4:$H$33,2,FALSE)</f>
        <v>0</v>
      </c>
      <c r="H9" s="55"/>
      <c r="I9" s="180" t="s">
        <v>79</v>
      </c>
      <c r="J9" s="180"/>
      <c r="K9" s="181"/>
      <c r="L9" s="181"/>
      <c r="M9" s="182">
        <f>VLOOKUP(Name_Receiver,Supporting!$G$4:$H$33,2,FALSE)</f>
        <v>0</v>
      </c>
      <c r="N9" s="179"/>
      <c r="O9" s="179"/>
      <c r="P9" s="54"/>
    </row>
    <row r="10" spans="2:16" s="52" customFormat="1" ht="14" x14ac:dyDescent="0.3">
      <c r="B10" s="53"/>
      <c r="C10" s="60"/>
      <c r="D10" s="60"/>
      <c r="E10" s="60"/>
      <c r="F10" s="55"/>
      <c r="G10" s="55"/>
      <c r="H10" s="55"/>
      <c r="I10" s="179"/>
      <c r="J10" s="183"/>
      <c r="K10" s="183"/>
      <c r="L10" s="179"/>
      <c r="M10" s="179"/>
      <c r="N10" s="179"/>
      <c r="O10" s="179"/>
      <c r="P10" s="54"/>
    </row>
    <row r="11" spans="2:16" s="52" customFormat="1" ht="14" x14ac:dyDescent="0.3">
      <c r="B11" s="53"/>
      <c r="C11" s="60"/>
      <c r="D11" s="60"/>
      <c r="E11" s="60"/>
      <c r="F11" s="56" t="s">
        <v>99</v>
      </c>
      <c r="G11" s="55"/>
      <c r="H11" s="55"/>
      <c r="I11" s="179"/>
      <c r="J11" s="183"/>
      <c r="K11" s="183"/>
      <c r="L11" s="184" t="s">
        <v>99</v>
      </c>
      <c r="M11" s="179"/>
      <c r="N11" s="179"/>
      <c r="O11" s="179"/>
      <c r="P11" s="54"/>
    </row>
    <row r="12" spans="2:16" s="52" customFormat="1" ht="6.75" customHeight="1" thickBot="1" x14ac:dyDescent="0.35">
      <c r="B12" s="53"/>
      <c r="C12" s="60"/>
      <c r="D12" s="60"/>
      <c r="E12" s="60"/>
      <c r="F12" s="55"/>
      <c r="G12" s="55"/>
      <c r="H12" s="55"/>
      <c r="I12" s="179"/>
      <c r="J12" s="183"/>
      <c r="K12" s="183"/>
      <c r="L12" s="179"/>
      <c r="M12" s="179"/>
      <c r="N12" s="179"/>
      <c r="O12" s="179"/>
      <c r="P12" s="54"/>
    </row>
    <row r="13" spans="2:16" s="52" customFormat="1" ht="14" x14ac:dyDescent="0.3">
      <c r="B13" s="53"/>
      <c r="C13" s="60"/>
      <c r="D13" s="55" t="s">
        <v>60</v>
      </c>
      <c r="E13" s="55"/>
      <c r="F13" s="204" t="s">
        <v>17</v>
      </c>
      <c r="G13" s="55"/>
      <c r="H13" s="55"/>
      <c r="I13" s="179"/>
      <c r="J13" s="179" t="s">
        <v>60</v>
      </c>
      <c r="K13" s="179"/>
      <c r="L13" s="262" t="s">
        <v>17</v>
      </c>
      <c r="M13" s="179"/>
      <c r="N13" s="179"/>
      <c r="O13" s="179"/>
      <c r="P13" s="54"/>
    </row>
    <row r="14" spans="2:16" s="52" customFormat="1" ht="14" x14ac:dyDescent="0.3">
      <c r="B14" s="53"/>
      <c r="C14" s="60"/>
      <c r="D14" s="55" t="s">
        <v>82</v>
      </c>
      <c r="E14" s="55"/>
      <c r="F14" s="202"/>
      <c r="G14" s="55"/>
      <c r="H14" s="55"/>
      <c r="I14" s="179"/>
      <c r="J14" s="179" t="s">
        <v>82</v>
      </c>
      <c r="K14" s="179"/>
      <c r="L14" s="263"/>
      <c r="M14" s="179"/>
      <c r="N14" s="179"/>
      <c r="O14" s="179"/>
      <c r="P14" s="54"/>
    </row>
    <row r="15" spans="2:16" s="52" customFormat="1" ht="14" x14ac:dyDescent="0.3">
      <c r="B15" s="53"/>
      <c r="C15" s="60"/>
      <c r="D15" s="55" t="s">
        <v>179</v>
      </c>
      <c r="E15" s="55"/>
      <c r="F15" s="202"/>
      <c r="G15" s="55"/>
      <c r="H15" s="55"/>
      <c r="I15" s="179"/>
      <c r="J15" s="179" t="s">
        <v>179</v>
      </c>
      <c r="K15" s="179"/>
      <c r="L15" s="263"/>
      <c r="M15" s="179"/>
      <c r="N15" s="179"/>
      <c r="O15" s="179"/>
      <c r="P15" s="54"/>
    </row>
    <row r="16" spans="2:16" s="52" customFormat="1" ht="14" x14ac:dyDescent="0.3">
      <c r="B16" s="53"/>
      <c r="C16" s="60"/>
      <c r="D16" s="55" t="s">
        <v>174</v>
      </c>
      <c r="E16" s="55"/>
      <c r="F16" s="202"/>
      <c r="G16" s="55"/>
      <c r="H16" s="55"/>
      <c r="I16" s="179"/>
      <c r="J16" s="179" t="s">
        <v>174</v>
      </c>
      <c r="K16" s="179"/>
      <c r="L16" s="263"/>
      <c r="M16" s="179"/>
      <c r="N16" s="179"/>
      <c r="O16" s="179"/>
      <c r="P16" s="54"/>
    </row>
    <row r="17" spans="2:16" s="52" customFormat="1" ht="14" x14ac:dyDescent="0.3">
      <c r="B17" s="53"/>
      <c r="C17" s="60"/>
      <c r="D17" s="55" t="s">
        <v>175</v>
      </c>
      <c r="E17" s="55"/>
      <c r="F17" s="202"/>
      <c r="G17" s="55"/>
      <c r="H17" s="55"/>
      <c r="I17" s="179"/>
      <c r="J17" s="179" t="s">
        <v>175</v>
      </c>
      <c r="K17" s="179"/>
      <c r="L17" s="263"/>
      <c r="M17" s="179"/>
      <c r="N17" s="179"/>
      <c r="O17" s="179"/>
      <c r="P17" s="54"/>
    </row>
    <row r="18" spans="2:16" s="52" customFormat="1" ht="14" x14ac:dyDescent="0.3">
      <c r="B18" s="53"/>
      <c r="C18" s="60"/>
      <c r="D18" s="55" t="s">
        <v>176</v>
      </c>
      <c r="E18" s="55"/>
      <c r="F18" s="202"/>
      <c r="G18" s="55"/>
      <c r="H18" s="55"/>
      <c r="I18" s="179"/>
      <c r="J18" s="179" t="s">
        <v>176</v>
      </c>
      <c r="K18" s="179"/>
      <c r="L18" s="263"/>
      <c r="M18" s="179"/>
      <c r="N18" s="179"/>
      <c r="O18" s="179"/>
      <c r="P18" s="54"/>
    </row>
    <row r="19" spans="2:16" s="52" customFormat="1" ht="14" x14ac:dyDescent="0.3">
      <c r="B19" s="53"/>
      <c r="C19" s="60"/>
      <c r="D19" s="55" t="s">
        <v>177</v>
      </c>
      <c r="E19" s="55"/>
      <c r="F19" s="205"/>
      <c r="G19" s="55"/>
      <c r="H19" s="55"/>
      <c r="I19" s="179"/>
      <c r="J19" s="179" t="s">
        <v>177</v>
      </c>
      <c r="K19" s="179"/>
      <c r="L19" s="264"/>
      <c r="M19" s="179"/>
      <c r="N19" s="179"/>
      <c r="O19" s="179"/>
      <c r="P19" s="54"/>
    </row>
    <row r="20" spans="2:16" s="52" customFormat="1" ht="14.5" thickBot="1" x14ac:dyDescent="0.35">
      <c r="B20" s="53"/>
      <c r="C20" s="60"/>
      <c r="D20" s="55" t="s">
        <v>75</v>
      </c>
      <c r="E20" s="55"/>
      <c r="F20" s="203"/>
      <c r="G20" s="55"/>
      <c r="H20" s="55"/>
      <c r="I20" s="179"/>
      <c r="J20" s="179" t="s">
        <v>75</v>
      </c>
      <c r="K20" s="179"/>
      <c r="L20" s="265"/>
      <c r="M20" s="179"/>
      <c r="N20" s="179"/>
      <c r="O20" s="179"/>
      <c r="P20" s="54"/>
    </row>
    <row r="21" spans="2:16" s="52" customFormat="1" ht="14" x14ac:dyDescent="0.3">
      <c r="B21" s="53"/>
      <c r="C21" s="60"/>
      <c r="D21" s="55"/>
      <c r="E21" s="55"/>
      <c r="F21" s="55"/>
      <c r="G21" s="55"/>
      <c r="H21" s="55"/>
      <c r="I21" s="179"/>
      <c r="J21" s="179"/>
      <c r="K21" s="179"/>
      <c r="L21" s="179"/>
      <c r="M21" s="179"/>
      <c r="N21" s="179"/>
      <c r="O21" s="179"/>
      <c r="P21" s="54"/>
    </row>
    <row r="22" spans="2:16" s="52" customFormat="1" ht="14" x14ac:dyDescent="0.3">
      <c r="B22" s="53"/>
      <c r="C22" s="60"/>
      <c r="D22" s="56"/>
      <c r="E22" s="56"/>
      <c r="F22" s="56" t="s">
        <v>77</v>
      </c>
      <c r="G22" s="56"/>
      <c r="H22" s="55"/>
      <c r="I22" s="179"/>
      <c r="J22" s="184"/>
      <c r="K22" s="184"/>
      <c r="L22" s="184" t="s">
        <v>77</v>
      </c>
      <c r="M22" s="184"/>
      <c r="N22" s="184"/>
      <c r="O22" s="184"/>
      <c r="P22" s="54"/>
    </row>
    <row r="23" spans="2:16" s="52" customFormat="1" ht="6.75" customHeight="1" thickBot="1" x14ac:dyDescent="0.35">
      <c r="B23" s="53"/>
      <c r="C23" s="60"/>
      <c r="D23" s="55"/>
      <c r="E23" s="55"/>
      <c r="F23" s="55"/>
      <c r="G23" s="55"/>
      <c r="H23" s="55"/>
      <c r="I23" s="179"/>
      <c r="J23" s="179"/>
      <c r="K23" s="179"/>
      <c r="L23" s="179"/>
      <c r="M23" s="179"/>
      <c r="N23" s="179"/>
      <c r="O23" s="179"/>
      <c r="P23" s="54"/>
    </row>
    <row r="24" spans="2:16" s="52" customFormat="1" ht="14" x14ac:dyDescent="0.3">
      <c r="B24" s="53"/>
      <c r="C24" s="60"/>
      <c r="D24" s="55" t="s">
        <v>60</v>
      </c>
      <c r="E24" s="55"/>
      <c r="F24" s="204"/>
      <c r="G24" s="55"/>
      <c r="H24" s="55"/>
      <c r="I24" s="179"/>
      <c r="J24" s="179" t="s">
        <v>60</v>
      </c>
      <c r="K24" s="179"/>
      <c r="L24" s="262"/>
      <c r="M24" s="179"/>
      <c r="N24" s="179"/>
      <c r="O24" s="179"/>
      <c r="P24" s="54"/>
    </row>
    <row r="25" spans="2:16" s="52" customFormat="1" ht="14" x14ac:dyDescent="0.3">
      <c r="B25" s="53"/>
      <c r="C25" s="60"/>
      <c r="D25" s="55" t="s">
        <v>62</v>
      </c>
      <c r="E25" s="55"/>
      <c r="F25" s="202"/>
      <c r="G25" s="55"/>
      <c r="H25" s="55"/>
      <c r="I25" s="179"/>
      <c r="J25" s="179" t="s">
        <v>62</v>
      </c>
      <c r="K25" s="179"/>
      <c r="L25" s="263"/>
      <c r="M25" s="179"/>
      <c r="N25" s="179"/>
      <c r="O25" s="179"/>
      <c r="P25" s="54"/>
    </row>
    <row r="26" spans="2:16" s="52" customFormat="1" ht="14" x14ac:dyDescent="0.3">
      <c r="B26" s="53"/>
      <c r="C26" s="60"/>
      <c r="D26" s="55" t="s">
        <v>64</v>
      </c>
      <c r="E26" s="55"/>
      <c r="F26" s="202"/>
      <c r="G26" s="55"/>
      <c r="H26" s="55"/>
      <c r="I26" s="179"/>
      <c r="J26" s="179" t="s">
        <v>64</v>
      </c>
      <c r="K26" s="179"/>
      <c r="L26" s="263"/>
      <c r="M26" s="179"/>
      <c r="N26" s="179"/>
      <c r="O26" s="179"/>
      <c r="P26" s="54"/>
    </row>
    <row r="27" spans="2:16" s="52" customFormat="1" ht="14" x14ac:dyDescent="0.3">
      <c r="B27" s="53"/>
      <c r="C27" s="60"/>
      <c r="D27" s="55" t="s">
        <v>66</v>
      </c>
      <c r="E27" s="55"/>
      <c r="F27" s="202"/>
      <c r="G27" s="55"/>
      <c r="H27" s="55"/>
      <c r="I27" s="179"/>
      <c r="J27" s="179" t="s">
        <v>66</v>
      </c>
      <c r="K27" s="179"/>
      <c r="L27" s="263"/>
      <c r="M27" s="179"/>
      <c r="N27" s="179"/>
      <c r="O27" s="179"/>
      <c r="P27" s="54"/>
    </row>
    <row r="28" spans="2:16" s="52" customFormat="1" ht="14.5" thickBot="1" x14ac:dyDescent="0.35">
      <c r="B28" s="53"/>
      <c r="C28" s="60"/>
      <c r="D28" s="55" t="s">
        <v>325</v>
      </c>
      <c r="E28" s="55"/>
      <c r="F28" s="259"/>
      <c r="G28" s="55"/>
      <c r="H28" s="55"/>
      <c r="I28" s="179"/>
      <c r="J28" s="179" t="s">
        <v>325</v>
      </c>
      <c r="K28" s="179"/>
      <c r="L28" s="266"/>
      <c r="M28" s="179"/>
      <c r="N28" s="179"/>
      <c r="O28" s="179"/>
      <c r="P28" s="54"/>
    </row>
    <row r="29" spans="2:16" s="52" customFormat="1" ht="14" x14ac:dyDescent="0.3">
      <c r="B29" s="53"/>
      <c r="C29" s="60"/>
      <c r="D29" s="55"/>
      <c r="E29" s="55"/>
      <c r="F29" s="55"/>
      <c r="G29" s="55"/>
      <c r="H29" s="55"/>
      <c r="I29" s="179"/>
      <c r="J29" s="179"/>
      <c r="K29" s="179"/>
      <c r="L29" s="179"/>
      <c r="M29" s="179"/>
      <c r="N29" s="179"/>
      <c r="O29" s="179"/>
      <c r="P29" s="54"/>
    </row>
    <row r="30" spans="2:16" s="52" customFormat="1" ht="14" x14ac:dyDescent="0.3">
      <c r="B30" s="53"/>
      <c r="C30" s="60"/>
      <c r="D30" s="56"/>
      <c r="E30" s="56"/>
      <c r="F30" s="56" t="s">
        <v>76</v>
      </c>
      <c r="G30" s="56"/>
      <c r="H30" s="55"/>
      <c r="I30" s="179"/>
      <c r="J30" s="184"/>
      <c r="K30" s="184"/>
      <c r="L30" s="184" t="s">
        <v>76</v>
      </c>
      <c r="M30" s="184"/>
      <c r="N30" s="184"/>
      <c r="O30" s="184"/>
      <c r="P30" s="54"/>
    </row>
    <row r="31" spans="2:16" s="52" customFormat="1" ht="6.75" customHeight="1" thickBot="1" x14ac:dyDescent="0.35">
      <c r="B31" s="53"/>
      <c r="C31" s="60"/>
      <c r="D31" s="55"/>
      <c r="E31" s="55"/>
      <c r="F31" s="55"/>
      <c r="G31" s="55"/>
      <c r="H31" s="55"/>
      <c r="I31" s="179"/>
      <c r="J31" s="179"/>
      <c r="K31" s="179"/>
      <c r="L31" s="179"/>
      <c r="M31" s="179"/>
      <c r="N31" s="179"/>
      <c r="O31" s="179"/>
      <c r="P31" s="54"/>
    </row>
    <row r="32" spans="2:16" s="52" customFormat="1" ht="14" x14ac:dyDescent="0.3">
      <c r="B32" s="53"/>
      <c r="C32" s="60"/>
      <c r="D32" s="55" t="s">
        <v>60</v>
      </c>
      <c r="E32" s="55"/>
      <c r="F32" s="206"/>
      <c r="G32" s="55"/>
      <c r="H32" s="55"/>
      <c r="I32" s="179"/>
      <c r="J32" s="179" t="s">
        <v>60</v>
      </c>
      <c r="K32" s="179"/>
      <c r="L32" s="267"/>
      <c r="M32" s="179"/>
      <c r="N32" s="179"/>
      <c r="O32" s="179"/>
      <c r="P32" s="54"/>
    </row>
    <row r="33" spans="2:16" s="52" customFormat="1" ht="14" x14ac:dyDescent="0.3">
      <c r="B33" s="53"/>
      <c r="C33" s="60"/>
      <c r="D33" s="55" t="s">
        <v>62</v>
      </c>
      <c r="E33" s="55"/>
      <c r="F33" s="202"/>
      <c r="G33" s="55"/>
      <c r="H33" s="55"/>
      <c r="I33" s="179"/>
      <c r="J33" s="179" t="s">
        <v>62</v>
      </c>
      <c r="K33" s="179"/>
      <c r="L33" s="263"/>
      <c r="M33" s="179"/>
      <c r="N33" s="179"/>
      <c r="O33" s="179"/>
      <c r="P33" s="54"/>
    </row>
    <row r="34" spans="2:16" s="52" customFormat="1" ht="14" x14ac:dyDescent="0.3">
      <c r="B34" s="53"/>
      <c r="C34" s="60"/>
      <c r="D34" s="55" t="s">
        <v>64</v>
      </c>
      <c r="E34" s="55"/>
      <c r="F34" s="202"/>
      <c r="G34" s="55"/>
      <c r="H34" s="55"/>
      <c r="I34" s="179"/>
      <c r="J34" s="179" t="s">
        <v>64</v>
      </c>
      <c r="K34" s="179"/>
      <c r="L34" s="263"/>
      <c r="M34" s="179"/>
      <c r="N34" s="179"/>
      <c r="O34" s="179"/>
      <c r="P34" s="54"/>
    </row>
    <row r="35" spans="2:16" s="52" customFormat="1" ht="14" x14ac:dyDescent="0.3">
      <c r="B35" s="53"/>
      <c r="C35" s="60"/>
      <c r="D35" s="55" t="s">
        <v>66</v>
      </c>
      <c r="E35" s="55"/>
      <c r="F35" s="202"/>
      <c r="G35" s="55"/>
      <c r="H35" s="55"/>
      <c r="I35" s="179"/>
      <c r="J35" s="179" t="s">
        <v>66</v>
      </c>
      <c r="K35" s="179"/>
      <c r="L35" s="263"/>
      <c r="M35" s="179"/>
      <c r="N35" s="179"/>
      <c r="O35" s="179"/>
      <c r="P35" s="54"/>
    </row>
    <row r="36" spans="2:16" s="52" customFormat="1" ht="14" x14ac:dyDescent="0.3">
      <c r="B36" s="53"/>
      <c r="C36" s="60"/>
      <c r="D36" s="55" t="s">
        <v>75</v>
      </c>
      <c r="E36" s="55"/>
      <c r="F36" s="202"/>
      <c r="G36" s="55"/>
      <c r="H36" s="55"/>
      <c r="I36" s="179"/>
      <c r="J36" s="179" t="s">
        <v>75</v>
      </c>
      <c r="K36" s="179"/>
      <c r="L36" s="263"/>
      <c r="M36" s="179"/>
      <c r="N36" s="179"/>
      <c r="O36" s="179"/>
      <c r="P36" s="54"/>
    </row>
    <row r="37" spans="2:16" s="52" customFormat="1" ht="14.5" thickBot="1" x14ac:dyDescent="0.35">
      <c r="B37" s="53"/>
      <c r="C37" s="60"/>
      <c r="D37" s="55" t="s">
        <v>69</v>
      </c>
      <c r="E37" s="55"/>
      <c r="F37" s="207"/>
      <c r="G37" s="55"/>
      <c r="H37" s="55"/>
      <c r="I37" s="179"/>
      <c r="J37" s="179" t="s">
        <v>69</v>
      </c>
      <c r="K37" s="179"/>
      <c r="L37" s="268"/>
      <c r="M37" s="179"/>
      <c r="N37" s="179"/>
      <c r="O37" s="179"/>
      <c r="P37" s="54"/>
    </row>
    <row r="38" spans="2:16" s="52" customFormat="1" ht="14.5" thickBot="1" x14ac:dyDescent="0.35">
      <c r="B38" s="57"/>
      <c r="C38" s="58"/>
      <c r="D38" s="58"/>
      <c r="E38" s="58"/>
      <c r="F38" s="58"/>
      <c r="G38" s="58"/>
      <c r="H38" s="58"/>
      <c r="I38" s="185"/>
      <c r="J38" s="185"/>
      <c r="K38" s="185"/>
      <c r="L38" s="185"/>
      <c r="M38" s="185"/>
      <c r="N38" s="185"/>
      <c r="O38" s="185"/>
      <c r="P38" s="59"/>
    </row>
  </sheetData>
  <sheetProtection algorithmName="SHA-512" hashValue="4J97GPGht1XJawFlX6TO5I0siIZW1GF+jFr2ls2LbzH1uoWuBUUn8u7v/yAPEExytgdDWZZeZVanPf6uzYy/1Q==" saltValue="rG5UiFppoXeOiDsmrH3FoA==" spinCount="100000" sheet="1" objects="1" scenarios="1"/>
  <dataValidations count="3">
    <dataValidation type="textLength" operator="lessThan" allowBlank="1" showInputMessage="1" showErrorMessage="1" sqref="F20 L20 F36 L36 L32:L37 L24:L27 F32:F37 F14:F20 L14:L20 F24:F27" xr:uid="{00000000-0002-0000-0100-000000000000}">
      <formula1>50</formula1>
    </dataValidation>
    <dataValidation type="list" operator="lessThan" allowBlank="1" showInputMessage="1" showErrorMessage="1" sqref="F13 L13" xr:uid="{E3CB0C7F-E67D-4EA2-9A29-48CF1A44A7A1}">
      <formula1>Select_OEM</formula1>
    </dataValidation>
    <dataValidation type="date" allowBlank="1" showInputMessage="1" showErrorMessage="1" sqref="F28 L28" xr:uid="{B27BC583-4FD2-4CD2-99E4-4A2CAD43E09B}">
      <formula1>50</formula1>
      <formula2>TODAY()</formula2>
    </dataValidation>
  </dataValidations>
  <printOptions horizontalCentered="1" verticalCentered="1"/>
  <pageMargins left="0" right="0" top="0" bottom="0" header="0" footer="0"/>
  <pageSetup scale="59" fitToHeight="5" orientation="portrait" r:id="rId1"/>
  <drawing r:id="rId2"/>
  <legacyDrawing r:id="rId3"/>
  <controls>
    <mc:AlternateContent xmlns:mc="http://schemas.openxmlformats.org/markup-compatibility/2006">
      <mc:Choice Requires="x14">
        <control shapeId="4101" r:id="rId4" name="ComboBox2">
          <controlPr defaultSize="0" autoLine="0" linkedCell="F5" listFillRange="Select_No_of_Transactions" r:id="rId5">
            <anchor moveWithCells="1">
              <from>
                <xdr:col>5</xdr:col>
                <xdr:colOff>0</xdr:colOff>
                <xdr:row>6</xdr:row>
                <xdr:rowOff>0</xdr:rowOff>
              </from>
              <to>
                <xdr:col>6</xdr:col>
                <xdr:colOff>6350</xdr:colOff>
                <xdr:row>7</xdr:row>
                <xdr:rowOff>0</xdr:rowOff>
              </to>
            </anchor>
          </controlPr>
        </control>
      </mc:Choice>
      <mc:Fallback>
        <control shapeId="4101" r:id="rId4" name="ComboBox2"/>
      </mc:Fallback>
    </mc:AlternateContent>
    <mc:AlternateContent xmlns:mc="http://schemas.openxmlformats.org/markup-compatibility/2006">
      <mc:Choice Requires="x14">
        <control shapeId="4100" r:id="rId6" name="ComboBox1">
          <controlPr defaultSize="0" autoLine="0" autoPict="0" linkedCell="D5" listFillRange="Select_Yes_or_No" r:id="rId7">
            <anchor moveWithCells="1">
              <from>
                <xdr:col>3</xdr:col>
                <xdr:colOff>0</xdr:colOff>
                <xdr:row>6</xdr:row>
                <xdr:rowOff>0</xdr:rowOff>
              </from>
              <to>
                <xdr:col>4</xdr:col>
                <xdr:colOff>0</xdr:colOff>
                <xdr:row>7</xdr:row>
                <xdr:rowOff>0</xdr:rowOff>
              </to>
            </anchor>
          </controlPr>
        </control>
      </mc:Choice>
      <mc:Fallback>
        <control shapeId="4100" r:id="rId6" name="ComboBox1"/>
      </mc:Fallback>
    </mc:AlternateContent>
    <mc:AlternateContent xmlns:mc="http://schemas.openxmlformats.org/markup-compatibility/2006">
      <mc:Choice Requires="x14">
        <control shapeId="4099" r:id="rId8" name="CommandButton1">
          <controlPr defaultSize="0" print="0" autoLine="0" r:id="rId9">
            <anchor>
              <from>
                <xdr:col>23</xdr:col>
                <xdr:colOff>615950</xdr:colOff>
                <xdr:row>3</xdr:row>
                <xdr:rowOff>203200</xdr:rowOff>
              </from>
              <to>
                <xdr:col>25</xdr:col>
                <xdr:colOff>273050</xdr:colOff>
                <xdr:row>5</xdr:row>
                <xdr:rowOff>25400</xdr:rowOff>
              </to>
            </anchor>
          </controlPr>
        </control>
      </mc:Choice>
      <mc:Fallback>
        <control shapeId="4099" r:id="rId8" name="CommandButton1"/>
      </mc:Fallback>
    </mc:AlternateContent>
    <mc:AlternateContent xmlns:mc="http://schemas.openxmlformats.org/markup-compatibility/2006">
      <mc:Choice Requires="x14">
        <control shapeId="4102" r:id="rId10" name="TextBox1">
          <controlPr defaultSize="0" autoLine="0" autoPict="0" r:id="rId11">
            <anchor moveWithCells="1">
              <from>
                <xdr:col>2</xdr:col>
                <xdr:colOff>209550</xdr:colOff>
                <xdr:row>5</xdr:row>
                <xdr:rowOff>0</xdr:rowOff>
              </from>
              <to>
                <xdr:col>4</xdr:col>
                <xdr:colOff>0</xdr:colOff>
                <xdr:row>6</xdr:row>
                <xdr:rowOff>0</xdr:rowOff>
              </to>
            </anchor>
          </controlPr>
        </control>
      </mc:Choice>
      <mc:Fallback>
        <control shapeId="4102" r:id="rId10" name="TextBox1"/>
      </mc:Fallback>
    </mc:AlternateContent>
    <mc:AlternateContent xmlns:mc="http://schemas.openxmlformats.org/markup-compatibility/2006">
      <mc:Choice Requires="x14">
        <control shapeId="4103" r:id="rId12" name="TextBox2">
          <controlPr defaultSize="0" autoLine="0" r:id="rId13">
            <anchor moveWithCells="1">
              <from>
                <xdr:col>5</xdr:col>
                <xdr:colOff>0</xdr:colOff>
                <xdr:row>5</xdr:row>
                <xdr:rowOff>0</xdr:rowOff>
              </from>
              <to>
                <xdr:col>6</xdr:col>
                <xdr:colOff>6350</xdr:colOff>
                <xdr:row>6</xdr:row>
                <xdr:rowOff>0</xdr:rowOff>
              </to>
            </anchor>
          </controlPr>
        </control>
      </mc:Choice>
      <mc:Fallback>
        <control shapeId="4103" r:id="rId12" name="TextBox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sheetPr>
  <dimension ref="A1:K60"/>
  <sheetViews>
    <sheetView topLeftCell="B2" zoomScaleNormal="100" zoomScalePageLayoutView="50" workbookViewId="0">
      <selection activeCell="B3" sqref="B3"/>
    </sheetView>
  </sheetViews>
  <sheetFormatPr defaultColWidth="0" defaultRowHeight="12.5" zeroHeight="1" x14ac:dyDescent="0.25"/>
  <cols>
    <col min="1" max="1" width="2.58203125" style="1" hidden="1" customWidth="1"/>
    <col min="2"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58203125" style="1" customWidth="1"/>
    <col min="10" max="10" width="2.75" style="1" customWidth="1"/>
    <col min="11" max="11" width="2.58203125" style="1" hidden="1" customWidth="1"/>
    <col min="12" max="16384" width="9" style="1" hidden="1"/>
  </cols>
  <sheetData>
    <row r="1" spans="2:10" ht="13" hidden="1" thickBot="1" x14ac:dyDescent="0.3"/>
    <row r="2" spans="2:10" s="2" customFormat="1" ht="124.5" thickBot="1" x14ac:dyDescent="0.4">
      <c r="B2" s="152" t="str">
        <f>Header</f>
        <v>United States Department of Transportation
National Highway Transportation Safety Administration
NHTSA CAFE Credit Transaction Template (OMB Control No. 2127-0019)
NHTSA Form Number 1475
49 CFR 536.8, 49 CFR 536.5(d)(6), and 49 CFR 536.7
Version Number: 2.4; Last Revision: 09/14/2022; Expiration Date: xxxxxxxxxx</v>
      </c>
      <c r="C2" s="153"/>
      <c r="D2" s="153"/>
      <c r="E2" s="153"/>
      <c r="F2" s="153"/>
      <c r="G2" s="153"/>
      <c r="H2" s="153"/>
      <c r="I2" s="153"/>
      <c r="J2" s="154"/>
    </row>
    <row r="3" spans="2:10" ht="16" thickBot="1" x14ac:dyDescent="0.4">
      <c r="B3" s="14"/>
      <c r="C3" s="15"/>
      <c r="D3" s="15"/>
      <c r="E3" s="15"/>
      <c r="F3" s="15"/>
      <c r="G3" s="15"/>
      <c r="H3" s="15"/>
      <c r="I3" s="15"/>
      <c r="J3" s="16"/>
    </row>
    <row r="4" spans="2:10" ht="31.5" thickBot="1" x14ac:dyDescent="0.4">
      <c r="B4" s="17"/>
      <c r="C4" s="13"/>
      <c r="D4" s="47" t="s">
        <v>127</v>
      </c>
      <c r="E4" s="98"/>
      <c r="F4" s="105"/>
      <c r="G4" s="35"/>
      <c r="H4" s="46">
        <v>1</v>
      </c>
      <c r="I4" s="13"/>
      <c r="J4" s="18"/>
    </row>
    <row r="5" spans="2:10" ht="16" thickBot="1" x14ac:dyDescent="0.4">
      <c r="B5" s="17"/>
      <c r="C5" s="13"/>
      <c r="D5" s="190"/>
      <c r="E5" s="4"/>
      <c r="F5" s="4"/>
      <c r="G5" s="4"/>
      <c r="H5" s="13"/>
      <c r="I5" s="13"/>
      <c r="J5" s="18"/>
    </row>
    <row r="6" spans="2:10" ht="16" thickBot="1" x14ac:dyDescent="0.4">
      <c r="B6" s="17"/>
      <c r="C6" s="13"/>
      <c r="D6" s="13"/>
      <c r="E6" s="13"/>
      <c r="F6" s="13"/>
      <c r="G6" s="13"/>
      <c r="H6" s="13"/>
      <c r="I6" s="13"/>
      <c r="J6" s="18"/>
    </row>
    <row r="7" spans="2:10" ht="16" thickBot="1" x14ac:dyDescent="0.4">
      <c r="B7" s="17"/>
      <c r="C7" s="5"/>
      <c r="D7" s="140"/>
      <c r="E7" s="191" t="s">
        <v>35</v>
      </c>
      <c r="F7" s="191"/>
      <c r="G7" s="191" t="s">
        <v>155</v>
      </c>
      <c r="H7" s="191" t="s">
        <v>48</v>
      </c>
      <c r="I7" s="6"/>
      <c r="J7" s="18"/>
    </row>
    <row r="8" spans="2:10" ht="16" thickBot="1" x14ac:dyDescent="0.4">
      <c r="B8" s="17"/>
      <c r="C8" s="7"/>
      <c r="D8" s="42" t="s">
        <v>2</v>
      </c>
      <c r="E8" s="42" t="s">
        <v>12</v>
      </c>
      <c r="F8" s="42" t="s">
        <v>33</v>
      </c>
      <c r="G8" s="42" t="s">
        <v>158</v>
      </c>
      <c r="H8" s="42" t="s">
        <v>16</v>
      </c>
      <c r="I8" s="8"/>
      <c r="J8" s="18"/>
    </row>
    <row r="9" spans="2:10" s="104" customFormat="1" ht="18" customHeight="1" thickBot="1" x14ac:dyDescent="0.35">
      <c r="B9" s="100"/>
      <c r="C9" s="101"/>
      <c r="D9" s="99">
        <v>1</v>
      </c>
      <c r="E9" s="194"/>
      <c r="F9" s="193"/>
      <c r="G9" s="195"/>
      <c r="H9" s="194"/>
      <c r="I9" s="102"/>
      <c r="J9" s="103"/>
    </row>
    <row r="10" spans="2:10" ht="16" hidden="1" thickBot="1" x14ac:dyDescent="0.4">
      <c r="B10" s="17"/>
      <c r="C10" s="7"/>
      <c r="D10" s="141"/>
      <c r="E10" s="141"/>
      <c r="F10" s="192" t="s">
        <v>17</v>
      </c>
      <c r="G10" s="192" t="s">
        <v>43</v>
      </c>
      <c r="H10" s="192" t="s">
        <v>42</v>
      </c>
      <c r="I10" s="8"/>
      <c r="J10" s="18"/>
    </row>
    <row r="11" spans="2:10" ht="18.5" hidden="1" thickBot="1" x14ac:dyDescent="0.4">
      <c r="B11" s="17"/>
      <c r="C11" s="7"/>
      <c r="D11" s="106"/>
      <c r="E11" s="136" t="s">
        <v>45</v>
      </c>
      <c r="F11" s="39" t="s">
        <v>9</v>
      </c>
      <c r="G11" s="39" t="s">
        <v>10</v>
      </c>
      <c r="H11" s="39" t="s">
        <v>11</v>
      </c>
      <c r="I11" s="8"/>
      <c r="J11" s="18"/>
    </row>
    <row r="12" spans="2:10" s="104" customFormat="1" ht="18" hidden="1" customHeight="1" thickBot="1" x14ac:dyDescent="0.35">
      <c r="B12" s="100"/>
      <c r="C12" s="107"/>
      <c r="D12" s="109"/>
      <c r="E12" s="156"/>
      <c r="F12" s="194"/>
      <c r="G12" s="194"/>
      <c r="H12" s="194"/>
      <c r="I12" s="102"/>
      <c r="J12" s="103"/>
    </row>
    <row r="13" spans="2:10" ht="16" hidden="1" thickBot="1" x14ac:dyDescent="0.4">
      <c r="B13" s="17"/>
      <c r="C13" s="7"/>
      <c r="D13" s="106"/>
      <c r="E13" s="134"/>
      <c r="F13" s="196"/>
      <c r="G13" s="192"/>
      <c r="H13" s="192"/>
      <c r="I13" s="8"/>
      <c r="J13" s="18"/>
    </row>
    <row r="14" spans="2:10" ht="18.5" hidden="1" thickBot="1" x14ac:dyDescent="0.4">
      <c r="B14" s="17"/>
      <c r="C14" s="7"/>
      <c r="D14" s="106"/>
      <c r="E14" s="136" t="s">
        <v>45</v>
      </c>
      <c r="F14" s="40" t="s">
        <v>3</v>
      </c>
      <c r="G14" s="40" t="s">
        <v>4</v>
      </c>
      <c r="H14" s="40" t="s">
        <v>5</v>
      </c>
      <c r="I14" s="8"/>
      <c r="J14" s="18"/>
    </row>
    <row r="15" spans="2:10" s="104" customFormat="1" ht="18" hidden="1" customHeight="1" thickBot="1" x14ac:dyDescent="0.35">
      <c r="B15" s="100"/>
      <c r="C15" s="107"/>
      <c r="D15" s="109"/>
      <c r="E15" s="156"/>
      <c r="F15" s="198" t="str">
        <f>IF(AND(OR(E7&lt;&gt;"Carry Forward",E7&lt;&gt;"Carry Back"),H7="Yes",F10&lt;&gt;"(Select Manufacturer)",G10&lt;&gt;"(Select Compliance Category)",H10&lt;&gt;"(Select MY)"),VLOOKUP(CONCATENATE($G10,"-",$H10),Unique_ID_Lookup,4,FALSE),"")</f>
        <v/>
      </c>
      <c r="G15" s="197"/>
      <c r="H15" s="197"/>
      <c r="I15" s="102"/>
      <c r="J15" s="103"/>
    </row>
    <row r="16" spans="2:10" ht="16" hidden="1" thickBot="1" x14ac:dyDescent="0.4">
      <c r="B16" s="17"/>
      <c r="C16" s="7"/>
      <c r="D16" s="106"/>
      <c r="E16" s="134"/>
      <c r="F16" s="192" t="s">
        <v>17</v>
      </c>
      <c r="G16" s="192" t="s">
        <v>43</v>
      </c>
      <c r="H16" s="192" t="s">
        <v>42</v>
      </c>
      <c r="I16" s="8"/>
      <c r="J16" s="18"/>
    </row>
    <row r="17" spans="2:10" ht="18.5" hidden="1" thickBot="1" x14ac:dyDescent="0.4">
      <c r="B17" s="17"/>
      <c r="C17" s="7"/>
      <c r="D17" s="106"/>
      <c r="E17" s="137" t="s">
        <v>153</v>
      </c>
      <c r="F17" s="38" t="s">
        <v>9</v>
      </c>
      <c r="G17" s="38" t="s">
        <v>10</v>
      </c>
      <c r="H17" s="38" t="s">
        <v>11</v>
      </c>
      <c r="I17" s="8"/>
      <c r="J17" s="18"/>
    </row>
    <row r="18" spans="2:10" s="104" customFormat="1" ht="18" hidden="1" customHeight="1" thickBot="1" x14ac:dyDescent="0.35">
      <c r="B18" s="100"/>
      <c r="C18" s="107"/>
      <c r="D18" s="109"/>
      <c r="E18" s="156"/>
      <c r="F18" s="194"/>
      <c r="G18" s="194"/>
      <c r="H18" s="194"/>
      <c r="I18" s="102"/>
      <c r="J18" s="103"/>
    </row>
    <row r="19" spans="2:10" ht="16" hidden="1" thickBot="1" x14ac:dyDescent="0.4">
      <c r="B19" s="17"/>
      <c r="C19" s="7"/>
      <c r="D19" s="106"/>
      <c r="E19" s="134"/>
      <c r="F19" s="192" t="s">
        <v>17</v>
      </c>
      <c r="G19" s="192" t="s">
        <v>43</v>
      </c>
      <c r="H19" s="192" t="s">
        <v>42</v>
      </c>
      <c r="I19" s="8"/>
      <c r="J19" s="18"/>
    </row>
    <row r="20" spans="2:10" ht="18.5" hidden="1" thickBot="1" x14ac:dyDescent="0.4">
      <c r="B20" s="17"/>
      <c r="C20" s="7"/>
      <c r="D20" s="106"/>
      <c r="E20" s="138" t="s">
        <v>44</v>
      </c>
      <c r="F20" s="36" t="s">
        <v>9</v>
      </c>
      <c r="G20" s="36" t="s">
        <v>10</v>
      </c>
      <c r="H20" s="36" t="s">
        <v>11</v>
      </c>
      <c r="I20" s="8"/>
      <c r="J20" s="18"/>
    </row>
    <row r="21" spans="2:10" s="104" customFormat="1" ht="18" hidden="1" customHeight="1" thickBot="1" x14ac:dyDescent="0.35">
      <c r="B21" s="100"/>
      <c r="C21" s="107"/>
      <c r="D21" s="108"/>
      <c r="E21" s="158"/>
      <c r="F21" s="194"/>
      <c r="G21" s="194"/>
      <c r="H21" s="194"/>
      <c r="I21" s="102"/>
      <c r="J21" s="103"/>
    </row>
    <row r="22" spans="2:10" ht="16" hidden="1" thickBot="1" x14ac:dyDescent="0.4">
      <c r="B22" s="17"/>
      <c r="C22" s="7"/>
      <c r="D22" s="9"/>
      <c r="E22" s="134"/>
      <c r="F22" s="142"/>
      <c r="G22" s="192"/>
      <c r="H22" s="192"/>
      <c r="I22" s="8"/>
      <c r="J22" s="18"/>
    </row>
    <row r="23" spans="2:10" ht="18.5" hidden="1" thickBot="1" x14ac:dyDescent="0.4">
      <c r="B23" s="17"/>
      <c r="C23" s="7"/>
      <c r="D23" s="106"/>
      <c r="E23" s="138" t="s">
        <v>44</v>
      </c>
      <c r="F23" s="37" t="s">
        <v>6</v>
      </c>
      <c r="G23" s="37" t="s">
        <v>7</v>
      </c>
      <c r="H23" s="37" t="s">
        <v>8</v>
      </c>
      <c r="I23" s="8"/>
      <c r="J23" s="18"/>
    </row>
    <row r="24" spans="2:10" s="104" customFormat="1" ht="18" hidden="1" customHeight="1" thickBot="1" x14ac:dyDescent="0.35">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2:10" ht="16" hidden="1" thickBot="1" x14ac:dyDescent="0.4">
      <c r="B25" s="17"/>
      <c r="C25" s="7"/>
      <c r="D25" s="9"/>
      <c r="E25" s="134"/>
      <c r="F25" s="139"/>
      <c r="G25" s="142"/>
      <c r="H25" s="142"/>
      <c r="I25" s="8"/>
      <c r="J25" s="18"/>
    </row>
    <row r="26" spans="2:10" ht="16" hidden="1" thickBot="1" x14ac:dyDescent="0.4">
      <c r="B26" s="17"/>
      <c r="C26" s="7"/>
      <c r="D26" s="9"/>
      <c r="E26" s="134"/>
      <c r="F26" s="9"/>
      <c r="G26" s="42" t="s">
        <v>0</v>
      </c>
      <c r="H26" s="42" t="s">
        <v>34</v>
      </c>
      <c r="I26" s="8"/>
      <c r="J26" s="18"/>
    </row>
    <row r="27" spans="2:10" s="104" customFormat="1" ht="18" hidden="1" customHeight="1" thickBot="1" x14ac:dyDescent="0.35">
      <c r="B27" s="100"/>
      <c r="C27" s="107"/>
      <c r="D27" s="108"/>
      <c r="E27" s="156"/>
      <c r="F27" s="108"/>
      <c r="G27" s="157">
        <f>ROUND(IFERROR(IF(OR(E7="(Select Transaction Type)",H7="(Select Yes or No)"),0,IF(OR(E7="Carry Forward",E7="Carry Back",H7="No"),1,(F24*G15*H15)/(F15*G24*H24))),0),4)</f>
        <v>0</v>
      </c>
      <c r="H27" s="116">
        <f>ROUND(IFERROR(F9/G27,0),0)</f>
        <v>0</v>
      </c>
      <c r="I27" s="102"/>
      <c r="J27" s="103"/>
    </row>
    <row r="28" spans="2:10" ht="16" thickBot="1" x14ac:dyDescent="0.4">
      <c r="B28" s="17"/>
      <c r="C28" s="10"/>
      <c r="D28" s="11"/>
      <c r="E28" s="11"/>
      <c r="F28" s="11"/>
      <c r="G28" s="11"/>
      <c r="H28" s="11"/>
      <c r="I28" s="12"/>
      <c r="J28" s="18"/>
    </row>
    <row r="29" spans="2:10" ht="16" thickBot="1" x14ac:dyDescent="0.4">
      <c r="B29" s="17"/>
      <c r="C29" s="13"/>
      <c r="D29" s="13"/>
      <c r="E29" s="13"/>
      <c r="F29" s="13"/>
      <c r="G29" s="13"/>
      <c r="H29" s="13"/>
      <c r="I29" s="13"/>
      <c r="J29" s="18"/>
    </row>
    <row r="30" spans="2:10" ht="16" thickBot="1" x14ac:dyDescent="0.4">
      <c r="B30" s="17"/>
      <c r="C30" s="5"/>
      <c r="D30" s="148"/>
      <c r="E30" s="199" t="s">
        <v>35</v>
      </c>
      <c r="F30" s="199"/>
      <c r="G30" s="199" t="s">
        <v>155</v>
      </c>
      <c r="H30" s="199" t="s">
        <v>48</v>
      </c>
      <c r="I30" s="6"/>
      <c r="J30" s="18"/>
    </row>
    <row r="31" spans="2:10" ht="16" thickBot="1" x14ac:dyDescent="0.4">
      <c r="B31" s="17"/>
      <c r="C31" s="7"/>
      <c r="D31" s="42" t="s">
        <v>2</v>
      </c>
      <c r="E31" s="42" t="s">
        <v>12</v>
      </c>
      <c r="F31" s="42" t="s">
        <v>33</v>
      </c>
      <c r="G31" s="42" t="s">
        <v>158</v>
      </c>
      <c r="H31" s="42" t="s">
        <v>16</v>
      </c>
      <c r="I31" s="8"/>
      <c r="J31" s="18"/>
    </row>
    <row r="32" spans="2:10" s="104" customFormat="1" ht="18" customHeight="1" thickBot="1" x14ac:dyDescent="0.35">
      <c r="B32" s="100"/>
      <c r="C32" s="101"/>
      <c r="D32" s="99">
        <f>D9+1</f>
        <v>2</v>
      </c>
      <c r="E32" s="194"/>
      <c r="F32" s="193"/>
      <c r="G32" s="194"/>
      <c r="H32" s="195"/>
      <c r="I32" s="102"/>
      <c r="J32" s="103"/>
    </row>
    <row r="33" spans="2:10" s="104" customFormat="1" ht="16" hidden="1" thickBot="1" x14ac:dyDescent="0.35">
      <c r="B33" s="100"/>
      <c r="C33" s="107"/>
      <c r="D33" s="108"/>
      <c r="E33" s="108"/>
      <c r="F33" s="200" t="s">
        <v>17</v>
      </c>
      <c r="G33" s="200" t="s">
        <v>43</v>
      </c>
      <c r="H33" s="200" t="s">
        <v>42</v>
      </c>
      <c r="I33" s="102"/>
      <c r="J33" s="103"/>
    </row>
    <row r="34" spans="2:10" s="104" customFormat="1" ht="18.5" hidden="1" thickBot="1" x14ac:dyDescent="0.35">
      <c r="B34" s="100"/>
      <c r="C34" s="107"/>
      <c r="D34" s="109"/>
      <c r="E34" s="136" t="s">
        <v>45</v>
      </c>
      <c r="F34" s="110" t="s">
        <v>9</v>
      </c>
      <c r="G34" s="110" t="s">
        <v>10</v>
      </c>
      <c r="H34" s="110" t="s">
        <v>11</v>
      </c>
      <c r="I34" s="102"/>
      <c r="J34" s="103"/>
    </row>
    <row r="35" spans="2:10" s="104" customFormat="1" ht="18" hidden="1" customHeight="1" thickBot="1" x14ac:dyDescent="0.35">
      <c r="B35" s="100"/>
      <c r="C35" s="107"/>
      <c r="D35" s="109"/>
      <c r="E35" s="156"/>
      <c r="F35" s="194"/>
      <c r="G35" s="194"/>
      <c r="H35" s="194"/>
      <c r="I35" s="102"/>
      <c r="J35" s="103"/>
    </row>
    <row r="36" spans="2:10" s="104" customFormat="1" ht="16" hidden="1" thickBot="1" x14ac:dyDescent="0.4">
      <c r="B36" s="100"/>
      <c r="C36" s="107"/>
      <c r="D36" s="109"/>
      <c r="E36" s="134"/>
      <c r="F36" s="149"/>
      <c r="G36" s="200"/>
      <c r="H36" s="200"/>
      <c r="I36" s="102"/>
      <c r="J36" s="103"/>
    </row>
    <row r="37" spans="2:10" s="104" customFormat="1" ht="18.5" hidden="1" thickBot="1" x14ac:dyDescent="0.35">
      <c r="B37" s="100"/>
      <c r="C37" s="107"/>
      <c r="D37" s="109"/>
      <c r="E37" s="136" t="s">
        <v>45</v>
      </c>
      <c r="F37" s="111" t="s">
        <v>3</v>
      </c>
      <c r="G37" s="111" t="s">
        <v>4</v>
      </c>
      <c r="H37" s="111" t="s">
        <v>5</v>
      </c>
      <c r="I37" s="102"/>
      <c r="J37" s="103"/>
    </row>
    <row r="38" spans="2:10" s="104" customFormat="1" ht="18" hidden="1" customHeight="1" thickBot="1" x14ac:dyDescent="0.35">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2:10" s="104" customFormat="1" ht="16" hidden="1" thickBot="1" x14ac:dyDescent="0.4">
      <c r="B39" s="100"/>
      <c r="C39" s="107"/>
      <c r="D39" s="109"/>
      <c r="E39" s="134"/>
      <c r="F39" s="200" t="s">
        <v>17</v>
      </c>
      <c r="G39" s="200" t="s">
        <v>43</v>
      </c>
      <c r="H39" s="200" t="s">
        <v>42</v>
      </c>
      <c r="I39" s="102"/>
      <c r="J39" s="103"/>
    </row>
    <row r="40" spans="2:10" s="104" customFormat="1" ht="18.5" hidden="1" thickBot="1" x14ac:dyDescent="0.35">
      <c r="B40" s="100"/>
      <c r="C40" s="107"/>
      <c r="D40" s="109"/>
      <c r="E40" s="137" t="s">
        <v>153</v>
      </c>
      <c r="F40" s="112" t="s">
        <v>9</v>
      </c>
      <c r="G40" s="112" t="s">
        <v>10</v>
      </c>
      <c r="H40" s="112" t="s">
        <v>11</v>
      </c>
      <c r="I40" s="102"/>
      <c r="J40" s="103"/>
    </row>
    <row r="41" spans="2:10" s="104" customFormat="1" ht="18" hidden="1" customHeight="1" thickBot="1" x14ac:dyDescent="0.35">
      <c r="B41" s="100"/>
      <c r="C41" s="107"/>
      <c r="D41" s="109"/>
      <c r="E41" s="156"/>
      <c r="F41" s="194"/>
      <c r="G41" s="194"/>
      <c r="H41" s="194"/>
      <c r="I41" s="102"/>
      <c r="J41" s="103"/>
    </row>
    <row r="42" spans="2:10" s="104" customFormat="1" ht="16" hidden="1" thickBot="1" x14ac:dyDescent="0.4">
      <c r="B42" s="100"/>
      <c r="C42" s="107"/>
      <c r="D42" s="109"/>
      <c r="E42" s="134"/>
      <c r="F42" s="200" t="s">
        <v>17</v>
      </c>
      <c r="G42" s="200" t="s">
        <v>43</v>
      </c>
      <c r="H42" s="200" t="s">
        <v>42</v>
      </c>
      <c r="I42" s="102"/>
      <c r="J42" s="103"/>
    </row>
    <row r="43" spans="2:10" s="104" customFormat="1" ht="18.5" hidden="1" thickBot="1" x14ac:dyDescent="0.35">
      <c r="B43" s="100"/>
      <c r="C43" s="107"/>
      <c r="D43" s="109"/>
      <c r="E43" s="138" t="s">
        <v>44</v>
      </c>
      <c r="F43" s="113" t="s">
        <v>9</v>
      </c>
      <c r="G43" s="113" t="s">
        <v>10</v>
      </c>
      <c r="H43" s="113" t="s">
        <v>11</v>
      </c>
      <c r="I43" s="102"/>
      <c r="J43" s="103"/>
    </row>
    <row r="44" spans="2:10" s="104" customFormat="1" ht="18" hidden="1" customHeight="1" thickBot="1" x14ac:dyDescent="0.35">
      <c r="B44" s="100"/>
      <c r="C44" s="107"/>
      <c r="D44" s="109"/>
      <c r="E44" s="158"/>
      <c r="F44" s="194"/>
      <c r="G44" s="194"/>
      <c r="H44" s="194"/>
      <c r="I44" s="102"/>
      <c r="J44" s="103"/>
    </row>
    <row r="45" spans="2:10" s="104" customFormat="1" ht="16" hidden="1" thickBot="1" x14ac:dyDescent="0.4">
      <c r="B45" s="100"/>
      <c r="C45" s="107"/>
      <c r="D45" s="109"/>
      <c r="E45" s="134"/>
      <c r="F45" s="149"/>
      <c r="G45" s="200"/>
      <c r="H45" s="200"/>
      <c r="I45" s="102"/>
      <c r="J45" s="103"/>
    </row>
    <row r="46" spans="2:10" s="104" customFormat="1" ht="18.5" hidden="1" thickBot="1" x14ac:dyDescent="0.35">
      <c r="B46" s="100"/>
      <c r="C46" s="107"/>
      <c r="D46" s="109"/>
      <c r="E46" s="138" t="s">
        <v>44</v>
      </c>
      <c r="F46" s="114" t="s">
        <v>6</v>
      </c>
      <c r="G46" s="114" t="s">
        <v>7</v>
      </c>
      <c r="H46" s="114" t="s">
        <v>8</v>
      </c>
      <c r="I46" s="102"/>
      <c r="J46" s="103"/>
    </row>
    <row r="47" spans="2:10" s="104" customFormat="1" ht="18" hidden="1" customHeight="1" thickBot="1" x14ac:dyDescent="0.35">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2:10" s="104" customFormat="1" ht="16" hidden="1" thickBot="1" x14ac:dyDescent="0.35">
      <c r="B48" s="100"/>
      <c r="C48" s="107"/>
      <c r="D48" s="108"/>
      <c r="E48" s="108"/>
      <c r="F48" s="149"/>
      <c r="G48" s="149"/>
      <c r="H48" s="149"/>
      <c r="I48" s="102"/>
      <c r="J48" s="103"/>
    </row>
    <row r="49" spans="2:10" s="104" customFormat="1" ht="16" hidden="1" thickBot="1" x14ac:dyDescent="0.35">
      <c r="B49" s="100"/>
      <c r="C49" s="107"/>
      <c r="D49" s="108"/>
      <c r="E49" s="108"/>
      <c r="F49" s="108"/>
      <c r="G49" s="115" t="s">
        <v>0</v>
      </c>
      <c r="H49" s="115" t="s">
        <v>34</v>
      </c>
      <c r="I49" s="102"/>
      <c r="J49" s="103"/>
    </row>
    <row r="50" spans="2:10" s="104" customFormat="1" ht="18" hidden="1" customHeight="1" thickBot="1" x14ac:dyDescent="0.35">
      <c r="B50" s="100"/>
      <c r="C50" s="107"/>
      <c r="D50" s="108"/>
      <c r="E50" s="108"/>
      <c r="F50" s="108"/>
      <c r="G50" s="157">
        <f>ROUND(IFERROR(IF(OR(E30="(Select Transaction Type)",H30="(Select Yes or No)"),0,IF(OR(E30="Carry Forward",E30="Carry Back",H30="No"),1,(F47*G38*H38)/(F38*G47*H47))),0),4)</f>
        <v>0</v>
      </c>
      <c r="H50" s="116">
        <f>ROUND(IFERROR(F32/G50,0),0)</f>
        <v>0</v>
      </c>
      <c r="I50" s="102"/>
      <c r="J50" s="103"/>
    </row>
    <row r="51" spans="2:10" ht="16" thickBot="1" x14ac:dyDescent="0.4">
      <c r="B51" s="17"/>
      <c r="C51" s="10"/>
      <c r="D51" s="11"/>
      <c r="E51" s="11"/>
      <c r="F51" s="11"/>
      <c r="G51" s="11"/>
      <c r="H51" s="11"/>
      <c r="I51" s="12"/>
      <c r="J51" s="18"/>
    </row>
    <row r="52" spans="2:10" ht="16" thickBot="1" x14ac:dyDescent="0.4">
      <c r="B52" s="244"/>
      <c r="C52" s="245"/>
      <c r="D52" s="245"/>
      <c r="E52" s="245"/>
      <c r="F52" s="245"/>
      <c r="G52" s="245"/>
      <c r="H52" s="245"/>
      <c r="I52" s="245"/>
      <c r="J52" s="246"/>
    </row>
    <row r="53" spans="2:10" ht="16" thickBot="1" x14ac:dyDescent="0.4">
      <c r="B53" s="14"/>
      <c r="C53" s="15"/>
      <c r="D53" s="15"/>
      <c r="E53" s="15"/>
      <c r="F53" s="15"/>
      <c r="G53" s="15"/>
      <c r="H53" s="15"/>
      <c r="I53" s="15"/>
      <c r="J53" s="16"/>
    </row>
    <row r="54" spans="2:10" s="45" customFormat="1" ht="16" x14ac:dyDescent="0.3">
      <c r="B54" s="117"/>
      <c r="C54" s="118"/>
      <c r="D54" s="124" t="s">
        <v>51</v>
      </c>
      <c r="E54" s="125"/>
      <c r="F54" s="125"/>
      <c r="G54" s="125"/>
      <c r="H54" s="126"/>
      <c r="I54" s="118"/>
      <c r="J54" s="123"/>
    </row>
    <row r="55" spans="2:10" s="45" customFormat="1" ht="16" x14ac:dyDescent="0.3">
      <c r="B55" s="117"/>
      <c r="C55" s="118"/>
      <c r="D55" s="127" t="s">
        <v>52</v>
      </c>
      <c r="E55" s="128"/>
      <c r="F55" s="128"/>
      <c r="G55" s="128"/>
      <c r="H55" s="129"/>
      <c r="I55" s="118"/>
      <c r="J55" s="123"/>
    </row>
    <row r="56" spans="2:10" s="45" customFormat="1" ht="16" x14ac:dyDescent="0.3">
      <c r="B56" s="117"/>
      <c r="C56" s="118"/>
      <c r="D56" s="127" t="s">
        <v>53</v>
      </c>
      <c r="E56" s="128"/>
      <c r="F56" s="128"/>
      <c r="G56" s="128"/>
      <c r="H56" s="129"/>
      <c r="I56" s="118"/>
      <c r="J56" s="123"/>
    </row>
    <row r="57" spans="2:10" s="45" customFormat="1" ht="15.5" x14ac:dyDescent="0.3">
      <c r="B57" s="117"/>
      <c r="C57" s="118"/>
      <c r="D57" s="127" t="s">
        <v>154</v>
      </c>
      <c r="E57" s="128"/>
      <c r="F57" s="128"/>
      <c r="G57" s="128"/>
      <c r="H57" s="129"/>
      <c r="I57" s="118"/>
      <c r="J57" s="123"/>
    </row>
    <row r="58" spans="2:10" s="45" customFormat="1" ht="16" x14ac:dyDescent="0.3">
      <c r="B58" s="117"/>
      <c r="C58" s="118"/>
      <c r="D58" s="127" t="s">
        <v>54</v>
      </c>
      <c r="E58" s="128"/>
      <c r="F58" s="128"/>
      <c r="G58" s="128"/>
      <c r="H58" s="129"/>
      <c r="I58" s="118"/>
      <c r="J58" s="123"/>
    </row>
    <row r="59" spans="2:10" s="45" customFormat="1" ht="16.5" thickBot="1" x14ac:dyDescent="0.35">
      <c r="B59" s="117"/>
      <c r="C59" s="118"/>
      <c r="D59" s="130" t="s">
        <v>55</v>
      </c>
      <c r="E59" s="131"/>
      <c r="F59" s="131"/>
      <c r="G59" s="131"/>
      <c r="H59" s="132"/>
      <c r="I59" s="118"/>
      <c r="J59" s="123"/>
    </row>
    <row r="60" spans="2:10" ht="16" thickBot="1" x14ac:dyDescent="0.3">
      <c r="B60" s="119"/>
      <c r="C60" s="120"/>
      <c r="D60" s="121"/>
      <c r="E60" s="120"/>
      <c r="F60" s="120"/>
      <c r="G60" s="120"/>
      <c r="H60" s="120"/>
      <c r="I60" s="120"/>
      <c r="J60" s="122"/>
    </row>
  </sheetData>
  <sheetProtection algorithmName="SHA-512" hashValue="V2/9UOVT70JDu7120glwTK6TpDN7F+5bVBCLWaQs9DekeqxnZbCeDOpelg3B6hFkeDMSurZ0DyNW49JcoNCeDQ==" saltValue="XKBMg1xlVDtevYpgMRR4BQ==" spinCount="100000" sheet="1" objects="1" scenarios="1"/>
  <printOptions horizont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3137" r:id="rId4" name="ComboBox24">
          <controlPr defaultSize="0" autoLine="0" linkedCell="H42" listFillRange="Select_MY" r:id="rId5">
            <anchor moveWithCells="1" sizeWithCells="1">
              <from>
                <xdr:col>7</xdr:col>
                <xdr:colOff>0</xdr:colOff>
                <xdr:row>43</xdr:row>
                <xdr:rowOff>0</xdr:rowOff>
              </from>
              <to>
                <xdr:col>8</xdr:col>
                <xdr:colOff>0</xdr:colOff>
                <xdr:row>44</xdr:row>
                <xdr:rowOff>0</xdr:rowOff>
              </to>
            </anchor>
          </controlPr>
        </control>
      </mc:Choice>
      <mc:Fallback>
        <control shapeId="3137" r:id="rId4" name="ComboBox24"/>
      </mc:Fallback>
    </mc:AlternateContent>
    <mc:AlternateContent xmlns:mc="http://schemas.openxmlformats.org/markup-compatibility/2006">
      <mc:Choice Requires="x14">
        <control shapeId="3136" r:id="rId6" name="ComboBox23">
          <controlPr defaultSize="0" autoLine="0" linkedCell="G42" listFillRange="Select_Comp_Cat" r:id="rId7">
            <anchor moveWithCells="1" sizeWithCells="1">
              <from>
                <xdr:col>6</xdr:col>
                <xdr:colOff>0</xdr:colOff>
                <xdr:row>43</xdr:row>
                <xdr:rowOff>0</xdr:rowOff>
              </from>
              <to>
                <xdr:col>7</xdr:col>
                <xdr:colOff>0</xdr:colOff>
                <xdr:row>44</xdr:row>
                <xdr:rowOff>0</xdr:rowOff>
              </to>
            </anchor>
          </controlPr>
        </control>
      </mc:Choice>
      <mc:Fallback>
        <control shapeId="3136" r:id="rId6" name="ComboBox23"/>
      </mc:Fallback>
    </mc:AlternateContent>
    <mc:AlternateContent xmlns:mc="http://schemas.openxmlformats.org/markup-compatibility/2006">
      <mc:Choice Requires="x14">
        <control shapeId="3135" r:id="rId8" name="ComboBox22">
          <controlPr defaultSize="0" autoLine="0" linkedCell="F42" listFillRange="Select_OEM" r:id="rId9">
            <anchor moveWithCells="1" sizeWithCells="1">
              <from>
                <xdr:col>5</xdr:col>
                <xdr:colOff>0</xdr:colOff>
                <xdr:row>43</xdr:row>
                <xdr:rowOff>0</xdr:rowOff>
              </from>
              <to>
                <xdr:col>6</xdr:col>
                <xdr:colOff>0</xdr:colOff>
                <xdr:row>44</xdr:row>
                <xdr:rowOff>0</xdr:rowOff>
              </to>
            </anchor>
          </controlPr>
        </control>
      </mc:Choice>
      <mc:Fallback>
        <control shapeId="3135" r:id="rId8" name="ComboBox22"/>
      </mc:Fallback>
    </mc:AlternateContent>
    <mc:AlternateContent xmlns:mc="http://schemas.openxmlformats.org/markup-compatibility/2006">
      <mc:Choice Requires="x14">
        <control shapeId="3134" r:id="rId10" name="ComboBox21">
          <controlPr defaultSize="0" autoLine="0" linkedCell="H39" listFillRange="Select_MY" r:id="rId11">
            <anchor moveWithCells="1" sizeWithCells="1">
              <from>
                <xdr:col>7</xdr:col>
                <xdr:colOff>0</xdr:colOff>
                <xdr:row>40</xdr:row>
                <xdr:rowOff>0</xdr:rowOff>
              </from>
              <to>
                <xdr:col>8</xdr:col>
                <xdr:colOff>0</xdr:colOff>
                <xdr:row>41</xdr:row>
                <xdr:rowOff>0</xdr:rowOff>
              </to>
            </anchor>
          </controlPr>
        </control>
      </mc:Choice>
      <mc:Fallback>
        <control shapeId="3134" r:id="rId10" name="ComboBox21"/>
      </mc:Fallback>
    </mc:AlternateContent>
    <mc:AlternateContent xmlns:mc="http://schemas.openxmlformats.org/markup-compatibility/2006">
      <mc:Choice Requires="x14">
        <control shapeId="3133" r:id="rId12" name="ComboBox20">
          <controlPr defaultSize="0" autoLine="0" linkedCell="G39" listFillRange="Select_Comp_Cat" r:id="rId13">
            <anchor moveWithCells="1" sizeWithCells="1">
              <from>
                <xdr:col>6</xdr:col>
                <xdr:colOff>0</xdr:colOff>
                <xdr:row>40</xdr:row>
                <xdr:rowOff>0</xdr:rowOff>
              </from>
              <to>
                <xdr:col>7</xdr:col>
                <xdr:colOff>0</xdr:colOff>
                <xdr:row>41</xdr:row>
                <xdr:rowOff>0</xdr:rowOff>
              </to>
            </anchor>
          </controlPr>
        </control>
      </mc:Choice>
      <mc:Fallback>
        <control shapeId="3133" r:id="rId12" name="ComboBox20"/>
      </mc:Fallback>
    </mc:AlternateContent>
    <mc:AlternateContent xmlns:mc="http://schemas.openxmlformats.org/markup-compatibility/2006">
      <mc:Choice Requires="x14">
        <control shapeId="3132" r:id="rId14" name="ComboBox19">
          <controlPr defaultSize="0" autoLine="0" linkedCell="F39" listFillRange="Select_OEM" r:id="rId15">
            <anchor moveWithCells="1" sizeWithCells="1">
              <from>
                <xdr:col>5</xdr:col>
                <xdr:colOff>0</xdr:colOff>
                <xdr:row>40</xdr:row>
                <xdr:rowOff>0</xdr:rowOff>
              </from>
              <to>
                <xdr:col>6</xdr:col>
                <xdr:colOff>0</xdr:colOff>
                <xdr:row>41</xdr:row>
                <xdr:rowOff>0</xdr:rowOff>
              </to>
            </anchor>
          </controlPr>
        </control>
      </mc:Choice>
      <mc:Fallback>
        <control shapeId="3132" r:id="rId14" name="ComboBox19"/>
      </mc:Fallback>
    </mc:AlternateContent>
    <mc:AlternateContent xmlns:mc="http://schemas.openxmlformats.org/markup-compatibility/2006">
      <mc:Choice Requires="x14">
        <control shapeId="3131" r:id="rId16" name="ComboBox18">
          <controlPr defaultSize="0" autoLine="0" linkedCell="H33" listFillRange="Select_MY" r:id="rId17">
            <anchor moveWithCells="1" sizeWithCells="1">
              <from>
                <xdr:col>7</xdr:col>
                <xdr:colOff>0</xdr:colOff>
                <xdr:row>34</xdr:row>
                <xdr:rowOff>0</xdr:rowOff>
              </from>
              <to>
                <xdr:col>8</xdr:col>
                <xdr:colOff>0</xdr:colOff>
                <xdr:row>35</xdr:row>
                <xdr:rowOff>0</xdr:rowOff>
              </to>
            </anchor>
          </controlPr>
        </control>
      </mc:Choice>
      <mc:Fallback>
        <control shapeId="3131" r:id="rId16" name="ComboBox18"/>
      </mc:Fallback>
    </mc:AlternateContent>
    <mc:AlternateContent xmlns:mc="http://schemas.openxmlformats.org/markup-compatibility/2006">
      <mc:Choice Requires="x14">
        <control shapeId="3130" r:id="rId18" name="ComboBox17">
          <controlPr defaultSize="0" autoLine="0" linkedCell="G33" listFillRange="Select_Comp_Cat" r:id="rId19">
            <anchor moveWithCells="1" sizeWithCells="1">
              <from>
                <xdr:col>6</xdr:col>
                <xdr:colOff>0</xdr:colOff>
                <xdr:row>34</xdr:row>
                <xdr:rowOff>0</xdr:rowOff>
              </from>
              <to>
                <xdr:col>7</xdr:col>
                <xdr:colOff>0</xdr:colOff>
                <xdr:row>35</xdr:row>
                <xdr:rowOff>0</xdr:rowOff>
              </to>
            </anchor>
          </controlPr>
        </control>
      </mc:Choice>
      <mc:Fallback>
        <control shapeId="3130" r:id="rId18" name="ComboBox17"/>
      </mc:Fallback>
    </mc:AlternateContent>
    <mc:AlternateContent xmlns:mc="http://schemas.openxmlformats.org/markup-compatibility/2006">
      <mc:Choice Requires="x14">
        <control shapeId="3129" r:id="rId20" name="ComboBox16">
          <controlPr defaultSize="0" autoLine="0" linkedCell="F33" listFillRange="Select_OEM" r:id="rId21">
            <anchor moveWithCells="1" sizeWithCells="1">
              <from>
                <xdr:col>5</xdr:col>
                <xdr:colOff>0</xdr:colOff>
                <xdr:row>34</xdr:row>
                <xdr:rowOff>0</xdr:rowOff>
              </from>
              <to>
                <xdr:col>6</xdr:col>
                <xdr:colOff>0</xdr:colOff>
                <xdr:row>35</xdr:row>
                <xdr:rowOff>0</xdr:rowOff>
              </to>
            </anchor>
          </controlPr>
        </control>
      </mc:Choice>
      <mc:Fallback>
        <control shapeId="3129" r:id="rId20" name="ComboBox16"/>
      </mc:Fallback>
    </mc:AlternateContent>
    <mc:AlternateContent xmlns:mc="http://schemas.openxmlformats.org/markup-compatibility/2006">
      <mc:Choice Requires="x14">
        <control shapeId="3128" r:id="rId22" name="ComboBox15">
          <controlPr defaultSize="0" autoLine="0" linkedCell="H30" listFillRange="Select_Yes_or_No" r:id="rId23">
            <anchor moveWithCells="1" sizeWithCells="1">
              <from>
                <xdr:col>7</xdr:col>
                <xdr:colOff>0</xdr:colOff>
                <xdr:row>31</xdr:row>
                <xdr:rowOff>0</xdr:rowOff>
              </from>
              <to>
                <xdr:col>8</xdr:col>
                <xdr:colOff>0</xdr:colOff>
                <xdr:row>32</xdr:row>
                <xdr:rowOff>0</xdr:rowOff>
              </to>
            </anchor>
          </controlPr>
        </control>
      </mc:Choice>
      <mc:Fallback>
        <control shapeId="3128" r:id="rId22" name="ComboBox15"/>
      </mc:Fallback>
    </mc:AlternateContent>
    <mc:AlternateContent xmlns:mc="http://schemas.openxmlformats.org/markup-compatibility/2006">
      <mc:Choice Requires="x14">
        <control shapeId="3127" r:id="rId24" name="ComboBox14">
          <controlPr defaultSize="0" autoLine="0" linkedCell="G30" listFillRange="Select_Credit_Type" r:id="rId25">
            <anchor moveWithCells="1" sizeWithCells="1">
              <from>
                <xdr:col>6</xdr:col>
                <xdr:colOff>0</xdr:colOff>
                <xdr:row>31</xdr:row>
                <xdr:rowOff>0</xdr:rowOff>
              </from>
              <to>
                <xdr:col>7</xdr:col>
                <xdr:colOff>0</xdr:colOff>
                <xdr:row>32</xdr:row>
                <xdr:rowOff>0</xdr:rowOff>
              </to>
            </anchor>
          </controlPr>
        </control>
      </mc:Choice>
      <mc:Fallback>
        <control shapeId="3127" r:id="rId24" name="ComboBox14"/>
      </mc:Fallback>
    </mc:AlternateContent>
    <mc:AlternateContent xmlns:mc="http://schemas.openxmlformats.org/markup-compatibility/2006">
      <mc:Choice Requires="x14">
        <control shapeId="3126" r:id="rId26" name="ComboBox13">
          <controlPr defaultSize="0" autoLine="0" linkedCell="E30" listFillRange="Select_Transaction_Type" r:id="rId27">
            <anchor moveWithCells="1" sizeWithCells="1">
              <from>
                <xdr:col>4</xdr:col>
                <xdr:colOff>0</xdr:colOff>
                <xdr:row>31</xdr:row>
                <xdr:rowOff>0</xdr:rowOff>
              </from>
              <to>
                <xdr:col>5</xdr:col>
                <xdr:colOff>0</xdr:colOff>
                <xdr:row>32</xdr:row>
                <xdr:rowOff>0</xdr:rowOff>
              </to>
            </anchor>
          </controlPr>
        </control>
      </mc:Choice>
      <mc:Fallback>
        <control shapeId="3126" r:id="rId26" name="ComboBox13"/>
      </mc:Fallback>
    </mc:AlternateContent>
    <mc:AlternateContent xmlns:mc="http://schemas.openxmlformats.org/markup-compatibility/2006">
      <mc:Choice Requires="x14">
        <control shapeId="3125" r:id="rId28" name="ComboBox12">
          <controlPr defaultSize="0" autoLine="0" linkedCell="H19" listFillRange="Select_MY" r:id="rId29">
            <anchor moveWithCells="1" sizeWithCells="1">
              <from>
                <xdr:col>7</xdr:col>
                <xdr:colOff>0</xdr:colOff>
                <xdr:row>20</xdr:row>
                <xdr:rowOff>0</xdr:rowOff>
              </from>
              <to>
                <xdr:col>8</xdr:col>
                <xdr:colOff>0</xdr:colOff>
                <xdr:row>21</xdr:row>
                <xdr:rowOff>0</xdr:rowOff>
              </to>
            </anchor>
          </controlPr>
        </control>
      </mc:Choice>
      <mc:Fallback>
        <control shapeId="3125" r:id="rId28" name="ComboBox12"/>
      </mc:Fallback>
    </mc:AlternateContent>
    <mc:AlternateContent xmlns:mc="http://schemas.openxmlformats.org/markup-compatibility/2006">
      <mc:Choice Requires="x14">
        <control shapeId="3124" r:id="rId30" name="ComboBox11">
          <controlPr defaultSize="0" autoLine="0" linkedCell="G19" listFillRange="Select_Comp_Cat" r:id="rId31">
            <anchor moveWithCells="1" sizeWithCells="1">
              <from>
                <xdr:col>6</xdr:col>
                <xdr:colOff>0</xdr:colOff>
                <xdr:row>20</xdr:row>
                <xdr:rowOff>0</xdr:rowOff>
              </from>
              <to>
                <xdr:col>7</xdr:col>
                <xdr:colOff>0</xdr:colOff>
                <xdr:row>21</xdr:row>
                <xdr:rowOff>0</xdr:rowOff>
              </to>
            </anchor>
          </controlPr>
        </control>
      </mc:Choice>
      <mc:Fallback>
        <control shapeId="3124" r:id="rId30" name="ComboBox11"/>
      </mc:Fallback>
    </mc:AlternateContent>
    <mc:AlternateContent xmlns:mc="http://schemas.openxmlformats.org/markup-compatibility/2006">
      <mc:Choice Requires="x14">
        <control shapeId="3123" r:id="rId32" name="ComboBox10">
          <controlPr defaultSize="0" autoLine="0" linkedCell="F19" listFillRange="Select_OEM" r:id="rId33">
            <anchor moveWithCells="1" sizeWithCells="1">
              <from>
                <xdr:col>5</xdr:col>
                <xdr:colOff>0</xdr:colOff>
                <xdr:row>20</xdr:row>
                <xdr:rowOff>0</xdr:rowOff>
              </from>
              <to>
                <xdr:col>6</xdr:col>
                <xdr:colOff>0</xdr:colOff>
                <xdr:row>21</xdr:row>
                <xdr:rowOff>0</xdr:rowOff>
              </to>
            </anchor>
          </controlPr>
        </control>
      </mc:Choice>
      <mc:Fallback>
        <control shapeId="3123" r:id="rId32" name="ComboBox10"/>
      </mc:Fallback>
    </mc:AlternateContent>
    <mc:AlternateContent xmlns:mc="http://schemas.openxmlformats.org/markup-compatibility/2006">
      <mc:Choice Requires="x14">
        <control shapeId="3122" r:id="rId34" name="ComboBox9">
          <controlPr defaultSize="0" autoLine="0" linkedCell="H16" listFillRange="Select_MY" r:id="rId35">
            <anchor moveWithCells="1" sizeWithCells="1">
              <from>
                <xdr:col>7</xdr:col>
                <xdr:colOff>0</xdr:colOff>
                <xdr:row>17</xdr:row>
                <xdr:rowOff>0</xdr:rowOff>
              </from>
              <to>
                <xdr:col>8</xdr:col>
                <xdr:colOff>0</xdr:colOff>
                <xdr:row>18</xdr:row>
                <xdr:rowOff>0</xdr:rowOff>
              </to>
            </anchor>
          </controlPr>
        </control>
      </mc:Choice>
      <mc:Fallback>
        <control shapeId="3122" r:id="rId34" name="ComboBox9"/>
      </mc:Fallback>
    </mc:AlternateContent>
    <mc:AlternateContent xmlns:mc="http://schemas.openxmlformats.org/markup-compatibility/2006">
      <mc:Choice Requires="x14">
        <control shapeId="3121" r:id="rId36" name="ComboBox8">
          <controlPr defaultSize="0" autoLine="0" linkedCell="G16" listFillRange="Select_Comp_Cat" r:id="rId37">
            <anchor moveWithCells="1" sizeWithCells="1">
              <from>
                <xdr:col>6</xdr:col>
                <xdr:colOff>0</xdr:colOff>
                <xdr:row>17</xdr:row>
                <xdr:rowOff>0</xdr:rowOff>
              </from>
              <to>
                <xdr:col>7</xdr:col>
                <xdr:colOff>0</xdr:colOff>
                <xdr:row>18</xdr:row>
                <xdr:rowOff>0</xdr:rowOff>
              </to>
            </anchor>
          </controlPr>
        </control>
      </mc:Choice>
      <mc:Fallback>
        <control shapeId="3121" r:id="rId36" name="ComboBox8"/>
      </mc:Fallback>
    </mc:AlternateContent>
    <mc:AlternateContent xmlns:mc="http://schemas.openxmlformats.org/markup-compatibility/2006">
      <mc:Choice Requires="x14">
        <control shapeId="3120" r:id="rId38" name="ComboBox7">
          <controlPr defaultSize="0" autoLine="0" linkedCell="F16" listFillRange="Select_OEM" r:id="rId39">
            <anchor moveWithCells="1" sizeWithCells="1">
              <from>
                <xdr:col>5</xdr:col>
                <xdr:colOff>0</xdr:colOff>
                <xdr:row>17</xdr:row>
                <xdr:rowOff>0</xdr:rowOff>
              </from>
              <to>
                <xdr:col>6</xdr:col>
                <xdr:colOff>0</xdr:colOff>
                <xdr:row>18</xdr:row>
                <xdr:rowOff>0</xdr:rowOff>
              </to>
            </anchor>
          </controlPr>
        </control>
      </mc:Choice>
      <mc:Fallback>
        <control shapeId="3120" r:id="rId38" name="ComboBox7"/>
      </mc:Fallback>
    </mc:AlternateContent>
    <mc:AlternateContent xmlns:mc="http://schemas.openxmlformats.org/markup-compatibility/2006">
      <mc:Choice Requires="x14">
        <control shapeId="3119" r:id="rId40" name="ComboBox6">
          <controlPr defaultSize="0" autoLine="0" linkedCell="H10" listFillRange="Select_MY" r:id="rId41">
            <anchor moveWithCells="1" sizeWithCells="1">
              <from>
                <xdr:col>7</xdr:col>
                <xdr:colOff>0</xdr:colOff>
                <xdr:row>11</xdr:row>
                <xdr:rowOff>0</xdr:rowOff>
              </from>
              <to>
                <xdr:col>8</xdr:col>
                <xdr:colOff>0</xdr:colOff>
                <xdr:row>12</xdr:row>
                <xdr:rowOff>0</xdr:rowOff>
              </to>
            </anchor>
          </controlPr>
        </control>
      </mc:Choice>
      <mc:Fallback>
        <control shapeId="3119" r:id="rId40" name="ComboBox6"/>
      </mc:Fallback>
    </mc:AlternateContent>
    <mc:AlternateContent xmlns:mc="http://schemas.openxmlformats.org/markup-compatibility/2006">
      <mc:Choice Requires="x14">
        <control shapeId="3118" r:id="rId42" name="ComboBox5">
          <controlPr defaultSize="0" autoLine="0" linkedCell="G10" listFillRange="Select_Comp_Cat" r:id="rId43">
            <anchor moveWithCells="1" sizeWithCells="1">
              <from>
                <xdr:col>6</xdr:col>
                <xdr:colOff>0</xdr:colOff>
                <xdr:row>11</xdr:row>
                <xdr:rowOff>0</xdr:rowOff>
              </from>
              <to>
                <xdr:col>7</xdr:col>
                <xdr:colOff>0</xdr:colOff>
                <xdr:row>12</xdr:row>
                <xdr:rowOff>0</xdr:rowOff>
              </to>
            </anchor>
          </controlPr>
        </control>
      </mc:Choice>
      <mc:Fallback>
        <control shapeId="3118" r:id="rId42" name="ComboBox5"/>
      </mc:Fallback>
    </mc:AlternateContent>
    <mc:AlternateContent xmlns:mc="http://schemas.openxmlformats.org/markup-compatibility/2006">
      <mc:Choice Requires="x14">
        <control shapeId="3117" r:id="rId44" name="ComboBox4">
          <controlPr defaultSize="0" autoLine="0" linkedCell="F10" listFillRange="Select_OEM" r:id="rId45">
            <anchor moveWithCells="1" sizeWithCells="1">
              <from>
                <xdr:col>5</xdr:col>
                <xdr:colOff>0</xdr:colOff>
                <xdr:row>11</xdr:row>
                <xdr:rowOff>0</xdr:rowOff>
              </from>
              <to>
                <xdr:col>6</xdr:col>
                <xdr:colOff>0</xdr:colOff>
                <xdr:row>12</xdr:row>
                <xdr:rowOff>0</xdr:rowOff>
              </to>
            </anchor>
          </controlPr>
        </control>
      </mc:Choice>
      <mc:Fallback>
        <control shapeId="3117" r:id="rId44" name="ComboBox4"/>
      </mc:Fallback>
    </mc:AlternateContent>
    <mc:AlternateContent xmlns:mc="http://schemas.openxmlformats.org/markup-compatibility/2006">
      <mc:Choice Requires="x14">
        <control shapeId="3116" r:id="rId46" name="ComboBox3">
          <controlPr defaultSize="0" autoLine="0" linkedCell="H7" listFillRange="Select_Yes_or_No" r:id="rId47">
            <anchor moveWithCells="1" sizeWithCells="1">
              <from>
                <xdr:col>7</xdr:col>
                <xdr:colOff>0</xdr:colOff>
                <xdr:row>8</xdr:row>
                <xdr:rowOff>0</xdr:rowOff>
              </from>
              <to>
                <xdr:col>8</xdr:col>
                <xdr:colOff>0</xdr:colOff>
                <xdr:row>9</xdr:row>
                <xdr:rowOff>0</xdr:rowOff>
              </to>
            </anchor>
          </controlPr>
        </control>
      </mc:Choice>
      <mc:Fallback>
        <control shapeId="3116" r:id="rId46" name="ComboBox3"/>
      </mc:Fallback>
    </mc:AlternateContent>
    <mc:AlternateContent xmlns:mc="http://schemas.openxmlformats.org/markup-compatibility/2006">
      <mc:Choice Requires="x14">
        <control shapeId="3115" r:id="rId48" name="ComboBox2">
          <controlPr defaultSize="0" autoLine="0" linkedCell="G7" listFillRange="Select_Credit_Type" r:id="rId49">
            <anchor moveWithCells="1" sizeWithCells="1">
              <from>
                <xdr:col>6</xdr:col>
                <xdr:colOff>0</xdr:colOff>
                <xdr:row>8</xdr:row>
                <xdr:rowOff>0</xdr:rowOff>
              </from>
              <to>
                <xdr:col>7</xdr:col>
                <xdr:colOff>0</xdr:colOff>
                <xdr:row>9</xdr:row>
                <xdr:rowOff>0</xdr:rowOff>
              </to>
            </anchor>
          </controlPr>
        </control>
      </mc:Choice>
      <mc:Fallback>
        <control shapeId="3115" r:id="rId48" name="ComboBox2"/>
      </mc:Fallback>
    </mc:AlternateContent>
    <mc:AlternateContent xmlns:mc="http://schemas.openxmlformats.org/markup-compatibility/2006">
      <mc:Choice Requires="x14">
        <control shapeId="3113" r:id="rId50" name="ComboBox1">
          <controlPr defaultSize="0" autoLine="0" linkedCell="E7" listFillRange="Select_Transaction_Type" r:id="rId51">
            <anchor moveWithCells="1" sizeWithCells="1">
              <from>
                <xdr:col>4</xdr:col>
                <xdr:colOff>0</xdr:colOff>
                <xdr:row>8</xdr:row>
                <xdr:rowOff>0</xdr:rowOff>
              </from>
              <to>
                <xdr:col>5</xdr:col>
                <xdr:colOff>0</xdr:colOff>
                <xdr:row>9</xdr:row>
                <xdr:rowOff>0</xdr:rowOff>
              </to>
            </anchor>
          </controlPr>
        </control>
      </mc:Choice>
      <mc:Fallback>
        <control shapeId="3113" r:id="rId50" name="ComboBox1"/>
      </mc:Fallback>
    </mc:AlternateContent>
    <mc:AlternateContent xmlns:mc="http://schemas.openxmlformats.org/markup-compatibility/2006">
      <mc:Choice Requires="x14">
        <control shapeId="3112" r:id="rId52" name="CommandButton2">
          <controlPr defaultSize="0" print="0" autoLine="0" r:id="rId53">
            <anchor moveWithCells="1" sizeWithCells="1">
              <from>
                <xdr:col>6</xdr:col>
                <xdr:colOff>0</xdr:colOff>
                <xdr:row>3</xdr:row>
                <xdr:rowOff>0</xdr:rowOff>
              </from>
              <to>
                <xdr:col>6</xdr:col>
                <xdr:colOff>1460500</xdr:colOff>
                <xdr:row>5</xdr:row>
                <xdr:rowOff>0</xdr:rowOff>
              </to>
            </anchor>
          </controlPr>
        </control>
      </mc:Choice>
      <mc:Fallback>
        <control shapeId="3112" r:id="rId52" name="CommandButton2"/>
      </mc:Fallback>
    </mc:AlternateContent>
    <mc:AlternateContent xmlns:mc="http://schemas.openxmlformats.org/markup-compatibility/2006">
      <mc:Choice Requires="x14">
        <control shapeId="3111" r:id="rId54" name="CommandButton1">
          <controlPr defaultSize="0" print="0" autoLine="0" r:id="rId55">
            <anchor moveWithCells="1" sizeWithCells="1">
              <from>
                <xdr:col>4</xdr:col>
                <xdr:colOff>889000</xdr:colOff>
                <xdr:row>3</xdr:row>
                <xdr:rowOff>0</xdr:rowOff>
              </from>
              <to>
                <xdr:col>5</xdr:col>
                <xdr:colOff>0</xdr:colOff>
                <xdr:row>5</xdr:row>
                <xdr:rowOff>0</xdr:rowOff>
              </to>
            </anchor>
          </controlPr>
        </control>
      </mc:Choice>
      <mc:Fallback>
        <control shapeId="3111" r:id="rId54" name="CommandButton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70C0"/>
  </sheetPr>
  <dimension ref="A1:K60"/>
  <sheetViews>
    <sheetView topLeftCell="B2" zoomScaleNormal="100" zoomScalePageLayoutView="50" workbookViewId="0">
      <selection activeCell="B3" sqref="B3"/>
    </sheetView>
  </sheetViews>
  <sheetFormatPr defaultColWidth="0" defaultRowHeight="12.5" zeroHeight="1" x14ac:dyDescent="0.25"/>
  <cols>
    <col min="1" max="1" width="2.58203125" style="1" hidden="1" customWidth="1"/>
    <col min="2"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60" customWidth="1"/>
    <col min="9" max="9" width="2.58203125" style="1" customWidth="1"/>
    <col min="10" max="10" width="2.75" style="1" customWidth="1"/>
    <col min="11" max="11" width="2.58203125" style="1" hidden="1" customWidth="1"/>
    <col min="12" max="16384" width="9" style="1" hidden="1"/>
  </cols>
  <sheetData>
    <row r="1" spans="2:10" ht="13" hidden="1" thickBot="1" x14ac:dyDescent="0.3"/>
    <row r="2" spans="2:10" s="2" customFormat="1" ht="124.5" thickBot="1" x14ac:dyDescent="0.4">
      <c r="B2" s="152" t="str">
        <f>Header</f>
        <v>United States Department of Transportation
National Highway Transportation Safety Administration
NHTSA CAFE Credit Transaction Template (OMB Control No. 2127-0019)
NHTSA Form Number 1475
49 CFR 536.8, 49 CFR 536.5(d)(6), and 49 CFR 536.7
Version Number: 2.4; Last Revision: 09/14/2022; Expiration Date: xxxxxxxxxx</v>
      </c>
      <c r="C2" s="153"/>
      <c r="D2" s="153"/>
      <c r="E2" s="153"/>
      <c r="F2" s="153"/>
      <c r="G2" s="153"/>
      <c r="H2" s="153"/>
      <c r="I2" s="153"/>
      <c r="J2" s="154"/>
    </row>
    <row r="3" spans="2:10" ht="16" thickBot="1" x14ac:dyDescent="0.4">
      <c r="B3" s="14"/>
      <c r="C3" s="15"/>
      <c r="D3" s="15"/>
      <c r="E3" s="15"/>
      <c r="F3" s="15"/>
      <c r="G3" s="15"/>
      <c r="H3" s="161"/>
      <c r="I3" s="15"/>
      <c r="J3" s="16"/>
    </row>
    <row r="4" spans="2:10" ht="31.5" thickBot="1" x14ac:dyDescent="0.4">
      <c r="B4" s="17"/>
      <c r="C4" s="13"/>
      <c r="D4" s="47" t="s">
        <v>127</v>
      </c>
      <c r="E4" s="98"/>
      <c r="F4" s="105"/>
      <c r="G4" s="35"/>
      <c r="H4" s="46">
        <f>'Transactions 1-2'!H4+1</f>
        <v>2</v>
      </c>
      <c r="I4" s="13"/>
      <c r="J4" s="18"/>
    </row>
    <row r="5" spans="2:10" ht="16" thickBot="1" x14ac:dyDescent="0.4">
      <c r="B5" s="17"/>
      <c r="C5" s="13"/>
      <c r="D5" s="190"/>
      <c r="E5" s="4"/>
      <c r="F5" s="4"/>
      <c r="G5" s="4"/>
      <c r="H5" s="162"/>
      <c r="I5" s="13"/>
      <c r="J5" s="18"/>
    </row>
    <row r="6" spans="2:10" ht="16" thickBot="1" x14ac:dyDescent="0.4">
      <c r="B6" s="17"/>
      <c r="C6" s="13"/>
      <c r="D6" s="13"/>
      <c r="E6" s="13"/>
      <c r="F6" s="13"/>
      <c r="G6" s="13"/>
      <c r="H6" s="162"/>
      <c r="I6" s="13"/>
      <c r="J6" s="18"/>
    </row>
    <row r="7" spans="2:10" ht="16" thickBot="1" x14ac:dyDescent="0.4">
      <c r="B7" s="17"/>
      <c r="C7" s="5"/>
      <c r="D7" s="140"/>
      <c r="E7" s="191" t="s">
        <v>35</v>
      </c>
      <c r="F7" s="191"/>
      <c r="G7" s="191" t="s">
        <v>155</v>
      </c>
      <c r="H7" s="191" t="s">
        <v>48</v>
      </c>
      <c r="I7" s="6"/>
      <c r="J7" s="18"/>
    </row>
    <row r="8" spans="2:10" ht="16" thickBot="1" x14ac:dyDescent="0.4">
      <c r="B8" s="17"/>
      <c r="C8" s="7"/>
      <c r="D8" s="42" t="s">
        <v>2</v>
      </c>
      <c r="E8" s="42" t="s">
        <v>12</v>
      </c>
      <c r="F8" s="42" t="s">
        <v>33</v>
      </c>
      <c r="G8" s="42" t="s">
        <v>158</v>
      </c>
      <c r="H8" s="42" t="s">
        <v>16</v>
      </c>
      <c r="I8" s="8"/>
      <c r="J8" s="18"/>
    </row>
    <row r="9" spans="2:10" s="104" customFormat="1" ht="18" customHeight="1" thickBot="1" x14ac:dyDescent="0.35">
      <c r="B9" s="100"/>
      <c r="C9" s="101"/>
      <c r="D9" s="99">
        <f>'Transactions 1-2'!D32+1</f>
        <v>3</v>
      </c>
      <c r="E9" s="194"/>
      <c r="F9" s="193"/>
      <c r="G9" s="195"/>
      <c r="H9" s="194"/>
      <c r="I9" s="102"/>
      <c r="J9" s="103"/>
    </row>
    <row r="10" spans="2:10" ht="16" hidden="1" thickBot="1" x14ac:dyDescent="0.4">
      <c r="B10" s="17"/>
      <c r="C10" s="7"/>
      <c r="D10" s="141"/>
      <c r="E10" s="141"/>
      <c r="F10" s="192" t="s">
        <v>17</v>
      </c>
      <c r="G10" s="192" t="s">
        <v>43</v>
      </c>
      <c r="H10" s="192" t="s">
        <v>42</v>
      </c>
      <c r="I10" s="8"/>
      <c r="J10" s="18"/>
    </row>
    <row r="11" spans="2:10" ht="18.5" hidden="1" thickBot="1" x14ac:dyDescent="0.4">
      <c r="B11" s="17"/>
      <c r="C11" s="7"/>
      <c r="D11" s="106"/>
      <c r="E11" s="136" t="s">
        <v>45</v>
      </c>
      <c r="F11" s="39" t="s">
        <v>9</v>
      </c>
      <c r="G11" s="39" t="s">
        <v>10</v>
      </c>
      <c r="H11" s="39" t="s">
        <v>11</v>
      </c>
      <c r="I11" s="8"/>
      <c r="J11" s="18"/>
    </row>
    <row r="12" spans="2:10" s="104" customFormat="1" ht="18" hidden="1" customHeight="1" thickBot="1" x14ac:dyDescent="0.35">
      <c r="B12" s="100"/>
      <c r="C12" s="107"/>
      <c r="D12" s="109"/>
      <c r="E12" s="133"/>
      <c r="F12" s="194"/>
      <c r="G12" s="194"/>
      <c r="H12" s="194"/>
      <c r="I12" s="102"/>
      <c r="J12" s="103"/>
    </row>
    <row r="13" spans="2:10" ht="16" hidden="1" thickBot="1" x14ac:dyDescent="0.4">
      <c r="B13" s="17"/>
      <c r="C13" s="7"/>
      <c r="D13" s="106"/>
      <c r="E13" s="134"/>
      <c r="F13" s="142"/>
      <c r="G13" s="192"/>
      <c r="H13" s="192"/>
      <c r="I13" s="8"/>
      <c r="J13" s="18"/>
    </row>
    <row r="14" spans="2:10" ht="18.5" hidden="1" thickBot="1" x14ac:dyDescent="0.4">
      <c r="B14" s="17"/>
      <c r="C14" s="7"/>
      <c r="D14" s="106"/>
      <c r="E14" s="136" t="s">
        <v>45</v>
      </c>
      <c r="F14" s="40" t="s">
        <v>3</v>
      </c>
      <c r="G14" s="40" t="s">
        <v>4</v>
      </c>
      <c r="H14" s="40" t="s">
        <v>5</v>
      </c>
      <c r="I14" s="8"/>
      <c r="J14" s="18"/>
    </row>
    <row r="15" spans="2:10" ht="18" hidden="1" customHeight="1" thickBot="1" x14ac:dyDescent="0.4">
      <c r="B15" s="17"/>
      <c r="C15" s="7"/>
      <c r="D15" s="106"/>
      <c r="E15" s="134"/>
      <c r="F15" s="41" t="str">
        <f>IF(AND(OR(E7&lt;&gt;"Carry Forward",E7&lt;&gt;"Carry Back"),H7="Yes",F10&lt;&gt;"(Select Manufacturer)",G10&lt;&gt;"(Select Compliance Category)",H10&lt;&gt;"(Select MY)"),VLOOKUP(CONCATENATE($G10,"-",$H10),Unique_ID_Lookup,4,FALSE),"")</f>
        <v/>
      </c>
      <c r="G15" s="201"/>
      <c r="H15" s="201"/>
      <c r="I15" s="8"/>
      <c r="J15" s="18"/>
    </row>
    <row r="16" spans="2:10" ht="16" hidden="1" thickBot="1" x14ac:dyDescent="0.4">
      <c r="B16" s="17"/>
      <c r="C16" s="7"/>
      <c r="D16" s="106"/>
      <c r="E16" s="134"/>
      <c r="F16" s="192" t="s">
        <v>17</v>
      </c>
      <c r="G16" s="192" t="s">
        <v>43</v>
      </c>
      <c r="H16" s="192" t="s">
        <v>42</v>
      </c>
      <c r="I16" s="8"/>
      <c r="J16" s="18"/>
    </row>
    <row r="17" spans="2:10" ht="18.5" hidden="1" thickBot="1" x14ac:dyDescent="0.4">
      <c r="B17" s="17"/>
      <c r="C17" s="7"/>
      <c r="D17" s="106"/>
      <c r="E17" s="137" t="s">
        <v>153</v>
      </c>
      <c r="F17" s="38" t="s">
        <v>9</v>
      </c>
      <c r="G17" s="38" t="s">
        <v>10</v>
      </c>
      <c r="H17" s="38" t="s">
        <v>11</v>
      </c>
      <c r="I17" s="8"/>
      <c r="J17" s="18"/>
    </row>
    <row r="18" spans="2:10" s="104" customFormat="1" ht="18" hidden="1" customHeight="1" thickBot="1" x14ac:dyDescent="0.35">
      <c r="B18" s="100"/>
      <c r="C18" s="107"/>
      <c r="D18" s="109"/>
      <c r="E18" s="133"/>
      <c r="F18" s="194"/>
      <c r="G18" s="194"/>
      <c r="H18" s="194"/>
      <c r="I18" s="102"/>
      <c r="J18" s="103"/>
    </row>
    <row r="19" spans="2:10" ht="16" hidden="1" thickBot="1" x14ac:dyDescent="0.4">
      <c r="B19" s="17"/>
      <c r="C19" s="7"/>
      <c r="D19" s="106"/>
      <c r="E19" s="134"/>
      <c r="F19" s="192" t="s">
        <v>17</v>
      </c>
      <c r="G19" s="192" t="s">
        <v>43</v>
      </c>
      <c r="H19" s="192" t="s">
        <v>42</v>
      </c>
      <c r="I19" s="8"/>
      <c r="J19" s="18"/>
    </row>
    <row r="20" spans="2:10" ht="18.5" hidden="1" thickBot="1" x14ac:dyDescent="0.4">
      <c r="B20" s="17"/>
      <c r="C20" s="7"/>
      <c r="D20" s="106"/>
      <c r="E20" s="138" t="s">
        <v>44</v>
      </c>
      <c r="F20" s="36" t="s">
        <v>9</v>
      </c>
      <c r="G20" s="36" t="s">
        <v>10</v>
      </c>
      <c r="H20" s="36" t="s">
        <v>11</v>
      </c>
      <c r="I20" s="8"/>
      <c r="J20" s="18"/>
    </row>
    <row r="21" spans="2:10" s="104" customFormat="1" ht="18" hidden="1" customHeight="1" thickBot="1" x14ac:dyDescent="0.35">
      <c r="B21" s="100"/>
      <c r="C21" s="107"/>
      <c r="D21" s="108"/>
      <c r="E21" s="135"/>
      <c r="F21" s="194"/>
      <c r="G21" s="194"/>
      <c r="H21" s="194"/>
      <c r="I21" s="102"/>
      <c r="J21" s="103"/>
    </row>
    <row r="22" spans="2:10" ht="16" hidden="1" thickBot="1" x14ac:dyDescent="0.4">
      <c r="B22" s="17"/>
      <c r="C22" s="7"/>
      <c r="D22" s="9"/>
      <c r="E22" s="134"/>
      <c r="F22" s="142"/>
      <c r="G22" s="192"/>
      <c r="H22" s="192"/>
      <c r="I22" s="8"/>
      <c r="J22" s="18"/>
    </row>
    <row r="23" spans="2:10" ht="18.5" hidden="1" thickBot="1" x14ac:dyDescent="0.4">
      <c r="B23" s="17"/>
      <c r="C23" s="7"/>
      <c r="D23" s="106"/>
      <c r="E23" s="138" t="s">
        <v>44</v>
      </c>
      <c r="F23" s="37" t="s">
        <v>6</v>
      </c>
      <c r="G23" s="37" t="s">
        <v>7</v>
      </c>
      <c r="H23" s="37" t="s">
        <v>8</v>
      </c>
      <c r="I23" s="8"/>
      <c r="J23" s="18"/>
    </row>
    <row r="24" spans="2:10" s="104" customFormat="1" ht="18" hidden="1" customHeight="1" thickBot="1" x14ac:dyDescent="0.35">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2:10" ht="16" hidden="1" thickBot="1" x14ac:dyDescent="0.4">
      <c r="B25" s="17"/>
      <c r="C25" s="7"/>
      <c r="D25" s="9"/>
      <c r="E25" s="134"/>
      <c r="F25" s="139"/>
      <c r="G25" s="142"/>
      <c r="H25" s="142"/>
      <c r="I25" s="8"/>
      <c r="J25" s="18"/>
    </row>
    <row r="26" spans="2:10" ht="16" hidden="1" thickBot="1" x14ac:dyDescent="0.4">
      <c r="B26" s="17"/>
      <c r="C26" s="7"/>
      <c r="D26" s="9"/>
      <c r="E26" s="134"/>
      <c r="F26" s="9"/>
      <c r="G26" s="42" t="s">
        <v>0</v>
      </c>
      <c r="H26" s="42" t="s">
        <v>34</v>
      </c>
      <c r="I26" s="8"/>
      <c r="J26" s="18"/>
    </row>
    <row r="27" spans="2:10" s="104" customFormat="1" ht="18" hidden="1" customHeight="1" thickBot="1" x14ac:dyDescent="0.35">
      <c r="B27" s="100"/>
      <c r="C27" s="107"/>
      <c r="D27" s="108"/>
      <c r="E27" s="156"/>
      <c r="F27" s="108"/>
      <c r="G27" s="157">
        <f>ROUND(IFERROR(IF(OR(E7="(Select Transaction Type)",H7="(Select Yes or No)"),0,IF(OR(E7="Carry Forward",E7="Carry Back",H7="No"),1,(F24*G15*H15)/(F15*G24*H24))),0),4)</f>
        <v>0</v>
      </c>
      <c r="H27" s="116">
        <f>ROUND(IFERROR(F9/G27,0),0)</f>
        <v>0</v>
      </c>
      <c r="I27" s="102"/>
      <c r="J27" s="103"/>
    </row>
    <row r="28" spans="2:10" ht="16" thickBot="1" x14ac:dyDescent="0.4">
      <c r="B28" s="17"/>
      <c r="C28" s="10"/>
      <c r="D28" s="11"/>
      <c r="E28" s="11"/>
      <c r="F28" s="11"/>
      <c r="G28" s="11"/>
      <c r="H28" s="163"/>
      <c r="I28" s="12"/>
      <c r="J28" s="18"/>
    </row>
    <row r="29" spans="2:10" ht="16" thickBot="1" x14ac:dyDescent="0.4">
      <c r="B29" s="17"/>
      <c r="C29" s="13"/>
      <c r="D29" s="13"/>
      <c r="E29" s="13"/>
      <c r="F29" s="13"/>
      <c r="G29" s="13"/>
      <c r="H29" s="162"/>
      <c r="I29" s="13"/>
      <c r="J29" s="18"/>
    </row>
    <row r="30" spans="2:10" ht="16" thickBot="1" x14ac:dyDescent="0.4">
      <c r="B30" s="17"/>
      <c r="C30" s="5"/>
      <c r="D30" s="148"/>
      <c r="E30" s="199" t="s">
        <v>35</v>
      </c>
      <c r="F30" s="199"/>
      <c r="G30" s="199" t="s">
        <v>155</v>
      </c>
      <c r="H30" s="191" t="s">
        <v>48</v>
      </c>
      <c r="I30" s="6"/>
      <c r="J30" s="18"/>
    </row>
    <row r="31" spans="2:10" ht="16" thickBot="1" x14ac:dyDescent="0.4">
      <c r="B31" s="17"/>
      <c r="C31" s="7"/>
      <c r="D31" s="42" t="s">
        <v>2</v>
      </c>
      <c r="E31" s="42" t="s">
        <v>12</v>
      </c>
      <c r="F31" s="42" t="s">
        <v>33</v>
      </c>
      <c r="G31" s="42" t="s">
        <v>158</v>
      </c>
      <c r="H31" s="42" t="s">
        <v>16</v>
      </c>
      <c r="I31" s="8"/>
      <c r="J31" s="18"/>
    </row>
    <row r="32" spans="2:10" s="104" customFormat="1" ht="18" customHeight="1" thickBot="1" x14ac:dyDescent="0.35">
      <c r="B32" s="100"/>
      <c r="C32" s="101"/>
      <c r="D32" s="99">
        <f>D9+1</f>
        <v>4</v>
      </c>
      <c r="E32" s="194"/>
      <c r="F32" s="193"/>
      <c r="G32" s="194"/>
      <c r="H32" s="195"/>
      <c r="I32" s="102"/>
      <c r="J32" s="103"/>
    </row>
    <row r="33" spans="2:10" s="104" customFormat="1" ht="16" hidden="1" thickBot="1" x14ac:dyDescent="0.35">
      <c r="B33" s="100"/>
      <c r="C33" s="107"/>
      <c r="D33" s="108"/>
      <c r="E33" s="108"/>
      <c r="F33" s="200" t="s">
        <v>17</v>
      </c>
      <c r="G33" s="200" t="s">
        <v>43</v>
      </c>
      <c r="H33" s="192" t="s">
        <v>42</v>
      </c>
      <c r="I33" s="102"/>
      <c r="J33" s="103"/>
    </row>
    <row r="34" spans="2:10" s="104" customFormat="1" ht="18.5" hidden="1" thickBot="1" x14ac:dyDescent="0.35">
      <c r="B34" s="100"/>
      <c r="C34" s="107"/>
      <c r="D34" s="109"/>
      <c r="E34" s="136" t="s">
        <v>45</v>
      </c>
      <c r="F34" s="110" t="s">
        <v>9</v>
      </c>
      <c r="G34" s="110" t="s">
        <v>10</v>
      </c>
      <c r="H34" s="110" t="s">
        <v>11</v>
      </c>
      <c r="I34" s="102"/>
      <c r="J34" s="103"/>
    </row>
    <row r="35" spans="2:10" s="104" customFormat="1" ht="18" hidden="1" customHeight="1" thickBot="1" x14ac:dyDescent="0.35">
      <c r="B35" s="100"/>
      <c r="C35" s="107"/>
      <c r="D35" s="109"/>
      <c r="E35" s="156"/>
      <c r="F35" s="194"/>
      <c r="G35" s="194"/>
      <c r="H35" s="194"/>
      <c r="I35" s="102"/>
      <c r="J35" s="103"/>
    </row>
    <row r="36" spans="2:10" s="104" customFormat="1" ht="16" hidden="1" thickBot="1" x14ac:dyDescent="0.4">
      <c r="B36" s="100"/>
      <c r="C36" s="107"/>
      <c r="D36" s="109"/>
      <c r="E36" s="134"/>
      <c r="F36" s="149"/>
      <c r="G36" s="200"/>
      <c r="H36" s="192"/>
      <c r="I36" s="102"/>
      <c r="J36" s="103"/>
    </row>
    <row r="37" spans="2:10" s="104" customFormat="1" ht="18.5" hidden="1" thickBot="1" x14ac:dyDescent="0.35">
      <c r="B37" s="100"/>
      <c r="C37" s="107"/>
      <c r="D37" s="109"/>
      <c r="E37" s="136" t="s">
        <v>45</v>
      </c>
      <c r="F37" s="111" t="s">
        <v>3</v>
      </c>
      <c r="G37" s="111" t="s">
        <v>4</v>
      </c>
      <c r="H37" s="111" t="s">
        <v>5</v>
      </c>
      <c r="I37" s="102"/>
      <c r="J37" s="103"/>
    </row>
    <row r="38" spans="2:10" s="104" customFormat="1" ht="18" hidden="1" customHeight="1" thickBot="1" x14ac:dyDescent="0.35">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2:10" s="104" customFormat="1" ht="16" hidden="1" thickBot="1" x14ac:dyDescent="0.4">
      <c r="B39" s="100"/>
      <c r="C39" s="107"/>
      <c r="D39" s="109"/>
      <c r="E39" s="134"/>
      <c r="F39" s="200" t="s">
        <v>17</v>
      </c>
      <c r="G39" s="200" t="s">
        <v>43</v>
      </c>
      <c r="H39" s="192" t="s">
        <v>42</v>
      </c>
      <c r="I39" s="102"/>
      <c r="J39" s="103"/>
    </row>
    <row r="40" spans="2:10" s="104" customFormat="1" ht="18" hidden="1" customHeight="1" thickBot="1" x14ac:dyDescent="0.35">
      <c r="B40" s="100"/>
      <c r="C40" s="107"/>
      <c r="D40" s="109"/>
      <c r="E40" s="137" t="s">
        <v>153</v>
      </c>
      <c r="F40" s="112" t="s">
        <v>9</v>
      </c>
      <c r="G40" s="112" t="s">
        <v>10</v>
      </c>
      <c r="H40" s="112" t="s">
        <v>11</v>
      </c>
      <c r="I40" s="102"/>
      <c r="J40" s="103"/>
    </row>
    <row r="41" spans="2:10" s="104" customFormat="1" ht="18" hidden="1" customHeight="1" thickBot="1" x14ac:dyDescent="0.35">
      <c r="B41" s="100"/>
      <c r="C41" s="107"/>
      <c r="D41" s="109"/>
      <c r="E41" s="156"/>
      <c r="F41" s="194"/>
      <c r="G41" s="194"/>
      <c r="H41" s="194"/>
      <c r="I41" s="102"/>
      <c r="J41" s="103"/>
    </row>
    <row r="42" spans="2:10" s="104" customFormat="1" ht="16" hidden="1" thickBot="1" x14ac:dyDescent="0.4">
      <c r="B42" s="100"/>
      <c r="C42" s="107"/>
      <c r="D42" s="109"/>
      <c r="E42" s="134"/>
      <c r="F42" s="200" t="s">
        <v>17</v>
      </c>
      <c r="G42" s="200" t="s">
        <v>43</v>
      </c>
      <c r="H42" s="192" t="s">
        <v>42</v>
      </c>
      <c r="I42" s="102"/>
      <c r="J42" s="103"/>
    </row>
    <row r="43" spans="2:10" s="104" customFormat="1" ht="18.5" hidden="1" thickBot="1" x14ac:dyDescent="0.35">
      <c r="B43" s="100"/>
      <c r="C43" s="107"/>
      <c r="D43" s="109"/>
      <c r="E43" s="138" t="s">
        <v>44</v>
      </c>
      <c r="F43" s="113" t="s">
        <v>9</v>
      </c>
      <c r="G43" s="113" t="s">
        <v>10</v>
      </c>
      <c r="H43" s="113" t="s">
        <v>11</v>
      </c>
      <c r="I43" s="102"/>
      <c r="J43" s="103"/>
    </row>
    <row r="44" spans="2:10" s="104" customFormat="1" ht="18" hidden="1" customHeight="1" thickBot="1" x14ac:dyDescent="0.35">
      <c r="B44" s="100"/>
      <c r="C44" s="107"/>
      <c r="D44" s="109"/>
      <c r="E44" s="158"/>
      <c r="F44" s="194"/>
      <c r="G44" s="194"/>
      <c r="H44" s="194"/>
      <c r="I44" s="102"/>
      <c r="J44" s="103"/>
    </row>
    <row r="45" spans="2:10" s="104" customFormat="1" ht="16" hidden="1" thickBot="1" x14ac:dyDescent="0.4">
      <c r="B45" s="100"/>
      <c r="C45" s="107"/>
      <c r="D45" s="109"/>
      <c r="E45" s="134"/>
      <c r="F45" s="149"/>
      <c r="G45" s="200"/>
      <c r="H45" s="192"/>
      <c r="I45" s="102"/>
      <c r="J45" s="103"/>
    </row>
    <row r="46" spans="2:10" s="104" customFormat="1" ht="18.5" hidden="1" thickBot="1" x14ac:dyDescent="0.35">
      <c r="B46" s="100"/>
      <c r="C46" s="107"/>
      <c r="D46" s="109"/>
      <c r="E46" s="138" t="s">
        <v>44</v>
      </c>
      <c r="F46" s="114" t="s">
        <v>6</v>
      </c>
      <c r="G46" s="114" t="s">
        <v>7</v>
      </c>
      <c r="H46" s="114" t="s">
        <v>8</v>
      </c>
      <c r="I46" s="102"/>
      <c r="J46" s="103"/>
    </row>
    <row r="47" spans="2:10" s="104" customFormat="1" ht="18" hidden="1" customHeight="1" thickBot="1" x14ac:dyDescent="0.35">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2:10" s="104" customFormat="1" ht="16" hidden="1" thickBot="1" x14ac:dyDescent="0.35">
      <c r="B48" s="100"/>
      <c r="C48" s="107"/>
      <c r="D48" s="108"/>
      <c r="E48" s="108"/>
      <c r="F48" s="149"/>
      <c r="G48" s="149"/>
      <c r="H48" s="142"/>
      <c r="I48" s="102"/>
      <c r="J48" s="103"/>
    </row>
    <row r="49" spans="2:10" s="104" customFormat="1" ht="16" hidden="1" thickBot="1" x14ac:dyDescent="0.35">
      <c r="B49" s="100"/>
      <c r="C49" s="107"/>
      <c r="D49" s="108"/>
      <c r="E49" s="108"/>
      <c r="F49" s="108"/>
      <c r="G49" s="115" t="s">
        <v>0</v>
      </c>
      <c r="H49" s="115" t="s">
        <v>34</v>
      </c>
      <c r="I49" s="102"/>
      <c r="J49" s="103"/>
    </row>
    <row r="50" spans="2:10" s="104" customFormat="1" ht="18" hidden="1" customHeight="1" thickBot="1" x14ac:dyDescent="0.35">
      <c r="B50" s="100"/>
      <c r="C50" s="107"/>
      <c r="D50" s="108"/>
      <c r="E50" s="108"/>
      <c r="F50" s="108"/>
      <c r="G50" s="157">
        <f>ROUND(IFERROR(IF(OR(E30="(Select Transaction Type)",H30="(Select Yes or No)"),0,IF(OR(E30="Carry Forward",E30="Carry Back",H30="No"),1,(F47*G38*H38)/(F38*G47*H47))),0),4)</f>
        <v>0</v>
      </c>
      <c r="H50" s="116">
        <f>ROUND(IFERROR(F32/G50,0),0)</f>
        <v>0</v>
      </c>
      <c r="I50" s="102"/>
      <c r="J50" s="103"/>
    </row>
    <row r="51" spans="2:10" ht="16" thickBot="1" x14ac:dyDescent="0.4">
      <c r="B51" s="17"/>
      <c r="C51" s="10"/>
      <c r="D51" s="11"/>
      <c r="E51" s="11"/>
      <c r="F51" s="11"/>
      <c r="G51" s="11"/>
      <c r="H51" s="163"/>
      <c r="I51" s="12"/>
      <c r="J51" s="18"/>
    </row>
    <row r="52" spans="2:10" ht="16" thickBot="1" x14ac:dyDescent="0.4">
      <c r="B52" s="244"/>
      <c r="C52" s="245"/>
      <c r="D52" s="245"/>
      <c r="E52" s="245"/>
      <c r="F52" s="245"/>
      <c r="G52" s="245"/>
      <c r="H52" s="250"/>
      <c r="I52" s="245"/>
      <c r="J52" s="246"/>
    </row>
    <row r="53" spans="2:10" ht="16" thickBot="1" x14ac:dyDescent="0.4">
      <c r="B53" s="17"/>
      <c r="C53" s="13"/>
      <c r="D53" s="13"/>
      <c r="E53" s="13"/>
      <c r="F53" s="13"/>
      <c r="G53" s="13"/>
      <c r="H53" s="162"/>
      <c r="I53" s="13"/>
      <c r="J53" s="18"/>
    </row>
    <row r="54" spans="2:10" s="45" customFormat="1" ht="16" x14ac:dyDescent="0.3">
      <c r="B54" s="117"/>
      <c r="C54" s="118"/>
      <c r="D54" s="124" t="s">
        <v>51</v>
      </c>
      <c r="E54" s="125"/>
      <c r="F54" s="125"/>
      <c r="G54" s="125"/>
      <c r="H54" s="164"/>
      <c r="I54" s="118"/>
      <c r="J54" s="123"/>
    </row>
    <row r="55" spans="2:10" s="45" customFormat="1" ht="16" x14ac:dyDescent="0.3">
      <c r="B55" s="117"/>
      <c r="C55" s="118"/>
      <c r="D55" s="127" t="s">
        <v>52</v>
      </c>
      <c r="E55" s="128"/>
      <c r="F55" s="128"/>
      <c r="G55" s="128"/>
      <c r="H55" s="165"/>
      <c r="I55" s="118"/>
      <c r="J55" s="123"/>
    </row>
    <row r="56" spans="2:10" s="45" customFormat="1" ht="16" x14ac:dyDescent="0.3">
      <c r="B56" s="117"/>
      <c r="C56" s="118"/>
      <c r="D56" s="127" t="s">
        <v>53</v>
      </c>
      <c r="E56" s="128"/>
      <c r="F56" s="128"/>
      <c r="G56" s="128"/>
      <c r="H56" s="165"/>
      <c r="I56" s="118"/>
      <c r="J56" s="123"/>
    </row>
    <row r="57" spans="2:10" s="45" customFormat="1" ht="15.5" x14ac:dyDescent="0.3">
      <c r="B57" s="117"/>
      <c r="C57" s="118"/>
      <c r="D57" s="127" t="s">
        <v>154</v>
      </c>
      <c r="E57" s="128"/>
      <c r="F57" s="128"/>
      <c r="G57" s="128"/>
      <c r="H57" s="165"/>
      <c r="I57" s="118"/>
      <c r="J57" s="123"/>
    </row>
    <row r="58" spans="2:10" s="45" customFormat="1" ht="16" x14ac:dyDescent="0.3">
      <c r="B58" s="117"/>
      <c r="C58" s="118"/>
      <c r="D58" s="127" t="s">
        <v>54</v>
      </c>
      <c r="E58" s="128"/>
      <c r="F58" s="128"/>
      <c r="G58" s="128"/>
      <c r="H58" s="165"/>
      <c r="I58" s="118"/>
      <c r="J58" s="123"/>
    </row>
    <row r="59" spans="2:10" s="45" customFormat="1" ht="16.5" thickBot="1" x14ac:dyDescent="0.35">
      <c r="B59" s="117"/>
      <c r="C59" s="118"/>
      <c r="D59" s="130" t="s">
        <v>55</v>
      </c>
      <c r="E59" s="131"/>
      <c r="F59" s="131"/>
      <c r="G59" s="131"/>
      <c r="H59" s="166"/>
      <c r="I59" s="118"/>
      <c r="J59" s="123"/>
    </row>
    <row r="60" spans="2:10" ht="16" thickBot="1" x14ac:dyDescent="0.3">
      <c r="B60" s="119"/>
      <c r="C60" s="120"/>
      <c r="D60" s="121"/>
      <c r="E60" s="120"/>
      <c r="F60" s="120"/>
      <c r="G60" s="120"/>
      <c r="H60" s="167"/>
      <c r="I60" s="120"/>
      <c r="J60" s="122"/>
    </row>
  </sheetData>
  <sheetProtection algorithmName="SHA-512" hashValue="kNlb76rgVGze55GAwSwNPOUeUNu56/wgG3A+307JWG6gyGdTV16sGyZRqapdJfo2YVqOsONhUzoEY9hOMKNHGw==" saltValue="oFOIqcT7nmbWDsuT5KOjlA==" spinCount="100000" sheet="1" objects="1" scenarios="1"/>
  <printOptions horizont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7220" r:id="rId4" name="CommandButton2">
          <controlPr defaultSize="0" print="0" autoLine="0" r:id="rId5">
            <anchor moveWithCells="1" sizeWithCells="1">
              <from>
                <xdr:col>6</xdr:col>
                <xdr:colOff>0</xdr:colOff>
                <xdr:row>3</xdr:row>
                <xdr:rowOff>0</xdr:rowOff>
              </from>
              <to>
                <xdr:col>6</xdr:col>
                <xdr:colOff>1460500</xdr:colOff>
                <xdr:row>5</xdr:row>
                <xdr:rowOff>0</xdr:rowOff>
              </to>
            </anchor>
          </controlPr>
        </control>
      </mc:Choice>
      <mc:Fallback>
        <control shapeId="7220" r:id="rId4" name="CommandButton2"/>
      </mc:Fallback>
    </mc:AlternateContent>
    <mc:AlternateContent xmlns:mc="http://schemas.openxmlformats.org/markup-compatibility/2006">
      <mc:Choice Requires="x14">
        <control shapeId="7219" r:id="rId6" name="CommandButton1">
          <controlPr defaultSize="0" print="0" autoLine="0" r:id="rId7">
            <anchor moveWithCells="1" sizeWithCells="1">
              <from>
                <xdr:col>4</xdr:col>
                <xdr:colOff>889000</xdr:colOff>
                <xdr:row>3</xdr:row>
                <xdr:rowOff>0</xdr:rowOff>
              </from>
              <to>
                <xdr:col>5</xdr:col>
                <xdr:colOff>0</xdr:colOff>
                <xdr:row>5</xdr:row>
                <xdr:rowOff>0</xdr:rowOff>
              </to>
            </anchor>
          </controlPr>
        </control>
      </mc:Choice>
      <mc:Fallback>
        <control shapeId="7219" r:id="rId6" name="CommandButton1"/>
      </mc:Fallback>
    </mc:AlternateContent>
    <mc:AlternateContent xmlns:mc="http://schemas.openxmlformats.org/markup-compatibility/2006">
      <mc:Choice Requires="x14">
        <control shapeId="7218" r:id="rId8" name="ComboBox24">
          <controlPr defaultSize="0" autoLine="0" linkedCell="H42" listFillRange="Select_MY" r:id="rId9">
            <anchor moveWithCells="1" sizeWithCells="1">
              <from>
                <xdr:col>7</xdr:col>
                <xdr:colOff>0</xdr:colOff>
                <xdr:row>43</xdr:row>
                <xdr:rowOff>0</xdr:rowOff>
              </from>
              <to>
                <xdr:col>8</xdr:col>
                <xdr:colOff>0</xdr:colOff>
                <xdr:row>44</xdr:row>
                <xdr:rowOff>0</xdr:rowOff>
              </to>
            </anchor>
          </controlPr>
        </control>
      </mc:Choice>
      <mc:Fallback>
        <control shapeId="7218" r:id="rId8" name="ComboBox24"/>
      </mc:Fallback>
    </mc:AlternateContent>
    <mc:AlternateContent xmlns:mc="http://schemas.openxmlformats.org/markup-compatibility/2006">
      <mc:Choice Requires="x14">
        <control shapeId="7217" r:id="rId10" name="ComboBox23">
          <controlPr defaultSize="0" autoLine="0" linkedCell="G42" listFillRange="Select_Comp_Cat" r:id="rId11">
            <anchor moveWithCells="1" sizeWithCells="1">
              <from>
                <xdr:col>6</xdr:col>
                <xdr:colOff>0</xdr:colOff>
                <xdr:row>43</xdr:row>
                <xdr:rowOff>0</xdr:rowOff>
              </from>
              <to>
                <xdr:col>7</xdr:col>
                <xdr:colOff>0</xdr:colOff>
                <xdr:row>44</xdr:row>
                <xdr:rowOff>0</xdr:rowOff>
              </to>
            </anchor>
          </controlPr>
        </control>
      </mc:Choice>
      <mc:Fallback>
        <control shapeId="7217" r:id="rId10" name="ComboBox23"/>
      </mc:Fallback>
    </mc:AlternateContent>
    <mc:AlternateContent xmlns:mc="http://schemas.openxmlformats.org/markup-compatibility/2006">
      <mc:Choice Requires="x14">
        <control shapeId="7216" r:id="rId12" name="ComboBox22">
          <controlPr defaultSize="0" autoLine="0" linkedCell="F42" listFillRange="Select_OEM" r:id="rId13">
            <anchor moveWithCells="1" sizeWithCells="1">
              <from>
                <xdr:col>5</xdr:col>
                <xdr:colOff>0</xdr:colOff>
                <xdr:row>43</xdr:row>
                <xdr:rowOff>0</xdr:rowOff>
              </from>
              <to>
                <xdr:col>6</xdr:col>
                <xdr:colOff>0</xdr:colOff>
                <xdr:row>44</xdr:row>
                <xdr:rowOff>0</xdr:rowOff>
              </to>
            </anchor>
          </controlPr>
        </control>
      </mc:Choice>
      <mc:Fallback>
        <control shapeId="7216" r:id="rId12" name="ComboBox22"/>
      </mc:Fallback>
    </mc:AlternateContent>
    <mc:AlternateContent xmlns:mc="http://schemas.openxmlformats.org/markup-compatibility/2006">
      <mc:Choice Requires="x14">
        <control shapeId="7215" r:id="rId14" name="ComboBox21">
          <controlPr defaultSize="0" autoLine="0" linkedCell="H39" listFillRange="Select_MY" r:id="rId15">
            <anchor moveWithCells="1" sizeWithCells="1">
              <from>
                <xdr:col>7</xdr:col>
                <xdr:colOff>0</xdr:colOff>
                <xdr:row>40</xdr:row>
                <xdr:rowOff>0</xdr:rowOff>
              </from>
              <to>
                <xdr:col>8</xdr:col>
                <xdr:colOff>0</xdr:colOff>
                <xdr:row>41</xdr:row>
                <xdr:rowOff>0</xdr:rowOff>
              </to>
            </anchor>
          </controlPr>
        </control>
      </mc:Choice>
      <mc:Fallback>
        <control shapeId="7215" r:id="rId14" name="ComboBox21"/>
      </mc:Fallback>
    </mc:AlternateContent>
    <mc:AlternateContent xmlns:mc="http://schemas.openxmlformats.org/markup-compatibility/2006">
      <mc:Choice Requires="x14">
        <control shapeId="7214" r:id="rId16" name="ComboBox20">
          <controlPr defaultSize="0" autoLine="0" linkedCell="G39" listFillRange="Select_Comp_Cat" r:id="rId17">
            <anchor moveWithCells="1" sizeWithCells="1">
              <from>
                <xdr:col>6</xdr:col>
                <xdr:colOff>0</xdr:colOff>
                <xdr:row>40</xdr:row>
                <xdr:rowOff>0</xdr:rowOff>
              </from>
              <to>
                <xdr:col>7</xdr:col>
                <xdr:colOff>0</xdr:colOff>
                <xdr:row>41</xdr:row>
                <xdr:rowOff>0</xdr:rowOff>
              </to>
            </anchor>
          </controlPr>
        </control>
      </mc:Choice>
      <mc:Fallback>
        <control shapeId="7214" r:id="rId16" name="ComboBox20"/>
      </mc:Fallback>
    </mc:AlternateContent>
    <mc:AlternateContent xmlns:mc="http://schemas.openxmlformats.org/markup-compatibility/2006">
      <mc:Choice Requires="x14">
        <control shapeId="7213" r:id="rId18" name="ComboBox19">
          <controlPr defaultSize="0" autoLine="0" linkedCell="F39" listFillRange="Select_OEM" r:id="rId19">
            <anchor moveWithCells="1" sizeWithCells="1">
              <from>
                <xdr:col>5</xdr:col>
                <xdr:colOff>0</xdr:colOff>
                <xdr:row>40</xdr:row>
                <xdr:rowOff>0</xdr:rowOff>
              </from>
              <to>
                <xdr:col>6</xdr:col>
                <xdr:colOff>0</xdr:colOff>
                <xdr:row>41</xdr:row>
                <xdr:rowOff>0</xdr:rowOff>
              </to>
            </anchor>
          </controlPr>
        </control>
      </mc:Choice>
      <mc:Fallback>
        <control shapeId="7213" r:id="rId18" name="ComboBox19"/>
      </mc:Fallback>
    </mc:AlternateContent>
    <mc:AlternateContent xmlns:mc="http://schemas.openxmlformats.org/markup-compatibility/2006">
      <mc:Choice Requires="x14">
        <control shapeId="7212" r:id="rId20" name="ComboBox18">
          <controlPr defaultSize="0" autoLine="0" linkedCell="H33" listFillRange="Select_MY" r:id="rId21">
            <anchor moveWithCells="1" sizeWithCells="1">
              <from>
                <xdr:col>7</xdr:col>
                <xdr:colOff>0</xdr:colOff>
                <xdr:row>34</xdr:row>
                <xdr:rowOff>0</xdr:rowOff>
              </from>
              <to>
                <xdr:col>8</xdr:col>
                <xdr:colOff>0</xdr:colOff>
                <xdr:row>35</xdr:row>
                <xdr:rowOff>0</xdr:rowOff>
              </to>
            </anchor>
          </controlPr>
        </control>
      </mc:Choice>
      <mc:Fallback>
        <control shapeId="7212" r:id="rId20" name="ComboBox18"/>
      </mc:Fallback>
    </mc:AlternateContent>
    <mc:AlternateContent xmlns:mc="http://schemas.openxmlformats.org/markup-compatibility/2006">
      <mc:Choice Requires="x14">
        <control shapeId="7211" r:id="rId22" name="ComboBox17">
          <controlPr defaultSize="0" autoLine="0" linkedCell="G33" listFillRange="Select_Comp_Cat" r:id="rId23">
            <anchor moveWithCells="1" sizeWithCells="1">
              <from>
                <xdr:col>6</xdr:col>
                <xdr:colOff>0</xdr:colOff>
                <xdr:row>34</xdr:row>
                <xdr:rowOff>0</xdr:rowOff>
              </from>
              <to>
                <xdr:col>7</xdr:col>
                <xdr:colOff>0</xdr:colOff>
                <xdr:row>35</xdr:row>
                <xdr:rowOff>0</xdr:rowOff>
              </to>
            </anchor>
          </controlPr>
        </control>
      </mc:Choice>
      <mc:Fallback>
        <control shapeId="7211" r:id="rId22" name="ComboBox17"/>
      </mc:Fallback>
    </mc:AlternateContent>
    <mc:AlternateContent xmlns:mc="http://schemas.openxmlformats.org/markup-compatibility/2006">
      <mc:Choice Requires="x14">
        <control shapeId="7210" r:id="rId24" name="ComboBox16">
          <controlPr defaultSize="0" autoLine="0" linkedCell="F33" listFillRange="Select_OEM" r:id="rId25">
            <anchor moveWithCells="1" sizeWithCells="1">
              <from>
                <xdr:col>5</xdr:col>
                <xdr:colOff>0</xdr:colOff>
                <xdr:row>34</xdr:row>
                <xdr:rowOff>0</xdr:rowOff>
              </from>
              <to>
                <xdr:col>6</xdr:col>
                <xdr:colOff>0</xdr:colOff>
                <xdr:row>35</xdr:row>
                <xdr:rowOff>0</xdr:rowOff>
              </to>
            </anchor>
          </controlPr>
        </control>
      </mc:Choice>
      <mc:Fallback>
        <control shapeId="7210" r:id="rId24" name="ComboBox16"/>
      </mc:Fallback>
    </mc:AlternateContent>
    <mc:AlternateContent xmlns:mc="http://schemas.openxmlformats.org/markup-compatibility/2006">
      <mc:Choice Requires="x14">
        <control shapeId="7209" r:id="rId26" name="ComboBox15">
          <controlPr defaultSize="0" autoLine="0" linkedCell="H30" listFillRange="Select_Yes_or_No" r:id="rId27">
            <anchor moveWithCells="1" sizeWithCells="1">
              <from>
                <xdr:col>7</xdr:col>
                <xdr:colOff>0</xdr:colOff>
                <xdr:row>31</xdr:row>
                <xdr:rowOff>0</xdr:rowOff>
              </from>
              <to>
                <xdr:col>8</xdr:col>
                <xdr:colOff>0</xdr:colOff>
                <xdr:row>32</xdr:row>
                <xdr:rowOff>0</xdr:rowOff>
              </to>
            </anchor>
          </controlPr>
        </control>
      </mc:Choice>
      <mc:Fallback>
        <control shapeId="7209" r:id="rId26" name="ComboBox15"/>
      </mc:Fallback>
    </mc:AlternateContent>
    <mc:AlternateContent xmlns:mc="http://schemas.openxmlformats.org/markup-compatibility/2006">
      <mc:Choice Requires="x14">
        <control shapeId="7208" r:id="rId28" name="ComboBox14">
          <controlPr defaultSize="0" autoLine="0" linkedCell="G30" listFillRange="Select_Credit_Type" r:id="rId29">
            <anchor moveWithCells="1" sizeWithCells="1">
              <from>
                <xdr:col>6</xdr:col>
                <xdr:colOff>0</xdr:colOff>
                <xdr:row>31</xdr:row>
                <xdr:rowOff>0</xdr:rowOff>
              </from>
              <to>
                <xdr:col>7</xdr:col>
                <xdr:colOff>0</xdr:colOff>
                <xdr:row>32</xdr:row>
                <xdr:rowOff>0</xdr:rowOff>
              </to>
            </anchor>
          </controlPr>
        </control>
      </mc:Choice>
      <mc:Fallback>
        <control shapeId="7208" r:id="rId28" name="ComboBox14"/>
      </mc:Fallback>
    </mc:AlternateContent>
    <mc:AlternateContent xmlns:mc="http://schemas.openxmlformats.org/markup-compatibility/2006">
      <mc:Choice Requires="x14">
        <control shapeId="7206" r:id="rId30" name="ComboBox13">
          <controlPr defaultSize="0" autoLine="0" linkedCell="E30" listFillRange="Select_Transaction_Type" r:id="rId31">
            <anchor moveWithCells="1" sizeWithCells="1">
              <from>
                <xdr:col>4</xdr:col>
                <xdr:colOff>0</xdr:colOff>
                <xdr:row>31</xdr:row>
                <xdr:rowOff>0</xdr:rowOff>
              </from>
              <to>
                <xdr:col>5</xdr:col>
                <xdr:colOff>0</xdr:colOff>
                <xdr:row>32</xdr:row>
                <xdr:rowOff>0</xdr:rowOff>
              </to>
            </anchor>
          </controlPr>
        </control>
      </mc:Choice>
      <mc:Fallback>
        <control shapeId="7206" r:id="rId30" name="ComboBox13"/>
      </mc:Fallback>
    </mc:AlternateContent>
    <mc:AlternateContent xmlns:mc="http://schemas.openxmlformats.org/markup-compatibility/2006">
      <mc:Choice Requires="x14">
        <control shapeId="7205" r:id="rId32" name="ComboBox12">
          <controlPr defaultSize="0" autoLine="0" linkedCell="H19" listFillRange="Select_MY" r:id="rId33">
            <anchor moveWithCells="1" sizeWithCells="1">
              <from>
                <xdr:col>7</xdr:col>
                <xdr:colOff>0</xdr:colOff>
                <xdr:row>20</xdr:row>
                <xdr:rowOff>0</xdr:rowOff>
              </from>
              <to>
                <xdr:col>8</xdr:col>
                <xdr:colOff>0</xdr:colOff>
                <xdr:row>21</xdr:row>
                <xdr:rowOff>0</xdr:rowOff>
              </to>
            </anchor>
          </controlPr>
        </control>
      </mc:Choice>
      <mc:Fallback>
        <control shapeId="7205" r:id="rId32" name="ComboBox12"/>
      </mc:Fallback>
    </mc:AlternateContent>
    <mc:AlternateContent xmlns:mc="http://schemas.openxmlformats.org/markup-compatibility/2006">
      <mc:Choice Requires="x14">
        <control shapeId="7204" r:id="rId34" name="ComboBox11">
          <controlPr defaultSize="0" autoLine="0" linkedCell="G19" listFillRange="Select_Comp_Cat" r:id="rId35">
            <anchor moveWithCells="1" sizeWithCells="1">
              <from>
                <xdr:col>6</xdr:col>
                <xdr:colOff>0</xdr:colOff>
                <xdr:row>20</xdr:row>
                <xdr:rowOff>0</xdr:rowOff>
              </from>
              <to>
                <xdr:col>7</xdr:col>
                <xdr:colOff>0</xdr:colOff>
                <xdr:row>21</xdr:row>
                <xdr:rowOff>0</xdr:rowOff>
              </to>
            </anchor>
          </controlPr>
        </control>
      </mc:Choice>
      <mc:Fallback>
        <control shapeId="7204" r:id="rId34" name="ComboBox11"/>
      </mc:Fallback>
    </mc:AlternateContent>
    <mc:AlternateContent xmlns:mc="http://schemas.openxmlformats.org/markup-compatibility/2006">
      <mc:Choice Requires="x14">
        <control shapeId="7203" r:id="rId36" name="ComboBox10">
          <controlPr defaultSize="0" autoLine="0" linkedCell="F19" listFillRange="Select_OEM" r:id="rId37">
            <anchor moveWithCells="1" sizeWithCells="1">
              <from>
                <xdr:col>5</xdr:col>
                <xdr:colOff>0</xdr:colOff>
                <xdr:row>20</xdr:row>
                <xdr:rowOff>0</xdr:rowOff>
              </from>
              <to>
                <xdr:col>6</xdr:col>
                <xdr:colOff>0</xdr:colOff>
                <xdr:row>21</xdr:row>
                <xdr:rowOff>0</xdr:rowOff>
              </to>
            </anchor>
          </controlPr>
        </control>
      </mc:Choice>
      <mc:Fallback>
        <control shapeId="7203" r:id="rId36" name="ComboBox10"/>
      </mc:Fallback>
    </mc:AlternateContent>
    <mc:AlternateContent xmlns:mc="http://schemas.openxmlformats.org/markup-compatibility/2006">
      <mc:Choice Requires="x14">
        <control shapeId="7202" r:id="rId38" name="ComboBox9">
          <controlPr defaultSize="0" autoLine="0" linkedCell="H16" listFillRange="Select_MY" r:id="rId39">
            <anchor moveWithCells="1" sizeWithCells="1">
              <from>
                <xdr:col>7</xdr:col>
                <xdr:colOff>0</xdr:colOff>
                <xdr:row>17</xdr:row>
                <xdr:rowOff>0</xdr:rowOff>
              </from>
              <to>
                <xdr:col>8</xdr:col>
                <xdr:colOff>0</xdr:colOff>
                <xdr:row>18</xdr:row>
                <xdr:rowOff>0</xdr:rowOff>
              </to>
            </anchor>
          </controlPr>
        </control>
      </mc:Choice>
      <mc:Fallback>
        <control shapeId="7202" r:id="rId38" name="ComboBox9"/>
      </mc:Fallback>
    </mc:AlternateContent>
    <mc:AlternateContent xmlns:mc="http://schemas.openxmlformats.org/markup-compatibility/2006">
      <mc:Choice Requires="x14">
        <control shapeId="7201" r:id="rId40" name="ComboBox8">
          <controlPr defaultSize="0" autoLine="0" linkedCell="G16" listFillRange="Select_Comp_Cat" r:id="rId41">
            <anchor moveWithCells="1" sizeWithCells="1">
              <from>
                <xdr:col>6</xdr:col>
                <xdr:colOff>0</xdr:colOff>
                <xdr:row>17</xdr:row>
                <xdr:rowOff>0</xdr:rowOff>
              </from>
              <to>
                <xdr:col>7</xdr:col>
                <xdr:colOff>0</xdr:colOff>
                <xdr:row>18</xdr:row>
                <xdr:rowOff>0</xdr:rowOff>
              </to>
            </anchor>
          </controlPr>
        </control>
      </mc:Choice>
      <mc:Fallback>
        <control shapeId="7201" r:id="rId40" name="ComboBox8"/>
      </mc:Fallback>
    </mc:AlternateContent>
    <mc:AlternateContent xmlns:mc="http://schemas.openxmlformats.org/markup-compatibility/2006">
      <mc:Choice Requires="x14">
        <control shapeId="7200" r:id="rId42" name="ComboBox7">
          <controlPr defaultSize="0" autoLine="0" linkedCell="F16" listFillRange="Select_OEM" r:id="rId43">
            <anchor moveWithCells="1" sizeWithCells="1">
              <from>
                <xdr:col>5</xdr:col>
                <xdr:colOff>0</xdr:colOff>
                <xdr:row>17</xdr:row>
                <xdr:rowOff>0</xdr:rowOff>
              </from>
              <to>
                <xdr:col>6</xdr:col>
                <xdr:colOff>0</xdr:colOff>
                <xdr:row>18</xdr:row>
                <xdr:rowOff>0</xdr:rowOff>
              </to>
            </anchor>
          </controlPr>
        </control>
      </mc:Choice>
      <mc:Fallback>
        <control shapeId="7200" r:id="rId42" name="ComboBox7"/>
      </mc:Fallback>
    </mc:AlternateContent>
    <mc:AlternateContent xmlns:mc="http://schemas.openxmlformats.org/markup-compatibility/2006">
      <mc:Choice Requires="x14">
        <control shapeId="7199" r:id="rId44" name="ComboBox6">
          <controlPr defaultSize="0" autoLine="0" autoPict="0" linkedCell="H10" listFillRange="Select_MY" r:id="rId45">
            <anchor moveWithCells="1" sizeWithCells="1">
              <from>
                <xdr:col>7</xdr:col>
                <xdr:colOff>0</xdr:colOff>
                <xdr:row>11</xdr:row>
                <xdr:rowOff>0</xdr:rowOff>
              </from>
              <to>
                <xdr:col>8</xdr:col>
                <xdr:colOff>0</xdr:colOff>
                <xdr:row>12</xdr:row>
                <xdr:rowOff>0</xdr:rowOff>
              </to>
            </anchor>
          </controlPr>
        </control>
      </mc:Choice>
      <mc:Fallback>
        <control shapeId="7199" r:id="rId44" name="ComboBox6"/>
      </mc:Fallback>
    </mc:AlternateContent>
    <mc:AlternateContent xmlns:mc="http://schemas.openxmlformats.org/markup-compatibility/2006">
      <mc:Choice Requires="x14">
        <control shapeId="7198" r:id="rId46" name="ComboBox5">
          <controlPr defaultSize="0" autoLine="0" autoPict="0" linkedCell="G10" listFillRange="Select_Comp_Cat" r:id="rId47">
            <anchor moveWithCells="1" sizeWithCells="1">
              <from>
                <xdr:col>6</xdr:col>
                <xdr:colOff>0</xdr:colOff>
                <xdr:row>11</xdr:row>
                <xdr:rowOff>0</xdr:rowOff>
              </from>
              <to>
                <xdr:col>7</xdr:col>
                <xdr:colOff>0</xdr:colOff>
                <xdr:row>12</xdr:row>
                <xdr:rowOff>0</xdr:rowOff>
              </to>
            </anchor>
          </controlPr>
        </control>
      </mc:Choice>
      <mc:Fallback>
        <control shapeId="7198" r:id="rId46" name="ComboBox5"/>
      </mc:Fallback>
    </mc:AlternateContent>
    <mc:AlternateContent xmlns:mc="http://schemas.openxmlformats.org/markup-compatibility/2006">
      <mc:Choice Requires="x14">
        <control shapeId="7197" r:id="rId48" name="ComboBox4">
          <controlPr defaultSize="0" autoLine="0" autoPict="0" linkedCell="F10" listFillRange="Select_OEM" r:id="rId49">
            <anchor moveWithCells="1" sizeWithCells="1">
              <from>
                <xdr:col>5</xdr:col>
                <xdr:colOff>0</xdr:colOff>
                <xdr:row>11</xdr:row>
                <xdr:rowOff>0</xdr:rowOff>
              </from>
              <to>
                <xdr:col>6</xdr:col>
                <xdr:colOff>0</xdr:colOff>
                <xdr:row>12</xdr:row>
                <xdr:rowOff>0</xdr:rowOff>
              </to>
            </anchor>
          </controlPr>
        </control>
      </mc:Choice>
      <mc:Fallback>
        <control shapeId="7197" r:id="rId48" name="ComboBox4"/>
      </mc:Fallback>
    </mc:AlternateContent>
    <mc:AlternateContent xmlns:mc="http://schemas.openxmlformats.org/markup-compatibility/2006">
      <mc:Choice Requires="x14">
        <control shapeId="7196" r:id="rId50" name="ComboBox3">
          <controlPr defaultSize="0" autoLine="0" autoPict="0" linkedCell="H7" listFillRange="Select_Yes_or_No" r:id="rId51">
            <anchor moveWithCells="1">
              <from>
                <xdr:col>7</xdr:col>
                <xdr:colOff>0</xdr:colOff>
                <xdr:row>8</xdr:row>
                <xdr:rowOff>0</xdr:rowOff>
              </from>
              <to>
                <xdr:col>8</xdr:col>
                <xdr:colOff>0</xdr:colOff>
                <xdr:row>9</xdr:row>
                <xdr:rowOff>0</xdr:rowOff>
              </to>
            </anchor>
          </controlPr>
        </control>
      </mc:Choice>
      <mc:Fallback>
        <control shapeId="7196" r:id="rId50" name="ComboBox3"/>
      </mc:Fallback>
    </mc:AlternateContent>
    <mc:AlternateContent xmlns:mc="http://schemas.openxmlformats.org/markup-compatibility/2006">
      <mc:Choice Requires="x14">
        <control shapeId="7195" r:id="rId52" name="ComboBox2">
          <controlPr defaultSize="0" autoLine="0" autoPict="0" linkedCell="G7" listFillRange="Select_Credit_Type" r:id="rId53">
            <anchor moveWithCells="1">
              <from>
                <xdr:col>6</xdr:col>
                <xdr:colOff>0</xdr:colOff>
                <xdr:row>8</xdr:row>
                <xdr:rowOff>0</xdr:rowOff>
              </from>
              <to>
                <xdr:col>7</xdr:col>
                <xdr:colOff>0</xdr:colOff>
                <xdr:row>9</xdr:row>
                <xdr:rowOff>0</xdr:rowOff>
              </to>
            </anchor>
          </controlPr>
        </control>
      </mc:Choice>
      <mc:Fallback>
        <control shapeId="7195" r:id="rId52" name="ComboBox2"/>
      </mc:Fallback>
    </mc:AlternateContent>
    <mc:AlternateContent xmlns:mc="http://schemas.openxmlformats.org/markup-compatibility/2006">
      <mc:Choice Requires="x14">
        <control shapeId="7194" r:id="rId54" name="ComboBox1">
          <controlPr defaultSize="0" autoLine="0" autoPict="0" linkedCell="E7" listFillRange="Select_Transaction_Type" r:id="rId55">
            <anchor moveWithCells="1">
              <from>
                <xdr:col>4</xdr:col>
                <xdr:colOff>0</xdr:colOff>
                <xdr:row>7</xdr:row>
                <xdr:rowOff>203200</xdr:rowOff>
              </from>
              <to>
                <xdr:col>5</xdr:col>
                <xdr:colOff>0</xdr:colOff>
                <xdr:row>9</xdr:row>
                <xdr:rowOff>0</xdr:rowOff>
              </to>
            </anchor>
          </controlPr>
        </control>
      </mc:Choice>
      <mc:Fallback>
        <control shapeId="7194" r:id="rId54" name="ComboBox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0070C0"/>
  </sheetPr>
  <dimension ref="A1:K60"/>
  <sheetViews>
    <sheetView topLeftCell="B2" zoomScaleNormal="100" zoomScalePageLayoutView="50" workbookViewId="0">
      <selection activeCell="B3" sqref="B3"/>
    </sheetView>
  </sheetViews>
  <sheetFormatPr defaultColWidth="0" defaultRowHeight="12.5" zeroHeight="1" x14ac:dyDescent="0.25"/>
  <cols>
    <col min="1" max="1" width="2.58203125" style="1" hidden="1" customWidth="1"/>
    <col min="2"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58203125" style="1" customWidth="1"/>
    <col min="10" max="10" width="2.75" style="1" customWidth="1"/>
    <col min="11" max="11" width="2.58203125" style="1" hidden="1" customWidth="1"/>
    <col min="12" max="16384" width="9" style="1" hidden="1"/>
  </cols>
  <sheetData>
    <row r="1" spans="2:10" ht="13" hidden="1" thickBot="1" x14ac:dyDescent="0.3"/>
    <row r="2" spans="2:10" s="2" customFormat="1" ht="124.5" thickBot="1" x14ac:dyDescent="0.4">
      <c r="B2" s="152" t="str">
        <f>Header</f>
        <v>United States Department of Transportation
National Highway Transportation Safety Administration
NHTSA CAFE Credit Transaction Template (OMB Control No. 2127-0019)
NHTSA Form Number 1475
49 CFR 536.8, 49 CFR 536.5(d)(6), and 49 CFR 536.7
Version Number: 2.4; Last Revision: 09/14/2022; Expiration Date: xxxxxxxxxx</v>
      </c>
      <c r="C2" s="153"/>
      <c r="D2" s="153"/>
      <c r="E2" s="153"/>
      <c r="F2" s="153"/>
      <c r="G2" s="153"/>
      <c r="H2" s="153"/>
      <c r="I2" s="153"/>
      <c r="J2" s="154"/>
    </row>
    <row r="3" spans="2:10" ht="16" thickBot="1" x14ac:dyDescent="0.4">
      <c r="B3" s="14"/>
      <c r="C3" s="15"/>
      <c r="D3" s="15"/>
      <c r="E3" s="15"/>
      <c r="F3" s="15"/>
      <c r="G3" s="15"/>
      <c r="H3" s="15"/>
      <c r="I3" s="15"/>
      <c r="J3" s="16"/>
    </row>
    <row r="4" spans="2:10" ht="31.5" thickBot="1" x14ac:dyDescent="0.4">
      <c r="B4" s="17"/>
      <c r="C4" s="13"/>
      <c r="D4" s="47" t="s">
        <v>127</v>
      </c>
      <c r="E4" s="98"/>
      <c r="F4" s="105"/>
      <c r="G4" s="35"/>
      <c r="H4" s="46">
        <f>'Transactions 3-4'!H4+1</f>
        <v>3</v>
      </c>
      <c r="I4" s="13"/>
      <c r="J4" s="18"/>
    </row>
    <row r="5" spans="2:10" ht="16" thickBot="1" x14ac:dyDescent="0.4">
      <c r="B5" s="17"/>
      <c r="C5" s="13"/>
      <c r="D5" s="190"/>
      <c r="E5" s="4"/>
      <c r="F5" s="4"/>
      <c r="G5" s="4"/>
      <c r="H5" s="13"/>
      <c r="I5" s="13"/>
      <c r="J5" s="18"/>
    </row>
    <row r="6" spans="2:10" ht="16" thickBot="1" x14ac:dyDescent="0.4">
      <c r="B6" s="17"/>
      <c r="C6" s="13"/>
      <c r="D6" s="13"/>
      <c r="E6" s="13"/>
      <c r="F6" s="13"/>
      <c r="G6" s="13"/>
      <c r="H6" s="13"/>
      <c r="I6" s="13"/>
      <c r="J6" s="18"/>
    </row>
    <row r="7" spans="2:10" ht="16" thickBot="1" x14ac:dyDescent="0.4">
      <c r="B7" s="17"/>
      <c r="C7" s="5"/>
      <c r="D7" s="140"/>
      <c r="E7" s="191" t="s">
        <v>35</v>
      </c>
      <c r="F7" s="191"/>
      <c r="G7" s="191" t="s">
        <v>155</v>
      </c>
      <c r="H7" s="191" t="s">
        <v>48</v>
      </c>
      <c r="I7" s="6"/>
      <c r="J7" s="18"/>
    </row>
    <row r="8" spans="2:10" ht="16" thickBot="1" x14ac:dyDescent="0.4">
      <c r="B8" s="17"/>
      <c r="C8" s="7"/>
      <c r="D8" s="42" t="s">
        <v>2</v>
      </c>
      <c r="E8" s="42" t="s">
        <v>12</v>
      </c>
      <c r="F8" s="42" t="s">
        <v>33</v>
      </c>
      <c r="G8" s="42" t="s">
        <v>158</v>
      </c>
      <c r="H8" s="42" t="s">
        <v>16</v>
      </c>
      <c r="I8" s="8"/>
      <c r="J8" s="18"/>
    </row>
    <row r="9" spans="2:10" s="104" customFormat="1" ht="18" customHeight="1" thickBot="1" x14ac:dyDescent="0.35">
      <c r="B9" s="100"/>
      <c r="C9" s="101"/>
      <c r="D9" s="99">
        <f>'Transactions 3-4'!D32+1</f>
        <v>5</v>
      </c>
      <c r="E9" s="194"/>
      <c r="F9" s="193"/>
      <c r="G9" s="195"/>
      <c r="H9" s="194"/>
      <c r="I9" s="102"/>
      <c r="J9" s="103"/>
    </row>
    <row r="10" spans="2:10" ht="16" hidden="1" thickBot="1" x14ac:dyDescent="0.4">
      <c r="B10" s="17"/>
      <c r="C10" s="7"/>
      <c r="D10" s="141"/>
      <c r="E10" s="141"/>
      <c r="F10" s="192" t="s">
        <v>17</v>
      </c>
      <c r="G10" s="192" t="s">
        <v>43</v>
      </c>
      <c r="H10" s="192" t="s">
        <v>42</v>
      </c>
      <c r="I10" s="8"/>
      <c r="J10" s="18"/>
    </row>
    <row r="11" spans="2:10" ht="18.5" hidden="1" thickBot="1" x14ac:dyDescent="0.4">
      <c r="B11" s="17"/>
      <c r="C11" s="7"/>
      <c r="D11" s="106"/>
      <c r="E11" s="136" t="s">
        <v>45</v>
      </c>
      <c r="F11" s="39" t="s">
        <v>9</v>
      </c>
      <c r="G11" s="39" t="s">
        <v>10</v>
      </c>
      <c r="H11" s="39" t="s">
        <v>11</v>
      </c>
      <c r="I11" s="8"/>
      <c r="J11" s="18"/>
    </row>
    <row r="12" spans="2:10" s="104" customFormat="1" ht="18" hidden="1" customHeight="1" thickBot="1" x14ac:dyDescent="0.35">
      <c r="B12" s="100"/>
      <c r="C12" s="107"/>
      <c r="D12" s="109"/>
      <c r="E12" s="156"/>
      <c r="F12" s="194"/>
      <c r="G12" s="194"/>
      <c r="H12" s="194"/>
      <c r="I12" s="102"/>
      <c r="J12" s="103"/>
    </row>
    <row r="13" spans="2:10" ht="16" hidden="1" thickBot="1" x14ac:dyDescent="0.4">
      <c r="B13" s="17"/>
      <c r="C13" s="7"/>
      <c r="D13" s="106"/>
      <c r="E13" s="134"/>
      <c r="F13" s="142"/>
      <c r="G13" s="192"/>
      <c r="H13" s="192"/>
      <c r="I13" s="8"/>
      <c r="J13" s="18"/>
    </row>
    <row r="14" spans="2:10" ht="18.5" hidden="1" thickBot="1" x14ac:dyDescent="0.4">
      <c r="B14" s="17"/>
      <c r="C14" s="7"/>
      <c r="D14" s="106"/>
      <c r="E14" s="136" t="s">
        <v>45</v>
      </c>
      <c r="F14" s="40" t="s">
        <v>3</v>
      </c>
      <c r="G14" s="40" t="s">
        <v>4</v>
      </c>
      <c r="H14" s="40" t="s">
        <v>5</v>
      </c>
      <c r="I14" s="8"/>
      <c r="J14" s="18"/>
    </row>
    <row r="15" spans="2:10" s="104" customFormat="1" ht="18" hidden="1" customHeight="1" thickBot="1" x14ac:dyDescent="0.35">
      <c r="B15" s="100"/>
      <c r="C15" s="107"/>
      <c r="D15" s="109"/>
      <c r="E15" s="156"/>
      <c r="F15" s="159" t="str">
        <f>IF(AND(OR(E7&lt;&gt;"Carry Forward",E7&lt;&gt;"Carry Back"),H7="Yes",F10&lt;&gt;"(Select Manufacturer)",G10&lt;&gt;"(Select Compliance Category)",H10&lt;&gt;"(Select MY)"),VLOOKUP(CONCATENATE($G10,"-",$H10),Unique_ID_Lookup,4,FALSE),"")</f>
        <v/>
      </c>
      <c r="G15" s="197"/>
      <c r="H15" s="197"/>
      <c r="I15" s="102"/>
      <c r="J15" s="103"/>
    </row>
    <row r="16" spans="2:10" ht="16" hidden="1" thickBot="1" x14ac:dyDescent="0.4">
      <c r="B16" s="17"/>
      <c r="C16" s="7"/>
      <c r="D16" s="106"/>
      <c r="E16" s="134"/>
      <c r="F16" s="192" t="s">
        <v>17</v>
      </c>
      <c r="G16" s="192" t="s">
        <v>43</v>
      </c>
      <c r="H16" s="192" t="s">
        <v>42</v>
      </c>
      <c r="I16" s="8"/>
      <c r="J16" s="18"/>
    </row>
    <row r="17" spans="2:10" ht="18.5" hidden="1" thickBot="1" x14ac:dyDescent="0.4">
      <c r="B17" s="17"/>
      <c r="C17" s="7"/>
      <c r="D17" s="106"/>
      <c r="E17" s="137" t="s">
        <v>153</v>
      </c>
      <c r="F17" s="38" t="s">
        <v>9</v>
      </c>
      <c r="G17" s="38" t="s">
        <v>10</v>
      </c>
      <c r="H17" s="38" t="s">
        <v>11</v>
      </c>
      <c r="I17" s="8"/>
      <c r="J17" s="18"/>
    </row>
    <row r="18" spans="2:10" s="104" customFormat="1" ht="18" hidden="1" customHeight="1" thickBot="1" x14ac:dyDescent="0.35">
      <c r="B18" s="100"/>
      <c r="C18" s="107"/>
      <c r="D18" s="109"/>
      <c r="E18" s="156"/>
      <c r="F18" s="194"/>
      <c r="G18" s="194"/>
      <c r="H18" s="194"/>
      <c r="I18" s="102"/>
      <c r="J18" s="103"/>
    </row>
    <row r="19" spans="2:10" ht="16" hidden="1" thickBot="1" x14ac:dyDescent="0.4">
      <c r="B19" s="17"/>
      <c r="C19" s="7"/>
      <c r="D19" s="106"/>
      <c r="E19" s="134"/>
      <c r="F19" s="192" t="s">
        <v>17</v>
      </c>
      <c r="G19" s="192" t="s">
        <v>43</v>
      </c>
      <c r="H19" s="192" t="s">
        <v>42</v>
      </c>
      <c r="I19" s="8"/>
      <c r="J19" s="18"/>
    </row>
    <row r="20" spans="2:10" ht="18.5" hidden="1" thickBot="1" x14ac:dyDescent="0.4">
      <c r="B20" s="17"/>
      <c r="C20" s="7"/>
      <c r="D20" s="106"/>
      <c r="E20" s="138" t="s">
        <v>44</v>
      </c>
      <c r="F20" s="36" t="s">
        <v>9</v>
      </c>
      <c r="G20" s="36" t="s">
        <v>10</v>
      </c>
      <c r="H20" s="36" t="s">
        <v>11</v>
      </c>
      <c r="I20" s="8"/>
      <c r="J20" s="18"/>
    </row>
    <row r="21" spans="2:10" s="104" customFormat="1" ht="18" hidden="1" customHeight="1" thickBot="1" x14ac:dyDescent="0.35">
      <c r="B21" s="100"/>
      <c r="C21" s="107"/>
      <c r="D21" s="108"/>
      <c r="E21" s="158"/>
      <c r="F21" s="194"/>
      <c r="G21" s="194"/>
      <c r="H21" s="194"/>
      <c r="I21" s="102"/>
      <c r="J21" s="103"/>
    </row>
    <row r="22" spans="2:10" ht="16" hidden="1" thickBot="1" x14ac:dyDescent="0.4">
      <c r="B22" s="17"/>
      <c r="C22" s="7"/>
      <c r="D22" s="9"/>
      <c r="E22" s="134"/>
      <c r="F22" s="142"/>
      <c r="G22" s="192"/>
      <c r="H22" s="192"/>
      <c r="I22" s="8"/>
      <c r="J22" s="18"/>
    </row>
    <row r="23" spans="2:10" ht="18.5" hidden="1" thickBot="1" x14ac:dyDescent="0.4">
      <c r="B23" s="17"/>
      <c r="C23" s="7"/>
      <c r="D23" s="106"/>
      <c r="E23" s="138" t="s">
        <v>44</v>
      </c>
      <c r="F23" s="37" t="s">
        <v>6</v>
      </c>
      <c r="G23" s="37" t="s">
        <v>7</v>
      </c>
      <c r="H23" s="37" t="s">
        <v>8</v>
      </c>
      <c r="I23" s="8"/>
      <c r="J23" s="18"/>
    </row>
    <row r="24" spans="2:10" s="104" customFormat="1" ht="18" hidden="1" customHeight="1" thickBot="1" x14ac:dyDescent="0.35">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2:10" ht="16" hidden="1" thickBot="1" x14ac:dyDescent="0.4">
      <c r="B25" s="17"/>
      <c r="C25" s="7"/>
      <c r="D25" s="9"/>
      <c r="E25" s="134"/>
      <c r="F25" s="139"/>
      <c r="G25" s="142"/>
      <c r="H25" s="142"/>
      <c r="I25" s="8"/>
      <c r="J25" s="18"/>
    </row>
    <row r="26" spans="2:10" ht="16" hidden="1" thickBot="1" x14ac:dyDescent="0.4">
      <c r="B26" s="17"/>
      <c r="C26" s="7"/>
      <c r="D26" s="9"/>
      <c r="E26" s="134"/>
      <c r="F26" s="9"/>
      <c r="G26" s="42" t="s">
        <v>0</v>
      </c>
      <c r="H26" s="42" t="s">
        <v>34</v>
      </c>
      <c r="I26" s="8"/>
      <c r="J26" s="18"/>
    </row>
    <row r="27" spans="2:10" s="104" customFormat="1" ht="18" hidden="1" customHeight="1" thickBot="1" x14ac:dyDescent="0.35">
      <c r="B27" s="100"/>
      <c r="C27" s="107"/>
      <c r="D27" s="108"/>
      <c r="E27" s="156"/>
      <c r="F27" s="108"/>
      <c r="G27" s="157">
        <f>ROUND(IFERROR(IF(OR(E7="(Select Transaction Type)",H7="(Select Yes or No)"),0,IF(OR(E7="Carry Forward",E7="Carry Back",H7="No"),1,(F24*G15*H15)/(F15*G24*H24))),0),4)</f>
        <v>0</v>
      </c>
      <c r="H27" s="116">
        <f>ROUND(IFERROR(F9/G27,0),0)</f>
        <v>0</v>
      </c>
      <c r="I27" s="102"/>
      <c r="J27" s="103"/>
    </row>
    <row r="28" spans="2:10" ht="16" thickBot="1" x14ac:dyDescent="0.4">
      <c r="B28" s="17"/>
      <c r="C28" s="10"/>
      <c r="D28" s="11"/>
      <c r="E28" s="11"/>
      <c r="F28" s="11"/>
      <c r="G28" s="11"/>
      <c r="H28" s="11"/>
      <c r="I28" s="12"/>
      <c r="J28" s="18"/>
    </row>
    <row r="29" spans="2:10" ht="16" thickBot="1" x14ac:dyDescent="0.4">
      <c r="B29" s="17"/>
      <c r="C29" s="13"/>
      <c r="D29" s="13"/>
      <c r="E29" s="13"/>
      <c r="F29" s="13"/>
      <c r="G29" s="13"/>
      <c r="H29" s="13"/>
      <c r="I29" s="13"/>
      <c r="J29" s="18"/>
    </row>
    <row r="30" spans="2:10" ht="16" thickBot="1" x14ac:dyDescent="0.4">
      <c r="B30" s="17"/>
      <c r="C30" s="5"/>
      <c r="D30" s="148"/>
      <c r="E30" s="199" t="s">
        <v>35</v>
      </c>
      <c r="F30" s="199"/>
      <c r="G30" s="199" t="s">
        <v>155</v>
      </c>
      <c r="H30" s="199" t="s">
        <v>48</v>
      </c>
      <c r="I30" s="6"/>
      <c r="J30" s="18"/>
    </row>
    <row r="31" spans="2:10" ht="16" thickBot="1" x14ac:dyDescent="0.4">
      <c r="B31" s="17"/>
      <c r="C31" s="7"/>
      <c r="D31" s="42" t="s">
        <v>2</v>
      </c>
      <c r="E31" s="42" t="s">
        <v>12</v>
      </c>
      <c r="F31" s="42" t="s">
        <v>33</v>
      </c>
      <c r="G31" s="42" t="s">
        <v>158</v>
      </c>
      <c r="H31" s="42" t="s">
        <v>16</v>
      </c>
      <c r="I31" s="8"/>
      <c r="J31" s="18"/>
    </row>
    <row r="32" spans="2:10" s="104" customFormat="1" ht="18" customHeight="1" thickBot="1" x14ac:dyDescent="0.35">
      <c r="B32" s="100"/>
      <c r="C32" s="101"/>
      <c r="D32" s="99">
        <f>D9+1</f>
        <v>6</v>
      </c>
      <c r="E32" s="194"/>
      <c r="F32" s="193"/>
      <c r="G32" s="194"/>
      <c r="H32" s="195"/>
      <c r="I32" s="102"/>
      <c r="J32" s="103"/>
    </row>
    <row r="33" spans="2:10" s="104" customFormat="1" ht="16" hidden="1" thickBot="1" x14ac:dyDescent="0.35">
      <c r="B33" s="100"/>
      <c r="C33" s="107"/>
      <c r="D33" s="108"/>
      <c r="E33" s="108"/>
      <c r="F33" s="200" t="s">
        <v>17</v>
      </c>
      <c r="G33" s="200" t="s">
        <v>43</v>
      </c>
      <c r="H33" s="200" t="s">
        <v>42</v>
      </c>
      <c r="I33" s="102"/>
      <c r="J33" s="103"/>
    </row>
    <row r="34" spans="2:10" s="104" customFormat="1" ht="18.5" hidden="1" thickBot="1" x14ac:dyDescent="0.35">
      <c r="B34" s="100"/>
      <c r="C34" s="107"/>
      <c r="D34" s="109"/>
      <c r="E34" s="136" t="s">
        <v>45</v>
      </c>
      <c r="F34" s="110" t="s">
        <v>9</v>
      </c>
      <c r="G34" s="110" t="s">
        <v>10</v>
      </c>
      <c r="H34" s="110" t="s">
        <v>11</v>
      </c>
      <c r="I34" s="102"/>
      <c r="J34" s="103"/>
    </row>
    <row r="35" spans="2:10" s="104" customFormat="1" ht="18" hidden="1" customHeight="1" thickBot="1" x14ac:dyDescent="0.35">
      <c r="B35" s="100"/>
      <c r="C35" s="107"/>
      <c r="D35" s="109"/>
      <c r="E35" s="156"/>
      <c r="F35" s="194"/>
      <c r="G35" s="194"/>
      <c r="H35" s="194"/>
      <c r="I35" s="102"/>
      <c r="J35" s="103"/>
    </row>
    <row r="36" spans="2:10" s="104" customFormat="1" ht="16" hidden="1" thickBot="1" x14ac:dyDescent="0.4">
      <c r="B36" s="100"/>
      <c r="C36" s="107"/>
      <c r="D36" s="109"/>
      <c r="E36" s="134"/>
      <c r="F36" s="149"/>
      <c r="G36" s="200"/>
      <c r="H36" s="200"/>
      <c r="I36" s="102"/>
      <c r="J36" s="103"/>
    </row>
    <row r="37" spans="2:10" s="104" customFormat="1" ht="18.5" hidden="1" thickBot="1" x14ac:dyDescent="0.35">
      <c r="B37" s="100"/>
      <c r="C37" s="107"/>
      <c r="D37" s="109"/>
      <c r="E37" s="136" t="s">
        <v>45</v>
      </c>
      <c r="F37" s="111" t="s">
        <v>3</v>
      </c>
      <c r="G37" s="111" t="s">
        <v>4</v>
      </c>
      <c r="H37" s="111" t="s">
        <v>5</v>
      </c>
      <c r="I37" s="102"/>
      <c r="J37" s="103"/>
    </row>
    <row r="38" spans="2:10" s="104" customFormat="1" ht="18" hidden="1" customHeight="1" thickBot="1" x14ac:dyDescent="0.35">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2:10" s="104" customFormat="1" ht="16" hidden="1" thickBot="1" x14ac:dyDescent="0.4">
      <c r="B39" s="100"/>
      <c r="C39" s="107"/>
      <c r="D39" s="109"/>
      <c r="E39" s="134"/>
      <c r="F39" s="200" t="s">
        <v>17</v>
      </c>
      <c r="G39" s="200" t="s">
        <v>43</v>
      </c>
      <c r="H39" s="200" t="s">
        <v>42</v>
      </c>
      <c r="I39" s="102"/>
      <c r="J39" s="103"/>
    </row>
    <row r="40" spans="2:10" s="104" customFormat="1" ht="18.5" hidden="1" thickBot="1" x14ac:dyDescent="0.35">
      <c r="B40" s="100"/>
      <c r="C40" s="107"/>
      <c r="D40" s="109"/>
      <c r="E40" s="137" t="s">
        <v>153</v>
      </c>
      <c r="F40" s="112" t="s">
        <v>9</v>
      </c>
      <c r="G40" s="112" t="s">
        <v>10</v>
      </c>
      <c r="H40" s="112" t="s">
        <v>11</v>
      </c>
      <c r="I40" s="102"/>
      <c r="J40" s="103"/>
    </row>
    <row r="41" spans="2:10" s="104" customFormat="1" ht="18" hidden="1" customHeight="1" thickBot="1" x14ac:dyDescent="0.35">
      <c r="B41" s="100"/>
      <c r="C41" s="107"/>
      <c r="D41" s="109"/>
      <c r="E41" s="156"/>
      <c r="F41" s="194"/>
      <c r="G41" s="194"/>
      <c r="H41" s="194"/>
      <c r="I41" s="102"/>
      <c r="J41" s="103"/>
    </row>
    <row r="42" spans="2:10" s="104" customFormat="1" ht="16" hidden="1" thickBot="1" x14ac:dyDescent="0.4">
      <c r="B42" s="100"/>
      <c r="C42" s="107"/>
      <c r="D42" s="109"/>
      <c r="E42" s="134"/>
      <c r="F42" s="200" t="s">
        <v>17</v>
      </c>
      <c r="G42" s="200" t="s">
        <v>43</v>
      </c>
      <c r="H42" s="200" t="s">
        <v>42</v>
      </c>
      <c r="I42" s="102"/>
      <c r="J42" s="103"/>
    </row>
    <row r="43" spans="2:10" s="104" customFormat="1" ht="18.5" hidden="1" thickBot="1" x14ac:dyDescent="0.35">
      <c r="B43" s="100"/>
      <c r="C43" s="107"/>
      <c r="D43" s="109"/>
      <c r="E43" s="138" t="s">
        <v>44</v>
      </c>
      <c r="F43" s="113" t="s">
        <v>9</v>
      </c>
      <c r="G43" s="113" t="s">
        <v>10</v>
      </c>
      <c r="H43" s="113" t="s">
        <v>11</v>
      </c>
      <c r="I43" s="102"/>
      <c r="J43" s="103"/>
    </row>
    <row r="44" spans="2:10" s="104" customFormat="1" ht="18" hidden="1" customHeight="1" thickBot="1" x14ac:dyDescent="0.35">
      <c r="B44" s="100"/>
      <c r="C44" s="107"/>
      <c r="D44" s="109"/>
      <c r="E44" s="158"/>
      <c r="F44" s="194"/>
      <c r="G44" s="194"/>
      <c r="H44" s="194"/>
      <c r="I44" s="102"/>
      <c r="J44" s="103"/>
    </row>
    <row r="45" spans="2:10" s="104" customFormat="1" ht="16" hidden="1" thickBot="1" x14ac:dyDescent="0.4">
      <c r="B45" s="100"/>
      <c r="C45" s="107"/>
      <c r="D45" s="109"/>
      <c r="E45" s="134"/>
      <c r="F45" s="149"/>
      <c r="G45" s="200"/>
      <c r="H45" s="200"/>
      <c r="I45" s="102"/>
      <c r="J45" s="103"/>
    </row>
    <row r="46" spans="2:10" s="104" customFormat="1" ht="18.5" hidden="1" thickBot="1" x14ac:dyDescent="0.35">
      <c r="B46" s="100"/>
      <c r="C46" s="107"/>
      <c r="D46" s="109"/>
      <c r="E46" s="138" t="s">
        <v>44</v>
      </c>
      <c r="F46" s="114" t="s">
        <v>6</v>
      </c>
      <c r="G46" s="114" t="s">
        <v>7</v>
      </c>
      <c r="H46" s="114" t="s">
        <v>8</v>
      </c>
      <c r="I46" s="102"/>
      <c r="J46" s="103"/>
    </row>
    <row r="47" spans="2:10" s="104" customFormat="1" ht="18" hidden="1" customHeight="1" thickBot="1" x14ac:dyDescent="0.35">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2:10" s="104" customFormat="1" ht="16" hidden="1" thickBot="1" x14ac:dyDescent="0.35">
      <c r="B48" s="100"/>
      <c r="C48" s="107"/>
      <c r="D48" s="108"/>
      <c r="E48" s="108"/>
      <c r="F48" s="149"/>
      <c r="G48" s="149"/>
      <c r="H48" s="149"/>
      <c r="I48" s="102"/>
      <c r="J48" s="103"/>
    </row>
    <row r="49" spans="2:10" s="104" customFormat="1" ht="16" hidden="1" thickBot="1" x14ac:dyDescent="0.35">
      <c r="B49" s="100"/>
      <c r="C49" s="107"/>
      <c r="D49" s="108"/>
      <c r="E49" s="108"/>
      <c r="F49" s="108"/>
      <c r="G49" s="115" t="s">
        <v>0</v>
      </c>
      <c r="H49" s="115" t="s">
        <v>34</v>
      </c>
      <c r="I49" s="102"/>
      <c r="J49" s="103"/>
    </row>
    <row r="50" spans="2:10" s="104" customFormat="1" ht="18" hidden="1" customHeight="1" thickBot="1" x14ac:dyDescent="0.35">
      <c r="B50" s="100"/>
      <c r="C50" s="107"/>
      <c r="D50" s="108"/>
      <c r="E50" s="108"/>
      <c r="F50" s="108"/>
      <c r="G50" s="157">
        <f>ROUND(IFERROR(IF(OR(E30="(Select Transaction Type)",H30="(Select Yes or No)"),0,IF(OR(E30="Carry Forward",E30="Carry Back",H30="No"),1,(F47*G38*H38)/(F38*G47*H47))),0),4)</f>
        <v>0</v>
      </c>
      <c r="H50" s="116">
        <f>ROUND(IFERROR(F32/G50,0),0)</f>
        <v>0</v>
      </c>
      <c r="I50" s="102"/>
      <c r="J50" s="103"/>
    </row>
    <row r="51" spans="2:10" ht="16" thickBot="1" x14ac:dyDescent="0.4">
      <c r="B51" s="17"/>
      <c r="C51" s="10"/>
      <c r="D51" s="11"/>
      <c r="E51" s="11"/>
      <c r="F51" s="11"/>
      <c r="G51" s="11"/>
      <c r="H51" s="11"/>
      <c r="I51" s="12"/>
      <c r="J51" s="18"/>
    </row>
    <row r="52" spans="2:10" ht="16" thickBot="1" x14ac:dyDescent="0.4">
      <c r="B52" s="244"/>
      <c r="C52" s="245"/>
      <c r="D52" s="245"/>
      <c r="E52" s="245"/>
      <c r="F52" s="245"/>
      <c r="G52" s="245"/>
      <c r="H52" s="245"/>
      <c r="I52" s="245"/>
      <c r="J52" s="246"/>
    </row>
    <row r="53" spans="2:10" ht="16" thickBot="1" x14ac:dyDescent="0.4">
      <c r="B53" s="17"/>
      <c r="C53" s="13"/>
      <c r="D53" s="13"/>
      <c r="E53" s="13"/>
      <c r="F53" s="13"/>
      <c r="G53" s="13"/>
      <c r="H53" s="13"/>
      <c r="I53" s="13"/>
      <c r="J53" s="18"/>
    </row>
    <row r="54" spans="2:10" s="45" customFormat="1" ht="16" x14ac:dyDescent="0.3">
      <c r="B54" s="117"/>
      <c r="C54" s="118"/>
      <c r="D54" s="124" t="s">
        <v>51</v>
      </c>
      <c r="E54" s="125"/>
      <c r="F54" s="125"/>
      <c r="G54" s="125"/>
      <c r="H54" s="126"/>
      <c r="I54" s="118"/>
      <c r="J54" s="123"/>
    </row>
    <row r="55" spans="2:10" s="45" customFormat="1" ht="16" x14ac:dyDescent="0.3">
      <c r="B55" s="117"/>
      <c r="C55" s="118"/>
      <c r="D55" s="127" t="s">
        <v>52</v>
      </c>
      <c r="E55" s="128"/>
      <c r="F55" s="128"/>
      <c r="G55" s="128"/>
      <c r="H55" s="129"/>
      <c r="I55" s="118"/>
      <c r="J55" s="123"/>
    </row>
    <row r="56" spans="2:10" s="45" customFormat="1" ht="16" x14ac:dyDescent="0.3">
      <c r="B56" s="117"/>
      <c r="C56" s="118"/>
      <c r="D56" s="127" t="s">
        <v>53</v>
      </c>
      <c r="E56" s="128"/>
      <c r="F56" s="128"/>
      <c r="G56" s="128"/>
      <c r="H56" s="129"/>
      <c r="I56" s="118"/>
      <c r="J56" s="123"/>
    </row>
    <row r="57" spans="2:10" s="45" customFormat="1" ht="15.5" x14ac:dyDescent="0.3">
      <c r="B57" s="117"/>
      <c r="C57" s="118"/>
      <c r="D57" s="127" t="s">
        <v>154</v>
      </c>
      <c r="E57" s="128"/>
      <c r="F57" s="128"/>
      <c r="G57" s="128"/>
      <c r="H57" s="129"/>
      <c r="I57" s="118"/>
      <c r="J57" s="123"/>
    </row>
    <row r="58" spans="2:10" s="45" customFormat="1" ht="16" x14ac:dyDescent="0.3">
      <c r="B58" s="117"/>
      <c r="C58" s="118"/>
      <c r="D58" s="127" t="s">
        <v>54</v>
      </c>
      <c r="E58" s="128"/>
      <c r="F58" s="128"/>
      <c r="G58" s="128"/>
      <c r="H58" s="129"/>
      <c r="I58" s="118"/>
      <c r="J58" s="123"/>
    </row>
    <row r="59" spans="2:10" s="45" customFormat="1" ht="16.5" thickBot="1" x14ac:dyDescent="0.35">
      <c r="B59" s="117"/>
      <c r="C59" s="118"/>
      <c r="D59" s="130" t="s">
        <v>55</v>
      </c>
      <c r="E59" s="131"/>
      <c r="F59" s="131"/>
      <c r="G59" s="131"/>
      <c r="H59" s="132"/>
      <c r="I59" s="118"/>
      <c r="J59" s="123"/>
    </row>
    <row r="60" spans="2:10" ht="16" thickBot="1" x14ac:dyDescent="0.3">
      <c r="B60" s="119"/>
      <c r="C60" s="120"/>
      <c r="D60" s="121"/>
      <c r="E60" s="120"/>
      <c r="F60" s="120"/>
      <c r="G60" s="120"/>
      <c r="H60" s="120"/>
      <c r="I60" s="120"/>
      <c r="J60" s="122"/>
    </row>
  </sheetData>
  <sheetProtection algorithmName="SHA-512" hashValue="kC0AARzXcLCDsN1KaiGesx53LSQ00WTvXxAdeOaEZ+wFR7aZAukpuZYEQrSWXIkOZWvDLhKXDatbeI2sYnSB+Q==" saltValue="GhYWz8yBi8GRBfUQL1Nwpw==" spinCount="100000" sheet="1" objects="1" scenarios="1"/>
  <printOptions horizont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11265" r:id="rId4" name="CommandButton1">
          <controlPr defaultSize="0" print="0" autoLine="0" r:id="rId5">
            <anchor moveWithCells="1" sizeWithCells="1">
              <from>
                <xdr:col>4</xdr:col>
                <xdr:colOff>889000</xdr:colOff>
                <xdr:row>3</xdr:row>
                <xdr:rowOff>0</xdr:rowOff>
              </from>
              <to>
                <xdr:col>5</xdr:col>
                <xdr:colOff>0</xdr:colOff>
                <xdr:row>5</xdr:row>
                <xdr:rowOff>0</xdr:rowOff>
              </to>
            </anchor>
          </controlPr>
        </control>
      </mc:Choice>
      <mc:Fallback>
        <control shapeId="11265" r:id="rId4" name="CommandButton1"/>
      </mc:Fallback>
    </mc:AlternateContent>
    <mc:AlternateContent xmlns:mc="http://schemas.openxmlformats.org/markup-compatibility/2006">
      <mc:Choice Requires="x14">
        <control shapeId="11266" r:id="rId6" name="CommandButton2">
          <controlPr defaultSize="0" print="0" autoLine="0" autoPict="0" r:id="rId7">
            <anchor moveWithCells="1" sizeWithCells="1">
              <from>
                <xdr:col>6</xdr:col>
                <xdr:colOff>0</xdr:colOff>
                <xdr:row>3</xdr:row>
                <xdr:rowOff>0</xdr:rowOff>
              </from>
              <to>
                <xdr:col>6</xdr:col>
                <xdr:colOff>1460500</xdr:colOff>
                <xdr:row>5</xdr:row>
                <xdr:rowOff>0</xdr:rowOff>
              </to>
            </anchor>
          </controlPr>
        </control>
      </mc:Choice>
      <mc:Fallback>
        <control shapeId="11266" r:id="rId6" name="CommandButton2"/>
      </mc:Fallback>
    </mc:AlternateContent>
    <mc:AlternateContent xmlns:mc="http://schemas.openxmlformats.org/markup-compatibility/2006">
      <mc:Choice Requires="x14">
        <control shapeId="11267" r:id="rId8" name="ComboBox1">
          <controlPr defaultSize="0" autoLine="0" linkedCell="E7" listFillRange="Select_Transaction_Type" r:id="rId9">
            <anchor moveWithCells="1" sizeWithCells="1">
              <from>
                <xdr:col>4</xdr:col>
                <xdr:colOff>0</xdr:colOff>
                <xdr:row>8</xdr:row>
                <xdr:rowOff>0</xdr:rowOff>
              </from>
              <to>
                <xdr:col>5</xdr:col>
                <xdr:colOff>0</xdr:colOff>
                <xdr:row>9</xdr:row>
                <xdr:rowOff>0</xdr:rowOff>
              </to>
            </anchor>
          </controlPr>
        </control>
      </mc:Choice>
      <mc:Fallback>
        <control shapeId="11267" r:id="rId8" name="ComboBox1"/>
      </mc:Fallback>
    </mc:AlternateContent>
    <mc:AlternateContent xmlns:mc="http://schemas.openxmlformats.org/markup-compatibility/2006">
      <mc:Choice Requires="x14">
        <control shapeId="11268" r:id="rId10" name="ComboBox2">
          <controlPr defaultSize="0" autoLine="0" linkedCell="G7" listFillRange="Select_Credit_Type" r:id="rId11">
            <anchor moveWithCells="1" sizeWithCells="1">
              <from>
                <xdr:col>6</xdr:col>
                <xdr:colOff>0</xdr:colOff>
                <xdr:row>8</xdr:row>
                <xdr:rowOff>0</xdr:rowOff>
              </from>
              <to>
                <xdr:col>7</xdr:col>
                <xdr:colOff>0</xdr:colOff>
                <xdr:row>9</xdr:row>
                <xdr:rowOff>0</xdr:rowOff>
              </to>
            </anchor>
          </controlPr>
        </control>
      </mc:Choice>
      <mc:Fallback>
        <control shapeId="11268" r:id="rId10" name="ComboBox2"/>
      </mc:Fallback>
    </mc:AlternateContent>
    <mc:AlternateContent xmlns:mc="http://schemas.openxmlformats.org/markup-compatibility/2006">
      <mc:Choice Requires="x14">
        <control shapeId="11269" r:id="rId12" name="ComboBox3">
          <controlPr defaultSize="0" autoLine="0" linkedCell="H7" listFillRange="Select_Yes_or_No" r:id="rId13">
            <anchor moveWithCells="1" sizeWithCells="1">
              <from>
                <xdr:col>7</xdr:col>
                <xdr:colOff>0</xdr:colOff>
                <xdr:row>8</xdr:row>
                <xdr:rowOff>0</xdr:rowOff>
              </from>
              <to>
                <xdr:col>8</xdr:col>
                <xdr:colOff>0</xdr:colOff>
                <xdr:row>9</xdr:row>
                <xdr:rowOff>0</xdr:rowOff>
              </to>
            </anchor>
          </controlPr>
        </control>
      </mc:Choice>
      <mc:Fallback>
        <control shapeId="11269" r:id="rId12" name="ComboBox3"/>
      </mc:Fallback>
    </mc:AlternateContent>
    <mc:AlternateContent xmlns:mc="http://schemas.openxmlformats.org/markup-compatibility/2006">
      <mc:Choice Requires="x14">
        <control shapeId="11270" r:id="rId14" name="ComboBox4">
          <controlPr defaultSize="0" autoLine="0" linkedCell="F10" listFillRange="Select_OEM" r:id="rId15">
            <anchor moveWithCells="1" sizeWithCells="1">
              <from>
                <xdr:col>5</xdr:col>
                <xdr:colOff>0</xdr:colOff>
                <xdr:row>11</xdr:row>
                <xdr:rowOff>0</xdr:rowOff>
              </from>
              <to>
                <xdr:col>6</xdr:col>
                <xdr:colOff>0</xdr:colOff>
                <xdr:row>12</xdr:row>
                <xdr:rowOff>0</xdr:rowOff>
              </to>
            </anchor>
          </controlPr>
        </control>
      </mc:Choice>
      <mc:Fallback>
        <control shapeId="11270" r:id="rId14" name="ComboBox4"/>
      </mc:Fallback>
    </mc:AlternateContent>
    <mc:AlternateContent xmlns:mc="http://schemas.openxmlformats.org/markup-compatibility/2006">
      <mc:Choice Requires="x14">
        <control shapeId="11271" r:id="rId16" name="ComboBox5">
          <controlPr defaultSize="0" autoLine="0" linkedCell="G10" listFillRange="Select_Comp_Cat" r:id="rId17">
            <anchor moveWithCells="1" sizeWithCells="1">
              <from>
                <xdr:col>6</xdr:col>
                <xdr:colOff>0</xdr:colOff>
                <xdr:row>11</xdr:row>
                <xdr:rowOff>0</xdr:rowOff>
              </from>
              <to>
                <xdr:col>7</xdr:col>
                <xdr:colOff>0</xdr:colOff>
                <xdr:row>12</xdr:row>
                <xdr:rowOff>0</xdr:rowOff>
              </to>
            </anchor>
          </controlPr>
        </control>
      </mc:Choice>
      <mc:Fallback>
        <control shapeId="11271" r:id="rId16" name="ComboBox5"/>
      </mc:Fallback>
    </mc:AlternateContent>
    <mc:AlternateContent xmlns:mc="http://schemas.openxmlformats.org/markup-compatibility/2006">
      <mc:Choice Requires="x14">
        <control shapeId="11272" r:id="rId18" name="ComboBox6">
          <controlPr defaultSize="0" autoLine="0" linkedCell="H10" listFillRange="Select_MY" r:id="rId19">
            <anchor moveWithCells="1" sizeWithCells="1">
              <from>
                <xdr:col>7</xdr:col>
                <xdr:colOff>0</xdr:colOff>
                <xdr:row>11</xdr:row>
                <xdr:rowOff>0</xdr:rowOff>
              </from>
              <to>
                <xdr:col>8</xdr:col>
                <xdr:colOff>0</xdr:colOff>
                <xdr:row>12</xdr:row>
                <xdr:rowOff>0</xdr:rowOff>
              </to>
            </anchor>
          </controlPr>
        </control>
      </mc:Choice>
      <mc:Fallback>
        <control shapeId="11272" r:id="rId18" name="ComboBox6"/>
      </mc:Fallback>
    </mc:AlternateContent>
    <mc:AlternateContent xmlns:mc="http://schemas.openxmlformats.org/markup-compatibility/2006">
      <mc:Choice Requires="x14">
        <control shapeId="11273" r:id="rId20" name="ComboBox7">
          <controlPr defaultSize="0" autoLine="0" linkedCell="F16" listFillRange="Select_OEM" r:id="rId21">
            <anchor moveWithCells="1" sizeWithCells="1">
              <from>
                <xdr:col>5</xdr:col>
                <xdr:colOff>0</xdr:colOff>
                <xdr:row>17</xdr:row>
                <xdr:rowOff>0</xdr:rowOff>
              </from>
              <to>
                <xdr:col>6</xdr:col>
                <xdr:colOff>0</xdr:colOff>
                <xdr:row>18</xdr:row>
                <xdr:rowOff>0</xdr:rowOff>
              </to>
            </anchor>
          </controlPr>
        </control>
      </mc:Choice>
      <mc:Fallback>
        <control shapeId="11273" r:id="rId20" name="ComboBox7"/>
      </mc:Fallback>
    </mc:AlternateContent>
    <mc:AlternateContent xmlns:mc="http://schemas.openxmlformats.org/markup-compatibility/2006">
      <mc:Choice Requires="x14">
        <control shapeId="11274" r:id="rId22" name="ComboBox8">
          <controlPr defaultSize="0" autoLine="0" linkedCell="G16" listFillRange="Select_Comp_Cat" r:id="rId23">
            <anchor moveWithCells="1" sizeWithCells="1">
              <from>
                <xdr:col>6</xdr:col>
                <xdr:colOff>0</xdr:colOff>
                <xdr:row>17</xdr:row>
                <xdr:rowOff>0</xdr:rowOff>
              </from>
              <to>
                <xdr:col>7</xdr:col>
                <xdr:colOff>0</xdr:colOff>
                <xdr:row>18</xdr:row>
                <xdr:rowOff>0</xdr:rowOff>
              </to>
            </anchor>
          </controlPr>
        </control>
      </mc:Choice>
      <mc:Fallback>
        <control shapeId="11274" r:id="rId22" name="ComboBox8"/>
      </mc:Fallback>
    </mc:AlternateContent>
    <mc:AlternateContent xmlns:mc="http://schemas.openxmlformats.org/markup-compatibility/2006">
      <mc:Choice Requires="x14">
        <control shapeId="11275" r:id="rId24" name="ComboBox9">
          <controlPr defaultSize="0" autoLine="0" linkedCell="H16" listFillRange="Select_MY" r:id="rId25">
            <anchor moveWithCells="1" sizeWithCells="1">
              <from>
                <xdr:col>7</xdr:col>
                <xdr:colOff>0</xdr:colOff>
                <xdr:row>17</xdr:row>
                <xdr:rowOff>0</xdr:rowOff>
              </from>
              <to>
                <xdr:col>8</xdr:col>
                <xdr:colOff>0</xdr:colOff>
                <xdr:row>18</xdr:row>
                <xdr:rowOff>0</xdr:rowOff>
              </to>
            </anchor>
          </controlPr>
        </control>
      </mc:Choice>
      <mc:Fallback>
        <control shapeId="11275" r:id="rId24" name="ComboBox9"/>
      </mc:Fallback>
    </mc:AlternateContent>
    <mc:AlternateContent xmlns:mc="http://schemas.openxmlformats.org/markup-compatibility/2006">
      <mc:Choice Requires="x14">
        <control shapeId="11276" r:id="rId26" name="ComboBox10">
          <controlPr defaultSize="0" autoLine="0" linkedCell="F19" listFillRange="Select_OEM" r:id="rId27">
            <anchor moveWithCells="1" sizeWithCells="1">
              <from>
                <xdr:col>5</xdr:col>
                <xdr:colOff>0</xdr:colOff>
                <xdr:row>20</xdr:row>
                <xdr:rowOff>0</xdr:rowOff>
              </from>
              <to>
                <xdr:col>6</xdr:col>
                <xdr:colOff>0</xdr:colOff>
                <xdr:row>21</xdr:row>
                <xdr:rowOff>0</xdr:rowOff>
              </to>
            </anchor>
          </controlPr>
        </control>
      </mc:Choice>
      <mc:Fallback>
        <control shapeId="11276" r:id="rId26" name="ComboBox10"/>
      </mc:Fallback>
    </mc:AlternateContent>
    <mc:AlternateContent xmlns:mc="http://schemas.openxmlformats.org/markup-compatibility/2006">
      <mc:Choice Requires="x14">
        <control shapeId="11277" r:id="rId28" name="ComboBox11">
          <controlPr defaultSize="0" autoLine="0" linkedCell="G19" listFillRange="Select_Comp_Cat" r:id="rId29">
            <anchor moveWithCells="1" sizeWithCells="1">
              <from>
                <xdr:col>6</xdr:col>
                <xdr:colOff>0</xdr:colOff>
                <xdr:row>20</xdr:row>
                <xdr:rowOff>0</xdr:rowOff>
              </from>
              <to>
                <xdr:col>7</xdr:col>
                <xdr:colOff>0</xdr:colOff>
                <xdr:row>21</xdr:row>
                <xdr:rowOff>0</xdr:rowOff>
              </to>
            </anchor>
          </controlPr>
        </control>
      </mc:Choice>
      <mc:Fallback>
        <control shapeId="11277" r:id="rId28" name="ComboBox11"/>
      </mc:Fallback>
    </mc:AlternateContent>
    <mc:AlternateContent xmlns:mc="http://schemas.openxmlformats.org/markup-compatibility/2006">
      <mc:Choice Requires="x14">
        <control shapeId="11278" r:id="rId30" name="ComboBox12">
          <controlPr defaultSize="0" autoLine="0" linkedCell="H19" listFillRange="Select_MY" r:id="rId31">
            <anchor moveWithCells="1" sizeWithCells="1">
              <from>
                <xdr:col>7</xdr:col>
                <xdr:colOff>0</xdr:colOff>
                <xdr:row>20</xdr:row>
                <xdr:rowOff>0</xdr:rowOff>
              </from>
              <to>
                <xdr:col>8</xdr:col>
                <xdr:colOff>0</xdr:colOff>
                <xdr:row>21</xdr:row>
                <xdr:rowOff>0</xdr:rowOff>
              </to>
            </anchor>
          </controlPr>
        </control>
      </mc:Choice>
      <mc:Fallback>
        <control shapeId="11278" r:id="rId30" name="ComboBox12"/>
      </mc:Fallback>
    </mc:AlternateContent>
    <mc:AlternateContent xmlns:mc="http://schemas.openxmlformats.org/markup-compatibility/2006">
      <mc:Choice Requires="x14">
        <control shapeId="11279" r:id="rId32" name="ComboBox13">
          <controlPr defaultSize="0" autoLine="0" linkedCell="E30" listFillRange="Select_Transaction_Type" r:id="rId33">
            <anchor moveWithCells="1" sizeWithCells="1">
              <from>
                <xdr:col>4</xdr:col>
                <xdr:colOff>0</xdr:colOff>
                <xdr:row>31</xdr:row>
                <xdr:rowOff>0</xdr:rowOff>
              </from>
              <to>
                <xdr:col>5</xdr:col>
                <xdr:colOff>0</xdr:colOff>
                <xdr:row>32</xdr:row>
                <xdr:rowOff>0</xdr:rowOff>
              </to>
            </anchor>
          </controlPr>
        </control>
      </mc:Choice>
      <mc:Fallback>
        <control shapeId="11279" r:id="rId32" name="ComboBox13"/>
      </mc:Fallback>
    </mc:AlternateContent>
    <mc:AlternateContent xmlns:mc="http://schemas.openxmlformats.org/markup-compatibility/2006">
      <mc:Choice Requires="x14">
        <control shapeId="11280" r:id="rId34" name="ComboBox14">
          <controlPr defaultSize="0" autoLine="0" linkedCell="G30" listFillRange="Select_Credit_Type" r:id="rId35">
            <anchor moveWithCells="1" sizeWithCells="1">
              <from>
                <xdr:col>6</xdr:col>
                <xdr:colOff>0</xdr:colOff>
                <xdr:row>31</xdr:row>
                <xdr:rowOff>0</xdr:rowOff>
              </from>
              <to>
                <xdr:col>7</xdr:col>
                <xdr:colOff>0</xdr:colOff>
                <xdr:row>32</xdr:row>
                <xdr:rowOff>0</xdr:rowOff>
              </to>
            </anchor>
          </controlPr>
        </control>
      </mc:Choice>
      <mc:Fallback>
        <control shapeId="11280" r:id="rId34" name="ComboBox14"/>
      </mc:Fallback>
    </mc:AlternateContent>
    <mc:AlternateContent xmlns:mc="http://schemas.openxmlformats.org/markup-compatibility/2006">
      <mc:Choice Requires="x14">
        <control shapeId="11281" r:id="rId36" name="ComboBox15">
          <controlPr defaultSize="0" autoLine="0" linkedCell="H30" listFillRange="Select_Yes_or_No" r:id="rId37">
            <anchor moveWithCells="1" sizeWithCells="1">
              <from>
                <xdr:col>7</xdr:col>
                <xdr:colOff>0</xdr:colOff>
                <xdr:row>31</xdr:row>
                <xdr:rowOff>0</xdr:rowOff>
              </from>
              <to>
                <xdr:col>8</xdr:col>
                <xdr:colOff>0</xdr:colOff>
                <xdr:row>32</xdr:row>
                <xdr:rowOff>0</xdr:rowOff>
              </to>
            </anchor>
          </controlPr>
        </control>
      </mc:Choice>
      <mc:Fallback>
        <control shapeId="11281" r:id="rId36" name="ComboBox15"/>
      </mc:Fallback>
    </mc:AlternateContent>
    <mc:AlternateContent xmlns:mc="http://schemas.openxmlformats.org/markup-compatibility/2006">
      <mc:Choice Requires="x14">
        <control shapeId="11282" r:id="rId38" name="ComboBox16">
          <controlPr defaultSize="0" autoLine="0" linkedCell="F33" listFillRange="Select_OEM" r:id="rId39">
            <anchor moveWithCells="1" sizeWithCells="1">
              <from>
                <xdr:col>5</xdr:col>
                <xdr:colOff>0</xdr:colOff>
                <xdr:row>34</xdr:row>
                <xdr:rowOff>0</xdr:rowOff>
              </from>
              <to>
                <xdr:col>6</xdr:col>
                <xdr:colOff>0</xdr:colOff>
                <xdr:row>35</xdr:row>
                <xdr:rowOff>0</xdr:rowOff>
              </to>
            </anchor>
          </controlPr>
        </control>
      </mc:Choice>
      <mc:Fallback>
        <control shapeId="11282" r:id="rId38" name="ComboBox16"/>
      </mc:Fallback>
    </mc:AlternateContent>
    <mc:AlternateContent xmlns:mc="http://schemas.openxmlformats.org/markup-compatibility/2006">
      <mc:Choice Requires="x14">
        <control shapeId="11283" r:id="rId40" name="ComboBox17">
          <controlPr defaultSize="0" autoLine="0" linkedCell="G33" listFillRange="Select_Comp_Cat" r:id="rId41">
            <anchor moveWithCells="1" sizeWithCells="1">
              <from>
                <xdr:col>6</xdr:col>
                <xdr:colOff>0</xdr:colOff>
                <xdr:row>34</xdr:row>
                <xdr:rowOff>0</xdr:rowOff>
              </from>
              <to>
                <xdr:col>7</xdr:col>
                <xdr:colOff>0</xdr:colOff>
                <xdr:row>35</xdr:row>
                <xdr:rowOff>0</xdr:rowOff>
              </to>
            </anchor>
          </controlPr>
        </control>
      </mc:Choice>
      <mc:Fallback>
        <control shapeId="11283" r:id="rId40" name="ComboBox17"/>
      </mc:Fallback>
    </mc:AlternateContent>
    <mc:AlternateContent xmlns:mc="http://schemas.openxmlformats.org/markup-compatibility/2006">
      <mc:Choice Requires="x14">
        <control shapeId="11284" r:id="rId42" name="ComboBox18">
          <controlPr defaultSize="0" autoLine="0" linkedCell="H33" listFillRange="Select_MY" r:id="rId43">
            <anchor moveWithCells="1" sizeWithCells="1">
              <from>
                <xdr:col>7</xdr:col>
                <xdr:colOff>0</xdr:colOff>
                <xdr:row>34</xdr:row>
                <xdr:rowOff>0</xdr:rowOff>
              </from>
              <to>
                <xdr:col>8</xdr:col>
                <xdr:colOff>0</xdr:colOff>
                <xdr:row>35</xdr:row>
                <xdr:rowOff>0</xdr:rowOff>
              </to>
            </anchor>
          </controlPr>
        </control>
      </mc:Choice>
      <mc:Fallback>
        <control shapeId="11284" r:id="rId42" name="ComboBox18"/>
      </mc:Fallback>
    </mc:AlternateContent>
    <mc:AlternateContent xmlns:mc="http://schemas.openxmlformats.org/markup-compatibility/2006">
      <mc:Choice Requires="x14">
        <control shapeId="11285" r:id="rId44" name="ComboBox19">
          <controlPr defaultSize="0" autoLine="0" linkedCell="F39" listFillRange="Select_OEM" r:id="rId45">
            <anchor moveWithCells="1" sizeWithCells="1">
              <from>
                <xdr:col>5</xdr:col>
                <xdr:colOff>0</xdr:colOff>
                <xdr:row>40</xdr:row>
                <xdr:rowOff>0</xdr:rowOff>
              </from>
              <to>
                <xdr:col>6</xdr:col>
                <xdr:colOff>0</xdr:colOff>
                <xdr:row>41</xdr:row>
                <xdr:rowOff>0</xdr:rowOff>
              </to>
            </anchor>
          </controlPr>
        </control>
      </mc:Choice>
      <mc:Fallback>
        <control shapeId="11285" r:id="rId44" name="ComboBox19"/>
      </mc:Fallback>
    </mc:AlternateContent>
    <mc:AlternateContent xmlns:mc="http://schemas.openxmlformats.org/markup-compatibility/2006">
      <mc:Choice Requires="x14">
        <control shapeId="11286" r:id="rId46" name="ComboBox20">
          <controlPr defaultSize="0" autoLine="0" linkedCell="G39" listFillRange="Select_Comp_Cat" r:id="rId47">
            <anchor moveWithCells="1" sizeWithCells="1">
              <from>
                <xdr:col>6</xdr:col>
                <xdr:colOff>0</xdr:colOff>
                <xdr:row>40</xdr:row>
                <xdr:rowOff>0</xdr:rowOff>
              </from>
              <to>
                <xdr:col>7</xdr:col>
                <xdr:colOff>0</xdr:colOff>
                <xdr:row>41</xdr:row>
                <xdr:rowOff>0</xdr:rowOff>
              </to>
            </anchor>
          </controlPr>
        </control>
      </mc:Choice>
      <mc:Fallback>
        <control shapeId="11286" r:id="rId46" name="ComboBox20"/>
      </mc:Fallback>
    </mc:AlternateContent>
    <mc:AlternateContent xmlns:mc="http://schemas.openxmlformats.org/markup-compatibility/2006">
      <mc:Choice Requires="x14">
        <control shapeId="11287" r:id="rId48" name="ComboBox21">
          <controlPr defaultSize="0" autoLine="0" linkedCell="H39" listFillRange="Select_MY" r:id="rId49">
            <anchor moveWithCells="1" sizeWithCells="1">
              <from>
                <xdr:col>7</xdr:col>
                <xdr:colOff>0</xdr:colOff>
                <xdr:row>40</xdr:row>
                <xdr:rowOff>0</xdr:rowOff>
              </from>
              <to>
                <xdr:col>8</xdr:col>
                <xdr:colOff>0</xdr:colOff>
                <xdr:row>41</xdr:row>
                <xdr:rowOff>0</xdr:rowOff>
              </to>
            </anchor>
          </controlPr>
        </control>
      </mc:Choice>
      <mc:Fallback>
        <control shapeId="11287" r:id="rId48" name="ComboBox21"/>
      </mc:Fallback>
    </mc:AlternateContent>
    <mc:AlternateContent xmlns:mc="http://schemas.openxmlformats.org/markup-compatibility/2006">
      <mc:Choice Requires="x14">
        <control shapeId="11288" r:id="rId50" name="ComboBox22">
          <controlPr defaultSize="0" autoLine="0" linkedCell="F42" listFillRange="Select_OEM" r:id="rId51">
            <anchor moveWithCells="1" sizeWithCells="1">
              <from>
                <xdr:col>5</xdr:col>
                <xdr:colOff>0</xdr:colOff>
                <xdr:row>43</xdr:row>
                <xdr:rowOff>0</xdr:rowOff>
              </from>
              <to>
                <xdr:col>6</xdr:col>
                <xdr:colOff>0</xdr:colOff>
                <xdr:row>44</xdr:row>
                <xdr:rowOff>0</xdr:rowOff>
              </to>
            </anchor>
          </controlPr>
        </control>
      </mc:Choice>
      <mc:Fallback>
        <control shapeId="11288" r:id="rId50" name="ComboBox22"/>
      </mc:Fallback>
    </mc:AlternateContent>
    <mc:AlternateContent xmlns:mc="http://schemas.openxmlformats.org/markup-compatibility/2006">
      <mc:Choice Requires="x14">
        <control shapeId="11289" r:id="rId52" name="ComboBox23">
          <controlPr defaultSize="0" autoLine="0" linkedCell="G42" listFillRange="Select_Comp_Cat" r:id="rId53">
            <anchor moveWithCells="1" sizeWithCells="1">
              <from>
                <xdr:col>6</xdr:col>
                <xdr:colOff>0</xdr:colOff>
                <xdr:row>43</xdr:row>
                <xdr:rowOff>0</xdr:rowOff>
              </from>
              <to>
                <xdr:col>7</xdr:col>
                <xdr:colOff>0</xdr:colOff>
                <xdr:row>44</xdr:row>
                <xdr:rowOff>0</xdr:rowOff>
              </to>
            </anchor>
          </controlPr>
        </control>
      </mc:Choice>
      <mc:Fallback>
        <control shapeId="11289" r:id="rId52" name="ComboBox23"/>
      </mc:Fallback>
    </mc:AlternateContent>
    <mc:AlternateContent xmlns:mc="http://schemas.openxmlformats.org/markup-compatibility/2006">
      <mc:Choice Requires="x14">
        <control shapeId="11290" r:id="rId54" name="ComboBox24">
          <controlPr defaultSize="0" autoLine="0" linkedCell="H42" listFillRange="Select_MY" r:id="rId55">
            <anchor moveWithCells="1" sizeWithCells="1">
              <from>
                <xdr:col>7</xdr:col>
                <xdr:colOff>0</xdr:colOff>
                <xdr:row>43</xdr:row>
                <xdr:rowOff>0</xdr:rowOff>
              </from>
              <to>
                <xdr:col>8</xdr:col>
                <xdr:colOff>0</xdr:colOff>
                <xdr:row>44</xdr:row>
                <xdr:rowOff>0</xdr:rowOff>
              </to>
            </anchor>
          </controlPr>
        </control>
      </mc:Choice>
      <mc:Fallback>
        <control shapeId="11290" r:id="rId54" name="ComboBox24"/>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70C0"/>
  </sheetPr>
  <dimension ref="A1:K60"/>
  <sheetViews>
    <sheetView topLeftCell="B2" zoomScaleNormal="100" zoomScalePageLayoutView="50" workbookViewId="0">
      <selection activeCell="B3" sqref="B3"/>
    </sheetView>
  </sheetViews>
  <sheetFormatPr defaultColWidth="0" defaultRowHeight="12.5" zeroHeight="1" x14ac:dyDescent="0.25"/>
  <cols>
    <col min="1" max="1" width="2.58203125" style="1" hidden="1" customWidth="1"/>
    <col min="2"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58203125" style="1" customWidth="1"/>
    <col min="10" max="10" width="2.75" style="1" customWidth="1"/>
    <col min="11" max="11" width="2.58203125" style="1" hidden="1" customWidth="1"/>
    <col min="12" max="16384" width="9" style="1" hidden="1"/>
  </cols>
  <sheetData>
    <row r="1" spans="2:10" ht="13" hidden="1" thickBot="1" x14ac:dyDescent="0.3"/>
    <row r="2" spans="2:10" s="2" customFormat="1" ht="124.5" thickBot="1" x14ac:dyDescent="0.4">
      <c r="B2" s="152" t="str">
        <f>Header</f>
        <v>United States Department of Transportation
National Highway Transportation Safety Administration
NHTSA CAFE Credit Transaction Template (OMB Control No. 2127-0019)
NHTSA Form Number 1475
49 CFR 536.8, 49 CFR 536.5(d)(6), and 49 CFR 536.7
Version Number: 2.4; Last Revision: 09/14/2022; Expiration Date: xxxxxxxxxx</v>
      </c>
      <c r="C2" s="153"/>
      <c r="D2" s="153"/>
      <c r="E2" s="153"/>
      <c r="F2" s="153"/>
      <c r="G2" s="153"/>
      <c r="H2" s="153"/>
      <c r="I2" s="153"/>
      <c r="J2" s="154"/>
    </row>
    <row r="3" spans="2:10" ht="16" thickBot="1" x14ac:dyDescent="0.4">
      <c r="B3" s="14"/>
      <c r="C3" s="15"/>
      <c r="D3" s="15"/>
      <c r="E3" s="15"/>
      <c r="F3" s="15"/>
      <c r="G3" s="15"/>
      <c r="H3" s="15"/>
      <c r="I3" s="15"/>
      <c r="J3" s="16"/>
    </row>
    <row r="4" spans="2:10" ht="31.5" thickBot="1" x14ac:dyDescent="0.4">
      <c r="B4" s="17"/>
      <c r="C4" s="13"/>
      <c r="D4" s="47" t="s">
        <v>127</v>
      </c>
      <c r="E4" s="98"/>
      <c r="F4" s="105"/>
      <c r="G4" s="35"/>
      <c r="H4" s="46">
        <f>'Transactions 5-6'!H4+1</f>
        <v>4</v>
      </c>
      <c r="I4" s="13"/>
      <c r="J4" s="18"/>
    </row>
    <row r="5" spans="2:10" ht="16" thickBot="1" x14ac:dyDescent="0.4">
      <c r="B5" s="17"/>
      <c r="C5" s="13"/>
      <c r="D5" s="190"/>
      <c r="E5" s="4"/>
      <c r="F5" s="4"/>
      <c r="G5" s="4"/>
      <c r="H5" s="13"/>
      <c r="I5" s="13"/>
      <c r="J5" s="18"/>
    </row>
    <row r="6" spans="2:10" ht="16" thickBot="1" x14ac:dyDescent="0.4">
      <c r="B6" s="17"/>
      <c r="C6" s="13"/>
      <c r="D6" s="13"/>
      <c r="E6" s="13"/>
      <c r="F6" s="13"/>
      <c r="G6" s="13"/>
      <c r="H6" s="13"/>
      <c r="I6" s="13"/>
      <c r="J6" s="18"/>
    </row>
    <row r="7" spans="2:10" ht="16" thickBot="1" x14ac:dyDescent="0.4">
      <c r="B7" s="17"/>
      <c r="C7" s="5"/>
      <c r="D7" s="140"/>
      <c r="E7" s="191" t="s">
        <v>35</v>
      </c>
      <c r="F7" s="191"/>
      <c r="G7" s="191" t="s">
        <v>155</v>
      </c>
      <c r="H7" s="191" t="s">
        <v>48</v>
      </c>
      <c r="I7" s="6"/>
      <c r="J7" s="18"/>
    </row>
    <row r="8" spans="2:10" ht="16" thickBot="1" x14ac:dyDescent="0.4">
      <c r="B8" s="17"/>
      <c r="C8" s="7"/>
      <c r="D8" s="42" t="s">
        <v>2</v>
      </c>
      <c r="E8" s="42" t="s">
        <v>12</v>
      </c>
      <c r="F8" s="42" t="s">
        <v>33</v>
      </c>
      <c r="G8" s="42" t="s">
        <v>158</v>
      </c>
      <c r="H8" s="42" t="s">
        <v>16</v>
      </c>
      <c r="I8" s="8"/>
      <c r="J8" s="18"/>
    </row>
    <row r="9" spans="2:10" s="104" customFormat="1" ht="18" customHeight="1" thickBot="1" x14ac:dyDescent="0.35">
      <c r="B9" s="100"/>
      <c r="C9" s="101"/>
      <c r="D9" s="99">
        <f>'Transactions 5-6'!D32+1</f>
        <v>7</v>
      </c>
      <c r="E9" s="194"/>
      <c r="F9" s="193"/>
      <c r="G9" s="195"/>
      <c r="H9" s="194"/>
      <c r="I9" s="102"/>
      <c r="J9" s="103"/>
    </row>
    <row r="10" spans="2:10" ht="16" hidden="1" thickBot="1" x14ac:dyDescent="0.4">
      <c r="B10" s="17"/>
      <c r="C10" s="7"/>
      <c r="D10" s="141"/>
      <c r="E10" s="141"/>
      <c r="F10" s="192" t="s">
        <v>17</v>
      </c>
      <c r="G10" s="192" t="s">
        <v>43</v>
      </c>
      <c r="H10" s="192" t="s">
        <v>42</v>
      </c>
      <c r="I10" s="8"/>
      <c r="J10" s="18"/>
    </row>
    <row r="11" spans="2:10" ht="18.5" hidden="1" thickBot="1" x14ac:dyDescent="0.4">
      <c r="B11" s="17"/>
      <c r="C11" s="7"/>
      <c r="D11" s="106"/>
      <c r="E11" s="136" t="s">
        <v>45</v>
      </c>
      <c r="F11" s="39" t="s">
        <v>9</v>
      </c>
      <c r="G11" s="39" t="s">
        <v>10</v>
      </c>
      <c r="H11" s="39" t="s">
        <v>11</v>
      </c>
      <c r="I11" s="8"/>
      <c r="J11" s="18"/>
    </row>
    <row r="12" spans="2:10" s="104" customFormat="1" ht="18" hidden="1" customHeight="1" thickBot="1" x14ac:dyDescent="0.35">
      <c r="B12" s="100"/>
      <c r="C12" s="107"/>
      <c r="D12" s="109"/>
      <c r="E12" s="156"/>
      <c r="F12" s="194"/>
      <c r="G12" s="194"/>
      <c r="H12" s="194"/>
      <c r="I12" s="102"/>
      <c r="J12" s="103"/>
    </row>
    <row r="13" spans="2:10" ht="16" hidden="1" thickBot="1" x14ac:dyDescent="0.4">
      <c r="B13" s="17"/>
      <c r="C13" s="7"/>
      <c r="D13" s="106"/>
      <c r="E13" s="134"/>
      <c r="F13" s="142"/>
      <c r="G13" s="192"/>
      <c r="H13" s="192"/>
      <c r="I13" s="8"/>
      <c r="J13" s="18"/>
    </row>
    <row r="14" spans="2:10" ht="18.5" hidden="1" thickBot="1" x14ac:dyDescent="0.4">
      <c r="B14" s="17"/>
      <c r="C14" s="7"/>
      <c r="D14" s="106"/>
      <c r="E14" s="136" t="s">
        <v>45</v>
      </c>
      <c r="F14" s="40" t="s">
        <v>3</v>
      </c>
      <c r="G14" s="40" t="s">
        <v>4</v>
      </c>
      <c r="H14" s="40" t="s">
        <v>5</v>
      </c>
      <c r="I14" s="8"/>
      <c r="J14" s="18"/>
    </row>
    <row r="15" spans="2:10" s="104" customFormat="1" ht="18" hidden="1" customHeight="1" thickBot="1" x14ac:dyDescent="0.35">
      <c r="B15" s="100"/>
      <c r="C15" s="107"/>
      <c r="D15" s="109"/>
      <c r="E15" s="156"/>
      <c r="F15" s="159" t="str">
        <f>IF(AND(OR(E7&lt;&gt;"Carry Forward",E7&lt;&gt;"Carry Back"),H7="Yes",F10&lt;&gt;"(Select Manufacturer)",G10&lt;&gt;"(Select Compliance Category)",H10&lt;&gt;"(Select MY)"),VLOOKUP(CONCATENATE($G10,"-",$H10),Unique_ID_Lookup,4,FALSE),"")</f>
        <v/>
      </c>
      <c r="G15" s="197"/>
      <c r="H15" s="197"/>
      <c r="I15" s="102"/>
      <c r="J15" s="103"/>
    </row>
    <row r="16" spans="2:10" ht="16" hidden="1" thickBot="1" x14ac:dyDescent="0.4">
      <c r="B16" s="17"/>
      <c r="C16" s="7"/>
      <c r="D16" s="106"/>
      <c r="E16" s="134"/>
      <c r="F16" s="192" t="s">
        <v>17</v>
      </c>
      <c r="G16" s="192" t="s">
        <v>43</v>
      </c>
      <c r="H16" s="192" t="s">
        <v>42</v>
      </c>
      <c r="I16" s="8"/>
      <c r="J16" s="18"/>
    </row>
    <row r="17" spans="2:10" ht="18.5" hidden="1" thickBot="1" x14ac:dyDescent="0.4">
      <c r="B17" s="17"/>
      <c r="C17" s="7"/>
      <c r="D17" s="106"/>
      <c r="E17" s="137" t="s">
        <v>153</v>
      </c>
      <c r="F17" s="38" t="s">
        <v>9</v>
      </c>
      <c r="G17" s="38" t="s">
        <v>10</v>
      </c>
      <c r="H17" s="38" t="s">
        <v>11</v>
      </c>
      <c r="I17" s="8"/>
      <c r="J17" s="18"/>
    </row>
    <row r="18" spans="2:10" s="104" customFormat="1" ht="18" hidden="1" customHeight="1" thickBot="1" x14ac:dyDescent="0.35">
      <c r="B18" s="100"/>
      <c r="C18" s="107"/>
      <c r="D18" s="109"/>
      <c r="E18" s="156"/>
      <c r="F18" s="194"/>
      <c r="G18" s="194"/>
      <c r="H18" s="194"/>
      <c r="I18" s="102"/>
      <c r="J18" s="103"/>
    </row>
    <row r="19" spans="2:10" ht="16" hidden="1" thickBot="1" x14ac:dyDescent="0.4">
      <c r="B19" s="17"/>
      <c r="C19" s="7"/>
      <c r="D19" s="106"/>
      <c r="E19" s="134"/>
      <c r="F19" s="192" t="s">
        <v>17</v>
      </c>
      <c r="G19" s="192" t="s">
        <v>43</v>
      </c>
      <c r="H19" s="192" t="s">
        <v>42</v>
      </c>
      <c r="I19" s="8"/>
      <c r="J19" s="18"/>
    </row>
    <row r="20" spans="2:10" ht="18.5" hidden="1" thickBot="1" x14ac:dyDescent="0.4">
      <c r="B20" s="17"/>
      <c r="C20" s="7"/>
      <c r="D20" s="106"/>
      <c r="E20" s="138" t="s">
        <v>44</v>
      </c>
      <c r="F20" s="36" t="s">
        <v>9</v>
      </c>
      <c r="G20" s="36" t="s">
        <v>10</v>
      </c>
      <c r="H20" s="36" t="s">
        <v>11</v>
      </c>
      <c r="I20" s="8"/>
      <c r="J20" s="18"/>
    </row>
    <row r="21" spans="2:10" s="104" customFormat="1" ht="18" hidden="1" customHeight="1" thickBot="1" x14ac:dyDescent="0.35">
      <c r="B21" s="100"/>
      <c r="C21" s="107"/>
      <c r="D21" s="108"/>
      <c r="E21" s="158"/>
      <c r="F21" s="194"/>
      <c r="G21" s="194"/>
      <c r="H21" s="194"/>
      <c r="I21" s="102"/>
      <c r="J21" s="103"/>
    </row>
    <row r="22" spans="2:10" ht="16" hidden="1" thickBot="1" x14ac:dyDescent="0.4">
      <c r="B22" s="17"/>
      <c r="C22" s="7"/>
      <c r="D22" s="9"/>
      <c r="E22" s="134"/>
      <c r="F22" s="142"/>
      <c r="G22" s="192"/>
      <c r="H22" s="192"/>
      <c r="I22" s="8"/>
      <c r="J22" s="18"/>
    </row>
    <row r="23" spans="2:10" ht="18.5" hidden="1" thickBot="1" x14ac:dyDescent="0.4">
      <c r="B23" s="17"/>
      <c r="C23" s="7"/>
      <c r="D23" s="106"/>
      <c r="E23" s="138" t="s">
        <v>44</v>
      </c>
      <c r="F23" s="37" t="s">
        <v>6</v>
      </c>
      <c r="G23" s="37" t="s">
        <v>7</v>
      </c>
      <c r="H23" s="37" t="s">
        <v>8</v>
      </c>
      <c r="I23" s="8"/>
      <c r="J23" s="18"/>
    </row>
    <row r="24" spans="2:10" s="104" customFormat="1" ht="18" hidden="1" customHeight="1" thickBot="1" x14ac:dyDescent="0.35">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2:10" ht="16" hidden="1" thickBot="1" x14ac:dyDescent="0.4">
      <c r="B25" s="17"/>
      <c r="C25" s="7"/>
      <c r="D25" s="9"/>
      <c r="E25" s="134"/>
      <c r="F25" s="139"/>
      <c r="G25" s="142"/>
      <c r="H25" s="142"/>
      <c r="I25" s="8"/>
      <c r="J25" s="18"/>
    </row>
    <row r="26" spans="2:10" ht="16" hidden="1" thickBot="1" x14ac:dyDescent="0.4">
      <c r="B26" s="17"/>
      <c r="C26" s="7"/>
      <c r="D26" s="9"/>
      <c r="E26" s="134"/>
      <c r="F26" s="9"/>
      <c r="G26" s="42" t="s">
        <v>0</v>
      </c>
      <c r="H26" s="42" t="s">
        <v>34</v>
      </c>
      <c r="I26" s="8"/>
      <c r="J26" s="18"/>
    </row>
    <row r="27" spans="2:10" s="104" customFormat="1" ht="18" hidden="1" customHeight="1" thickBot="1" x14ac:dyDescent="0.35">
      <c r="B27" s="100"/>
      <c r="C27" s="107"/>
      <c r="D27" s="108"/>
      <c r="E27" s="156"/>
      <c r="F27" s="108"/>
      <c r="G27" s="157">
        <f>ROUND(IFERROR(IF(OR(E7="(Select Transaction Type)",H7="(Select Yes or No)"),0,IF(OR(E7="Carry Forward",E7="Carry Back",H7="No"),1,(F24*G15*H15)/(F15*G24*H24))),0),4)</f>
        <v>0</v>
      </c>
      <c r="H27" s="116">
        <f>ROUND(IFERROR(F9/G27,0),0)</f>
        <v>0</v>
      </c>
      <c r="I27" s="102"/>
      <c r="J27" s="103"/>
    </row>
    <row r="28" spans="2:10" ht="16" thickBot="1" x14ac:dyDescent="0.4">
      <c r="B28" s="17"/>
      <c r="C28" s="10"/>
      <c r="D28" s="11"/>
      <c r="E28" s="11"/>
      <c r="F28" s="11"/>
      <c r="G28" s="11"/>
      <c r="H28" s="11"/>
      <c r="I28" s="12"/>
      <c r="J28" s="18"/>
    </row>
    <row r="29" spans="2:10" ht="16" thickBot="1" x14ac:dyDescent="0.4">
      <c r="B29" s="17"/>
      <c r="C29" s="13"/>
      <c r="D29" s="13"/>
      <c r="E29" s="13"/>
      <c r="F29" s="13"/>
      <c r="G29" s="13"/>
      <c r="H29" s="13"/>
      <c r="I29" s="13"/>
      <c r="J29" s="18"/>
    </row>
    <row r="30" spans="2:10" ht="16" thickBot="1" x14ac:dyDescent="0.4">
      <c r="B30" s="17"/>
      <c r="C30" s="5"/>
      <c r="D30" s="148"/>
      <c r="E30" s="199" t="s">
        <v>35</v>
      </c>
      <c r="F30" s="199"/>
      <c r="G30" s="199" t="s">
        <v>155</v>
      </c>
      <c r="H30" s="199" t="s">
        <v>48</v>
      </c>
      <c r="I30" s="6"/>
      <c r="J30" s="18"/>
    </row>
    <row r="31" spans="2:10" ht="16" thickBot="1" x14ac:dyDescent="0.4">
      <c r="B31" s="17"/>
      <c r="C31" s="7"/>
      <c r="D31" s="42" t="s">
        <v>2</v>
      </c>
      <c r="E31" s="42" t="s">
        <v>12</v>
      </c>
      <c r="F31" s="42" t="s">
        <v>33</v>
      </c>
      <c r="G31" s="42" t="s">
        <v>158</v>
      </c>
      <c r="H31" s="42" t="s">
        <v>16</v>
      </c>
      <c r="I31" s="8"/>
      <c r="J31" s="18"/>
    </row>
    <row r="32" spans="2:10" s="104" customFormat="1" ht="18" customHeight="1" thickBot="1" x14ac:dyDescent="0.35">
      <c r="B32" s="100"/>
      <c r="C32" s="101"/>
      <c r="D32" s="99">
        <f>D9+1</f>
        <v>8</v>
      </c>
      <c r="E32" s="194"/>
      <c r="F32" s="193"/>
      <c r="G32" s="194"/>
      <c r="H32" s="195"/>
      <c r="I32" s="102"/>
      <c r="J32" s="103"/>
    </row>
    <row r="33" spans="2:10" s="104" customFormat="1" ht="16" hidden="1" thickBot="1" x14ac:dyDescent="0.35">
      <c r="B33" s="100"/>
      <c r="C33" s="107"/>
      <c r="D33" s="108"/>
      <c r="E33" s="108"/>
      <c r="F33" s="200" t="s">
        <v>17</v>
      </c>
      <c r="G33" s="200" t="s">
        <v>43</v>
      </c>
      <c r="H33" s="200" t="s">
        <v>42</v>
      </c>
      <c r="I33" s="102"/>
      <c r="J33" s="103"/>
    </row>
    <row r="34" spans="2:10" s="104" customFormat="1" ht="18.5" hidden="1" thickBot="1" x14ac:dyDescent="0.35">
      <c r="B34" s="100"/>
      <c r="C34" s="107"/>
      <c r="D34" s="109"/>
      <c r="E34" s="136" t="s">
        <v>45</v>
      </c>
      <c r="F34" s="110" t="s">
        <v>9</v>
      </c>
      <c r="G34" s="110" t="s">
        <v>10</v>
      </c>
      <c r="H34" s="110" t="s">
        <v>11</v>
      </c>
      <c r="I34" s="102"/>
      <c r="J34" s="103"/>
    </row>
    <row r="35" spans="2:10" s="104" customFormat="1" ht="18" hidden="1" customHeight="1" thickBot="1" x14ac:dyDescent="0.35">
      <c r="B35" s="100"/>
      <c r="C35" s="107"/>
      <c r="D35" s="109"/>
      <c r="E35" s="156"/>
      <c r="F35" s="194"/>
      <c r="G35" s="194"/>
      <c r="H35" s="194"/>
      <c r="I35" s="102"/>
      <c r="J35" s="103"/>
    </row>
    <row r="36" spans="2:10" s="104" customFormat="1" ht="16" hidden="1" thickBot="1" x14ac:dyDescent="0.4">
      <c r="B36" s="100"/>
      <c r="C36" s="107"/>
      <c r="D36" s="109"/>
      <c r="E36" s="134"/>
      <c r="F36" s="149"/>
      <c r="G36" s="200"/>
      <c r="H36" s="200"/>
      <c r="I36" s="102"/>
      <c r="J36" s="103"/>
    </row>
    <row r="37" spans="2:10" s="104" customFormat="1" ht="18.5" hidden="1" thickBot="1" x14ac:dyDescent="0.35">
      <c r="B37" s="100"/>
      <c r="C37" s="107"/>
      <c r="D37" s="109"/>
      <c r="E37" s="136" t="s">
        <v>45</v>
      </c>
      <c r="F37" s="111" t="s">
        <v>3</v>
      </c>
      <c r="G37" s="111" t="s">
        <v>4</v>
      </c>
      <c r="H37" s="111" t="s">
        <v>5</v>
      </c>
      <c r="I37" s="102"/>
      <c r="J37" s="103"/>
    </row>
    <row r="38" spans="2:10" s="104" customFormat="1" ht="18" hidden="1" customHeight="1" thickBot="1" x14ac:dyDescent="0.35">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2:10" s="104" customFormat="1" ht="16" hidden="1" thickBot="1" x14ac:dyDescent="0.4">
      <c r="B39" s="100"/>
      <c r="C39" s="107"/>
      <c r="D39" s="109"/>
      <c r="E39" s="134"/>
      <c r="F39" s="200" t="s">
        <v>17</v>
      </c>
      <c r="G39" s="200" t="s">
        <v>43</v>
      </c>
      <c r="H39" s="200" t="s">
        <v>42</v>
      </c>
      <c r="I39" s="102"/>
      <c r="J39" s="103"/>
    </row>
    <row r="40" spans="2:10" s="104" customFormat="1" ht="18.5" hidden="1" thickBot="1" x14ac:dyDescent="0.35">
      <c r="B40" s="100"/>
      <c r="C40" s="107"/>
      <c r="D40" s="109"/>
      <c r="E40" s="137" t="s">
        <v>153</v>
      </c>
      <c r="F40" s="112" t="s">
        <v>9</v>
      </c>
      <c r="G40" s="112" t="s">
        <v>10</v>
      </c>
      <c r="H40" s="112" t="s">
        <v>11</v>
      </c>
      <c r="I40" s="102"/>
      <c r="J40" s="103"/>
    </row>
    <row r="41" spans="2:10" s="104" customFormat="1" ht="18" hidden="1" customHeight="1" thickBot="1" x14ac:dyDescent="0.35">
      <c r="B41" s="100"/>
      <c r="C41" s="107"/>
      <c r="D41" s="109"/>
      <c r="E41" s="156"/>
      <c r="F41" s="194"/>
      <c r="G41" s="194"/>
      <c r="H41" s="194"/>
      <c r="I41" s="102"/>
      <c r="J41" s="103"/>
    </row>
    <row r="42" spans="2:10" s="104" customFormat="1" ht="16" hidden="1" thickBot="1" x14ac:dyDescent="0.4">
      <c r="B42" s="100"/>
      <c r="C42" s="107"/>
      <c r="D42" s="109"/>
      <c r="E42" s="134"/>
      <c r="F42" s="200" t="s">
        <v>17</v>
      </c>
      <c r="G42" s="200" t="s">
        <v>43</v>
      </c>
      <c r="H42" s="200" t="s">
        <v>42</v>
      </c>
      <c r="I42" s="102"/>
      <c r="J42" s="103"/>
    </row>
    <row r="43" spans="2:10" s="104" customFormat="1" ht="18.5" hidden="1" thickBot="1" x14ac:dyDescent="0.35">
      <c r="B43" s="100"/>
      <c r="C43" s="107"/>
      <c r="D43" s="109"/>
      <c r="E43" s="138" t="s">
        <v>44</v>
      </c>
      <c r="F43" s="113" t="s">
        <v>9</v>
      </c>
      <c r="G43" s="113" t="s">
        <v>10</v>
      </c>
      <c r="H43" s="113" t="s">
        <v>11</v>
      </c>
      <c r="I43" s="102"/>
      <c r="J43" s="103"/>
    </row>
    <row r="44" spans="2:10" s="104" customFormat="1" ht="18" hidden="1" customHeight="1" thickBot="1" x14ac:dyDescent="0.35">
      <c r="B44" s="100"/>
      <c r="C44" s="107"/>
      <c r="D44" s="109"/>
      <c r="E44" s="158"/>
      <c r="F44" s="194"/>
      <c r="G44" s="194"/>
      <c r="H44" s="194"/>
      <c r="I44" s="102"/>
      <c r="J44" s="103"/>
    </row>
    <row r="45" spans="2:10" s="104" customFormat="1" ht="16" hidden="1" thickBot="1" x14ac:dyDescent="0.4">
      <c r="B45" s="100"/>
      <c r="C45" s="107"/>
      <c r="D45" s="109"/>
      <c r="E45" s="134"/>
      <c r="F45" s="149"/>
      <c r="G45" s="200"/>
      <c r="H45" s="200"/>
      <c r="I45" s="102"/>
      <c r="J45" s="103"/>
    </row>
    <row r="46" spans="2:10" s="104" customFormat="1" ht="18.5" hidden="1" thickBot="1" x14ac:dyDescent="0.35">
      <c r="B46" s="100"/>
      <c r="C46" s="107"/>
      <c r="D46" s="109"/>
      <c r="E46" s="138" t="s">
        <v>44</v>
      </c>
      <c r="F46" s="114" t="s">
        <v>6</v>
      </c>
      <c r="G46" s="114" t="s">
        <v>7</v>
      </c>
      <c r="H46" s="114" t="s">
        <v>8</v>
      </c>
      <c r="I46" s="102"/>
      <c r="J46" s="103"/>
    </row>
    <row r="47" spans="2:10" s="104" customFormat="1" ht="18" hidden="1" customHeight="1" thickBot="1" x14ac:dyDescent="0.35">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2:10" s="104" customFormat="1" ht="16" hidden="1" thickBot="1" x14ac:dyDescent="0.35">
      <c r="B48" s="100"/>
      <c r="C48" s="107"/>
      <c r="D48" s="108"/>
      <c r="E48" s="108"/>
      <c r="F48" s="149"/>
      <c r="G48" s="149"/>
      <c r="H48" s="149"/>
      <c r="I48" s="102"/>
      <c r="J48" s="103"/>
    </row>
    <row r="49" spans="2:10" s="104" customFormat="1" ht="16" hidden="1" thickBot="1" x14ac:dyDescent="0.35">
      <c r="B49" s="100"/>
      <c r="C49" s="107"/>
      <c r="D49" s="108"/>
      <c r="E49" s="108"/>
      <c r="F49" s="108"/>
      <c r="G49" s="115" t="s">
        <v>0</v>
      </c>
      <c r="H49" s="115" t="s">
        <v>34</v>
      </c>
      <c r="I49" s="102"/>
      <c r="J49" s="103"/>
    </row>
    <row r="50" spans="2:10" s="104" customFormat="1" ht="18" hidden="1" customHeight="1" thickBot="1" x14ac:dyDescent="0.35">
      <c r="B50" s="100"/>
      <c r="C50" s="107"/>
      <c r="D50" s="108"/>
      <c r="E50" s="108"/>
      <c r="F50" s="108"/>
      <c r="G50" s="157">
        <f>ROUND(IFERROR(IF(OR(E30="(Select Transaction Type)",H30="(Select Yes or No)"),0,IF(OR(E30="Carry Forward",E30="Carry Back",H30="No"),1,(F47*G38*H38)/(F38*G47*H47))),0),4)</f>
        <v>0</v>
      </c>
      <c r="H50" s="116">
        <f>ROUND(IFERROR(F32/G50,0),0)</f>
        <v>0</v>
      </c>
      <c r="I50" s="102"/>
      <c r="J50" s="103"/>
    </row>
    <row r="51" spans="2:10" ht="16" thickBot="1" x14ac:dyDescent="0.4">
      <c r="B51" s="17"/>
      <c r="C51" s="10"/>
      <c r="D51" s="11"/>
      <c r="E51" s="11"/>
      <c r="F51" s="11"/>
      <c r="G51" s="11"/>
      <c r="H51" s="11"/>
      <c r="I51" s="12"/>
      <c r="J51" s="18"/>
    </row>
    <row r="52" spans="2:10" ht="16" thickBot="1" x14ac:dyDescent="0.4">
      <c r="B52" s="244"/>
      <c r="C52" s="245"/>
      <c r="D52" s="245"/>
      <c r="E52" s="245"/>
      <c r="F52" s="245"/>
      <c r="G52" s="245"/>
      <c r="H52" s="245"/>
      <c r="I52" s="245"/>
      <c r="J52" s="246"/>
    </row>
    <row r="53" spans="2:10" ht="16" thickBot="1" x14ac:dyDescent="0.4">
      <c r="B53" s="17"/>
      <c r="C53" s="13"/>
      <c r="D53" s="13"/>
      <c r="E53" s="13"/>
      <c r="F53" s="13"/>
      <c r="G53" s="13"/>
      <c r="H53" s="13"/>
      <c r="I53" s="13"/>
      <c r="J53" s="18"/>
    </row>
    <row r="54" spans="2:10" s="45" customFormat="1" ht="16" x14ac:dyDescent="0.3">
      <c r="B54" s="117"/>
      <c r="C54" s="118"/>
      <c r="D54" s="124" t="s">
        <v>51</v>
      </c>
      <c r="E54" s="125"/>
      <c r="F54" s="125"/>
      <c r="G54" s="125"/>
      <c r="H54" s="126"/>
      <c r="I54" s="118"/>
      <c r="J54" s="123"/>
    </row>
    <row r="55" spans="2:10" s="45" customFormat="1" ht="16" x14ac:dyDescent="0.3">
      <c r="B55" s="117"/>
      <c r="C55" s="118"/>
      <c r="D55" s="127" t="s">
        <v>52</v>
      </c>
      <c r="E55" s="128"/>
      <c r="F55" s="128"/>
      <c r="G55" s="128"/>
      <c r="H55" s="129"/>
      <c r="I55" s="118"/>
      <c r="J55" s="123"/>
    </row>
    <row r="56" spans="2:10" s="45" customFormat="1" ht="16" x14ac:dyDescent="0.3">
      <c r="B56" s="117"/>
      <c r="C56" s="118"/>
      <c r="D56" s="127" t="s">
        <v>53</v>
      </c>
      <c r="E56" s="128"/>
      <c r="F56" s="128"/>
      <c r="G56" s="128"/>
      <c r="H56" s="129"/>
      <c r="I56" s="118"/>
      <c r="J56" s="123"/>
    </row>
    <row r="57" spans="2:10" s="45" customFormat="1" ht="15.5" x14ac:dyDescent="0.3">
      <c r="B57" s="117"/>
      <c r="C57" s="118"/>
      <c r="D57" s="127" t="s">
        <v>154</v>
      </c>
      <c r="E57" s="128"/>
      <c r="F57" s="128"/>
      <c r="G57" s="128"/>
      <c r="H57" s="129"/>
      <c r="I57" s="118"/>
      <c r="J57" s="123"/>
    </row>
    <row r="58" spans="2:10" s="45" customFormat="1" ht="16" x14ac:dyDescent="0.3">
      <c r="B58" s="117"/>
      <c r="C58" s="118"/>
      <c r="D58" s="127" t="s">
        <v>54</v>
      </c>
      <c r="E58" s="128"/>
      <c r="F58" s="128"/>
      <c r="G58" s="128"/>
      <c r="H58" s="129"/>
      <c r="I58" s="118"/>
      <c r="J58" s="123"/>
    </row>
    <row r="59" spans="2:10" s="45" customFormat="1" ht="16.5" thickBot="1" x14ac:dyDescent="0.35">
      <c r="B59" s="117"/>
      <c r="C59" s="118"/>
      <c r="D59" s="130" t="s">
        <v>55</v>
      </c>
      <c r="E59" s="131"/>
      <c r="F59" s="131"/>
      <c r="G59" s="131"/>
      <c r="H59" s="132"/>
      <c r="I59" s="118"/>
      <c r="J59" s="123"/>
    </row>
    <row r="60" spans="2:10" ht="16" thickBot="1" x14ac:dyDescent="0.3">
      <c r="B60" s="119"/>
      <c r="C60" s="120"/>
      <c r="D60" s="121"/>
      <c r="E60" s="120"/>
      <c r="F60" s="120"/>
      <c r="G60" s="120"/>
      <c r="H60" s="120"/>
      <c r="I60" s="120"/>
      <c r="J60" s="122"/>
    </row>
  </sheetData>
  <sheetProtection algorithmName="SHA-512" hashValue="qwoVHtK67j5NvQUSQREktddKC3HVRn3HvHc98W2vvAlu9WOAD/FEtCUTYFD2IXoKCHSaoh9bMq66Qt/lWw36jQ==" saltValue="FIoMQR2AA4LaTN+YVn1BtQ==" spinCount="100000" sheet="1" objects="1" scenarios="1"/>
  <printOptions horizontalCentered="1"/>
  <pageMargins left="0" right="0" top="0" bottom="0" header="0" footer="0"/>
  <pageSetup scale="68" fitToHeight="5" orientation="portrait" r:id="rId1"/>
  <rowBreaks count="1" manualBreakCount="1">
    <brk id="52" min="1" max="41" man="1"/>
  </rowBreaks>
  <drawing r:id="rId2"/>
  <legacyDrawing r:id="rId3"/>
  <controls>
    <mc:AlternateContent xmlns:mc="http://schemas.openxmlformats.org/markup-compatibility/2006">
      <mc:Choice Requires="x14">
        <control shapeId="12289" r:id="rId4" name="CommandButton1">
          <controlPr defaultSize="0" print="0" autoLine="0" r:id="rId5">
            <anchor moveWithCells="1" sizeWithCells="1">
              <from>
                <xdr:col>4</xdr:col>
                <xdr:colOff>889000</xdr:colOff>
                <xdr:row>3</xdr:row>
                <xdr:rowOff>0</xdr:rowOff>
              </from>
              <to>
                <xdr:col>5</xdr:col>
                <xdr:colOff>0</xdr:colOff>
                <xdr:row>5</xdr:row>
                <xdr:rowOff>0</xdr:rowOff>
              </to>
            </anchor>
          </controlPr>
        </control>
      </mc:Choice>
      <mc:Fallback>
        <control shapeId="12289" r:id="rId4" name="CommandButton1"/>
      </mc:Fallback>
    </mc:AlternateContent>
    <mc:AlternateContent xmlns:mc="http://schemas.openxmlformats.org/markup-compatibility/2006">
      <mc:Choice Requires="x14">
        <control shapeId="12290" r:id="rId6" name="CommandButton2">
          <controlPr defaultSize="0" print="0" autoLine="0" r:id="rId7">
            <anchor moveWithCells="1" sizeWithCells="1">
              <from>
                <xdr:col>6</xdr:col>
                <xdr:colOff>0</xdr:colOff>
                <xdr:row>3</xdr:row>
                <xdr:rowOff>0</xdr:rowOff>
              </from>
              <to>
                <xdr:col>6</xdr:col>
                <xdr:colOff>1460500</xdr:colOff>
                <xdr:row>5</xdr:row>
                <xdr:rowOff>0</xdr:rowOff>
              </to>
            </anchor>
          </controlPr>
        </control>
      </mc:Choice>
      <mc:Fallback>
        <control shapeId="12290" r:id="rId6" name="CommandButton2"/>
      </mc:Fallback>
    </mc:AlternateContent>
    <mc:AlternateContent xmlns:mc="http://schemas.openxmlformats.org/markup-compatibility/2006">
      <mc:Choice Requires="x14">
        <control shapeId="12291" r:id="rId8" name="ComboBox1">
          <controlPr defaultSize="0" autoLine="0" linkedCell="E7" listFillRange="Select_Transaction_Type" r:id="rId9">
            <anchor moveWithCells="1" sizeWithCells="1">
              <from>
                <xdr:col>4</xdr:col>
                <xdr:colOff>0</xdr:colOff>
                <xdr:row>8</xdr:row>
                <xdr:rowOff>0</xdr:rowOff>
              </from>
              <to>
                <xdr:col>5</xdr:col>
                <xdr:colOff>0</xdr:colOff>
                <xdr:row>9</xdr:row>
                <xdr:rowOff>0</xdr:rowOff>
              </to>
            </anchor>
          </controlPr>
        </control>
      </mc:Choice>
      <mc:Fallback>
        <control shapeId="12291" r:id="rId8" name="ComboBox1"/>
      </mc:Fallback>
    </mc:AlternateContent>
    <mc:AlternateContent xmlns:mc="http://schemas.openxmlformats.org/markup-compatibility/2006">
      <mc:Choice Requires="x14">
        <control shapeId="12292" r:id="rId10" name="ComboBox2">
          <controlPr defaultSize="0" autoLine="0" linkedCell="G7" listFillRange="Select_Credit_Type" r:id="rId11">
            <anchor moveWithCells="1" sizeWithCells="1">
              <from>
                <xdr:col>6</xdr:col>
                <xdr:colOff>0</xdr:colOff>
                <xdr:row>8</xdr:row>
                <xdr:rowOff>0</xdr:rowOff>
              </from>
              <to>
                <xdr:col>7</xdr:col>
                <xdr:colOff>0</xdr:colOff>
                <xdr:row>9</xdr:row>
                <xdr:rowOff>0</xdr:rowOff>
              </to>
            </anchor>
          </controlPr>
        </control>
      </mc:Choice>
      <mc:Fallback>
        <control shapeId="12292" r:id="rId10" name="ComboBox2"/>
      </mc:Fallback>
    </mc:AlternateContent>
    <mc:AlternateContent xmlns:mc="http://schemas.openxmlformats.org/markup-compatibility/2006">
      <mc:Choice Requires="x14">
        <control shapeId="12293" r:id="rId12" name="ComboBox3">
          <controlPr defaultSize="0" autoLine="0" linkedCell="H7" listFillRange="Select_Yes_or_No" r:id="rId13">
            <anchor moveWithCells="1" sizeWithCells="1">
              <from>
                <xdr:col>7</xdr:col>
                <xdr:colOff>0</xdr:colOff>
                <xdr:row>8</xdr:row>
                <xdr:rowOff>0</xdr:rowOff>
              </from>
              <to>
                <xdr:col>8</xdr:col>
                <xdr:colOff>0</xdr:colOff>
                <xdr:row>9</xdr:row>
                <xdr:rowOff>0</xdr:rowOff>
              </to>
            </anchor>
          </controlPr>
        </control>
      </mc:Choice>
      <mc:Fallback>
        <control shapeId="12293" r:id="rId12" name="ComboBox3"/>
      </mc:Fallback>
    </mc:AlternateContent>
    <mc:AlternateContent xmlns:mc="http://schemas.openxmlformats.org/markup-compatibility/2006">
      <mc:Choice Requires="x14">
        <control shapeId="12294" r:id="rId14" name="ComboBox4">
          <controlPr defaultSize="0" autoLine="0" linkedCell="F10" listFillRange="Select_OEM" r:id="rId15">
            <anchor moveWithCells="1" sizeWithCells="1">
              <from>
                <xdr:col>5</xdr:col>
                <xdr:colOff>0</xdr:colOff>
                <xdr:row>11</xdr:row>
                <xdr:rowOff>0</xdr:rowOff>
              </from>
              <to>
                <xdr:col>6</xdr:col>
                <xdr:colOff>0</xdr:colOff>
                <xdr:row>12</xdr:row>
                <xdr:rowOff>0</xdr:rowOff>
              </to>
            </anchor>
          </controlPr>
        </control>
      </mc:Choice>
      <mc:Fallback>
        <control shapeId="12294" r:id="rId14" name="ComboBox4"/>
      </mc:Fallback>
    </mc:AlternateContent>
    <mc:AlternateContent xmlns:mc="http://schemas.openxmlformats.org/markup-compatibility/2006">
      <mc:Choice Requires="x14">
        <control shapeId="12295" r:id="rId16" name="ComboBox5">
          <controlPr defaultSize="0" autoLine="0" linkedCell="G10" listFillRange="Select_Comp_Cat" r:id="rId17">
            <anchor moveWithCells="1" sizeWithCells="1">
              <from>
                <xdr:col>6</xdr:col>
                <xdr:colOff>0</xdr:colOff>
                <xdr:row>11</xdr:row>
                <xdr:rowOff>0</xdr:rowOff>
              </from>
              <to>
                <xdr:col>7</xdr:col>
                <xdr:colOff>0</xdr:colOff>
                <xdr:row>12</xdr:row>
                <xdr:rowOff>0</xdr:rowOff>
              </to>
            </anchor>
          </controlPr>
        </control>
      </mc:Choice>
      <mc:Fallback>
        <control shapeId="12295" r:id="rId16" name="ComboBox5"/>
      </mc:Fallback>
    </mc:AlternateContent>
    <mc:AlternateContent xmlns:mc="http://schemas.openxmlformats.org/markup-compatibility/2006">
      <mc:Choice Requires="x14">
        <control shapeId="12296" r:id="rId18" name="ComboBox6">
          <controlPr defaultSize="0" autoLine="0" linkedCell="H10" listFillRange="Select_MY" r:id="rId19">
            <anchor moveWithCells="1" sizeWithCells="1">
              <from>
                <xdr:col>7</xdr:col>
                <xdr:colOff>0</xdr:colOff>
                <xdr:row>11</xdr:row>
                <xdr:rowOff>0</xdr:rowOff>
              </from>
              <to>
                <xdr:col>8</xdr:col>
                <xdr:colOff>0</xdr:colOff>
                <xdr:row>12</xdr:row>
                <xdr:rowOff>0</xdr:rowOff>
              </to>
            </anchor>
          </controlPr>
        </control>
      </mc:Choice>
      <mc:Fallback>
        <control shapeId="12296" r:id="rId18" name="ComboBox6"/>
      </mc:Fallback>
    </mc:AlternateContent>
    <mc:AlternateContent xmlns:mc="http://schemas.openxmlformats.org/markup-compatibility/2006">
      <mc:Choice Requires="x14">
        <control shapeId="12297" r:id="rId20" name="ComboBox7">
          <controlPr defaultSize="0" autoLine="0" linkedCell="F16" listFillRange="Select_OEM" r:id="rId21">
            <anchor moveWithCells="1" sizeWithCells="1">
              <from>
                <xdr:col>5</xdr:col>
                <xdr:colOff>0</xdr:colOff>
                <xdr:row>17</xdr:row>
                <xdr:rowOff>0</xdr:rowOff>
              </from>
              <to>
                <xdr:col>6</xdr:col>
                <xdr:colOff>0</xdr:colOff>
                <xdr:row>18</xdr:row>
                <xdr:rowOff>0</xdr:rowOff>
              </to>
            </anchor>
          </controlPr>
        </control>
      </mc:Choice>
      <mc:Fallback>
        <control shapeId="12297" r:id="rId20" name="ComboBox7"/>
      </mc:Fallback>
    </mc:AlternateContent>
    <mc:AlternateContent xmlns:mc="http://schemas.openxmlformats.org/markup-compatibility/2006">
      <mc:Choice Requires="x14">
        <control shapeId="12298" r:id="rId22" name="ComboBox8">
          <controlPr defaultSize="0" autoLine="0" linkedCell="G16" listFillRange="Select_Comp_Cat" r:id="rId23">
            <anchor moveWithCells="1" sizeWithCells="1">
              <from>
                <xdr:col>6</xdr:col>
                <xdr:colOff>0</xdr:colOff>
                <xdr:row>17</xdr:row>
                <xdr:rowOff>0</xdr:rowOff>
              </from>
              <to>
                <xdr:col>7</xdr:col>
                <xdr:colOff>0</xdr:colOff>
                <xdr:row>18</xdr:row>
                <xdr:rowOff>0</xdr:rowOff>
              </to>
            </anchor>
          </controlPr>
        </control>
      </mc:Choice>
      <mc:Fallback>
        <control shapeId="12298" r:id="rId22" name="ComboBox8"/>
      </mc:Fallback>
    </mc:AlternateContent>
    <mc:AlternateContent xmlns:mc="http://schemas.openxmlformats.org/markup-compatibility/2006">
      <mc:Choice Requires="x14">
        <control shapeId="12299" r:id="rId24" name="ComboBox9">
          <controlPr defaultSize="0" autoLine="0" linkedCell="H16" listFillRange="Select_MY" r:id="rId25">
            <anchor moveWithCells="1" sizeWithCells="1">
              <from>
                <xdr:col>7</xdr:col>
                <xdr:colOff>0</xdr:colOff>
                <xdr:row>17</xdr:row>
                <xdr:rowOff>0</xdr:rowOff>
              </from>
              <to>
                <xdr:col>8</xdr:col>
                <xdr:colOff>0</xdr:colOff>
                <xdr:row>18</xdr:row>
                <xdr:rowOff>0</xdr:rowOff>
              </to>
            </anchor>
          </controlPr>
        </control>
      </mc:Choice>
      <mc:Fallback>
        <control shapeId="12299" r:id="rId24" name="ComboBox9"/>
      </mc:Fallback>
    </mc:AlternateContent>
    <mc:AlternateContent xmlns:mc="http://schemas.openxmlformats.org/markup-compatibility/2006">
      <mc:Choice Requires="x14">
        <control shapeId="12300" r:id="rId26" name="ComboBox10">
          <controlPr defaultSize="0" autoLine="0" linkedCell="F19" listFillRange="Select_OEM" r:id="rId27">
            <anchor moveWithCells="1" sizeWithCells="1">
              <from>
                <xdr:col>5</xdr:col>
                <xdr:colOff>0</xdr:colOff>
                <xdr:row>20</xdr:row>
                <xdr:rowOff>0</xdr:rowOff>
              </from>
              <to>
                <xdr:col>6</xdr:col>
                <xdr:colOff>0</xdr:colOff>
                <xdr:row>21</xdr:row>
                <xdr:rowOff>0</xdr:rowOff>
              </to>
            </anchor>
          </controlPr>
        </control>
      </mc:Choice>
      <mc:Fallback>
        <control shapeId="12300" r:id="rId26" name="ComboBox10"/>
      </mc:Fallback>
    </mc:AlternateContent>
    <mc:AlternateContent xmlns:mc="http://schemas.openxmlformats.org/markup-compatibility/2006">
      <mc:Choice Requires="x14">
        <control shapeId="12301" r:id="rId28" name="ComboBox11">
          <controlPr defaultSize="0" autoLine="0" linkedCell="G19" listFillRange="Select_Comp_Cat" r:id="rId29">
            <anchor moveWithCells="1" sizeWithCells="1">
              <from>
                <xdr:col>6</xdr:col>
                <xdr:colOff>0</xdr:colOff>
                <xdr:row>20</xdr:row>
                <xdr:rowOff>0</xdr:rowOff>
              </from>
              <to>
                <xdr:col>7</xdr:col>
                <xdr:colOff>0</xdr:colOff>
                <xdr:row>21</xdr:row>
                <xdr:rowOff>0</xdr:rowOff>
              </to>
            </anchor>
          </controlPr>
        </control>
      </mc:Choice>
      <mc:Fallback>
        <control shapeId="12301" r:id="rId28" name="ComboBox11"/>
      </mc:Fallback>
    </mc:AlternateContent>
    <mc:AlternateContent xmlns:mc="http://schemas.openxmlformats.org/markup-compatibility/2006">
      <mc:Choice Requires="x14">
        <control shapeId="12302" r:id="rId30" name="ComboBox12">
          <controlPr defaultSize="0" autoLine="0" linkedCell="H19" listFillRange="Select_MY" r:id="rId31">
            <anchor moveWithCells="1" sizeWithCells="1">
              <from>
                <xdr:col>7</xdr:col>
                <xdr:colOff>0</xdr:colOff>
                <xdr:row>20</xdr:row>
                <xdr:rowOff>0</xdr:rowOff>
              </from>
              <to>
                <xdr:col>8</xdr:col>
                <xdr:colOff>0</xdr:colOff>
                <xdr:row>21</xdr:row>
                <xdr:rowOff>0</xdr:rowOff>
              </to>
            </anchor>
          </controlPr>
        </control>
      </mc:Choice>
      <mc:Fallback>
        <control shapeId="12302" r:id="rId30" name="ComboBox12"/>
      </mc:Fallback>
    </mc:AlternateContent>
    <mc:AlternateContent xmlns:mc="http://schemas.openxmlformats.org/markup-compatibility/2006">
      <mc:Choice Requires="x14">
        <control shapeId="12303" r:id="rId32" name="ComboBox13">
          <controlPr defaultSize="0" autoLine="0" linkedCell="E30" listFillRange="Select_Transaction_Type" r:id="rId33">
            <anchor moveWithCells="1" sizeWithCells="1">
              <from>
                <xdr:col>4</xdr:col>
                <xdr:colOff>0</xdr:colOff>
                <xdr:row>31</xdr:row>
                <xdr:rowOff>0</xdr:rowOff>
              </from>
              <to>
                <xdr:col>5</xdr:col>
                <xdr:colOff>0</xdr:colOff>
                <xdr:row>32</xdr:row>
                <xdr:rowOff>0</xdr:rowOff>
              </to>
            </anchor>
          </controlPr>
        </control>
      </mc:Choice>
      <mc:Fallback>
        <control shapeId="12303" r:id="rId32" name="ComboBox13"/>
      </mc:Fallback>
    </mc:AlternateContent>
    <mc:AlternateContent xmlns:mc="http://schemas.openxmlformats.org/markup-compatibility/2006">
      <mc:Choice Requires="x14">
        <control shapeId="12304" r:id="rId34" name="ComboBox14">
          <controlPr defaultSize="0" autoLine="0" linkedCell="G30" listFillRange="Select_Credit_Type" r:id="rId35">
            <anchor moveWithCells="1" sizeWithCells="1">
              <from>
                <xdr:col>6</xdr:col>
                <xdr:colOff>0</xdr:colOff>
                <xdr:row>31</xdr:row>
                <xdr:rowOff>0</xdr:rowOff>
              </from>
              <to>
                <xdr:col>7</xdr:col>
                <xdr:colOff>0</xdr:colOff>
                <xdr:row>32</xdr:row>
                <xdr:rowOff>0</xdr:rowOff>
              </to>
            </anchor>
          </controlPr>
        </control>
      </mc:Choice>
      <mc:Fallback>
        <control shapeId="12304" r:id="rId34" name="ComboBox14"/>
      </mc:Fallback>
    </mc:AlternateContent>
    <mc:AlternateContent xmlns:mc="http://schemas.openxmlformats.org/markup-compatibility/2006">
      <mc:Choice Requires="x14">
        <control shapeId="12305" r:id="rId36" name="ComboBox15">
          <controlPr defaultSize="0" autoLine="0" linkedCell="H30" listFillRange="Select_Yes_or_No" r:id="rId37">
            <anchor moveWithCells="1" sizeWithCells="1">
              <from>
                <xdr:col>7</xdr:col>
                <xdr:colOff>0</xdr:colOff>
                <xdr:row>31</xdr:row>
                <xdr:rowOff>0</xdr:rowOff>
              </from>
              <to>
                <xdr:col>8</xdr:col>
                <xdr:colOff>0</xdr:colOff>
                <xdr:row>32</xdr:row>
                <xdr:rowOff>0</xdr:rowOff>
              </to>
            </anchor>
          </controlPr>
        </control>
      </mc:Choice>
      <mc:Fallback>
        <control shapeId="12305" r:id="rId36" name="ComboBox15"/>
      </mc:Fallback>
    </mc:AlternateContent>
    <mc:AlternateContent xmlns:mc="http://schemas.openxmlformats.org/markup-compatibility/2006">
      <mc:Choice Requires="x14">
        <control shapeId="12306" r:id="rId38" name="ComboBox16">
          <controlPr defaultSize="0" autoLine="0" linkedCell="F33" listFillRange="Select_OEM" r:id="rId39">
            <anchor moveWithCells="1" sizeWithCells="1">
              <from>
                <xdr:col>5</xdr:col>
                <xdr:colOff>0</xdr:colOff>
                <xdr:row>34</xdr:row>
                <xdr:rowOff>0</xdr:rowOff>
              </from>
              <to>
                <xdr:col>6</xdr:col>
                <xdr:colOff>0</xdr:colOff>
                <xdr:row>35</xdr:row>
                <xdr:rowOff>0</xdr:rowOff>
              </to>
            </anchor>
          </controlPr>
        </control>
      </mc:Choice>
      <mc:Fallback>
        <control shapeId="12306" r:id="rId38" name="ComboBox16"/>
      </mc:Fallback>
    </mc:AlternateContent>
    <mc:AlternateContent xmlns:mc="http://schemas.openxmlformats.org/markup-compatibility/2006">
      <mc:Choice Requires="x14">
        <control shapeId="12307" r:id="rId40" name="ComboBox17">
          <controlPr defaultSize="0" autoLine="0" linkedCell="G33" listFillRange="Select_Comp_Cat" r:id="rId41">
            <anchor moveWithCells="1" sizeWithCells="1">
              <from>
                <xdr:col>6</xdr:col>
                <xdr:colOff>0</xdr:colOff>
                <xdr:row>34</xdr:row>
                <xdr:rowOff>0</xdr:rowOff>
              </from>
              <to>
                <xdr:col>7</xdr:col>
                <xdr:colOff>0</xdr:colOff>
                <xdr:row>35</xdr:row>
                <xdr:rowOff>0</xdr:rowOff>
              </to>
            </anchor>
          </controlPr>
        </control>
      </mc:Choice>
      <mc:Fallback>
        <control shapeId="12307" r:id="rId40" name="ComboBox17"/>
      </mc:Fallback>
    </mc:AlternateContent>
    <mc:AlternateContent xmlns:mc="http://schemas.openxmlformats.org/markup-compatibility/2006">
      <mc:Choice Requires="x14">
        <control shapeId="12308" r:id="rId42" name="ComboBox18">
          <controlPr defaultSize="0" autoLine="0" linkedCell="H33" listFillRange="Select_MY" r:id="rId43">
            <anchor moveWithCells="1" sizeWithCells="1">
              <from>
                <xdr:col>7</xdr:col>
                <xdr:colOff>0</xdr:colOff>
                <xdr:row>34</xdr:row>
                <xdr:rowOff>0</xdr:rowOff>
              </from>
              <to>
                <xdr:col>8</xdr:col>
                <xdr:colOff>0</xdr:colOff>
                <xdr:row>35</xdr:row>
                <xdr:rowOff>0</xdr:rowOff>
              </to>
            </anchor>
          </controlPr>
        </control>
      </mc:Choice>
      <mc:Fallback>
        <control shapeId="12308" r:id="rId42" name="ComboBox18"/>
      </mc:Fallback>
    </mc:AlternateContent>
    <mc:AlternateContent xmlns:mc="http://schemas.openxmlformats.org/markup-compatibility/2006">
      <mc:Choice Requires="x14">
        <control shapeId="12309" r:id="rId44" name="ComboBox19">
          <controlPr defaultSize="0" autoLine="0" linkedCell="F39" listFillRange="Select_OEM" r:id="rId45">
            <anchor moveWithCells="1" sizeWithCells="1">
              <from>
                <xdr:col>5</xdr:col>
                <xdr:colOff>0</xdr:colOff>
                <xdr:row>40</xdr:row>
                <xdr:rowOff>0</xdr:rowOff>
              </from>
              <to>
                <xdr:col>6</xdr:col>
                <xdr:colOff>0</xdr:colOff>
                <xdr:row>41</xdr:row>
                <xdr:rowOff>0</xdr:rowOff>
              </to>
            </anchor>
          </controlPr>
        </control>
      </mc:Choice>
      <mc:Fallback>
        <control shapeId="12309" r:id="rId44" name="ComboBox19"/>
      </mc:Fallback>
    </mc:AlternateContent>
    <mc:AlternateContent xmlns:mc="http://schemas.openxmlformats.org/markup-compatibility/2006">
      <mc:Choice Requires="x14">
        <control shapeId="12310" r:id="rId46" name="ComboBox20">
          <controlPr defaultSize="0" autoLine="0" linkedCell="G39" listFillRange="Select_Comp_Cat" r:id="rId47">
            <anchor moveWithCells="1" sizeWithCells="1">
              <from>
                <xdr:col>6</xdr:col>
                <xdr:colOff>0</xdr:colOff>
                <xdr:row>40</xdr:row>
                <xdr:rowOff>0</xdr:rowOff>
              </from>
              <to>
                <xdr:col>7</xdr:col>
                <xdr:colOff>0</xdr:colOff>
                <xdr:row>41</xdr:row>
                <xdr:rowOff>0</xdr:rowOff>
              </to>
            </anchor>
          </controlPr>
        </control>
      </mc:Choice>
      <mc:Fallback>
        <control shapeId="12310" r:id="rId46" name="ComboBox20"/>
      </mc:Fallback>
    </mc:AlternateContent>
    <mc:AlternateContent xmlns:mc="http://schemas.openxmlformats.org/markup-compatibility/2006">
      <mc:Choice Requires="x14">
        <control shapeId="12311" r:id="rId48" name="ComboBox21">
          <controlPr defaultSize="0" autoLine="0" linkedCell="H39" listFillRange="Select_MY" r:id="rId49">
            <anchor moveWithCells="1" sizeWithCells="1">
              <from>
                <xdr:col>7</xdr:col>
                <xdr:colOff>0</xdr:colOff>
                <xdr:row>40</xdr:row>
                <xdr:rowOff>0</xdr:rowOff>
              </from>
              <to>
                <xdr:col>8</xdr:col>
                <xdr:colOff>0</xdr:colOff>
                <xdr:row>41</xdr:row>
                <xdr:rowOff>0</xdr:rowOff>
              </to>
            </anchor>
          </controlPr>
        </control>
      </mc:Choice>
      <mc:Fallback>
        <control shapeId="12311" r:id="rId48" name="ComboBox21"/>
      </mc:Fallback>
    </mc:AlternateContent>
    <mc:AlternateContent xmlns:mc="http://schemas.openxmlformats.org/markup-compatibility/2006">
      <mc:Choice Requires="x14">
        <control shapeId="12312" r:id="rId50" name="ComboBox22">
          <controlPr defaultSize="0" autoLine="0" linkedCell="F42" listFillRange="Select_OEM" r:id="rId51">
            <anchor moveWithCells="1" sizeWithCells="1">
              <from>
                <xdr:col>5</xdr:col>
                <xdr:colOff>0</xdr:colOff>
                <xdr:row>43</xdr:row>
                <xdr:rowOff>0</xdr:rowOff>
              </from>
              <to>
                <xdr:col>6</xdr:col>
                <xdr:colOff>0</xdr:colOff>
                <xdr:row>44</xdr:row>
                <xdr:rowOff>0</xdr:rowOff>
              </to>
            </anchor>
          </controlPr>
        </control>
      </mc:Choice>
      <mc:Fallback>
        <control shapeId="12312" r:id="rId50" name="ComboBox22"/>
      </mc:Fallback>
    </mc:AlternateContent>
    <mc:AlternateContent xmlns:mc="http://schemas.openxmlformats.org/markup-compatibility/2006">
      <mc:Choice Requires="x14">
        <control shapeId="12313" r:id="rId52" name="ComboBox23">
          <controlPr defaultSize="0" autoLine="0" linkedCell="G42" listFillRange="Select_Comp_Cat" r:id="rId53">
            <anchor moveWithCells="1" sizeWithCells="1">
              <from>
                <xdr:col>6</xdr:col>
                <xdr:colOff>0</xdr:colOff>
                <xdr:row>43</xdr:row>
                <xdr:rowOff>0</xdr:rowOff>
              </from>
              <to>
                <xdr:col>7</xdr:col>
                <xdr:colOff>0</xdr:colOff>
                <xdr:row>44</xdr:row>
                <xdr:rowOff>0</xdr:rowOff>
              </to>
            </anchor>
          </controlPr>
        </control>
      </mc:Choice>
      <mc:Fallback>
        <control shapeId="12313" r:id="rId52" name="ComboBox23"/>
      </mc:Fallback>
    </mc:AlternateContent>
    <mc:AlternateContent xmlns:mc="http://schemas.openxmlformats.org/markup-compatibility/2006">
      <mc:Choice Requires="x14">
        <control shapeId="12314" r:id="rId54" name="ComboBox24">
          <controlPr defaultSize="0" autoLine="0" linkedCell="H42" listFillRange="Select_MY" r:id="rId55">
            <anchor moveWithCells="1" sizeWithCells="1">
              <from>
                <xdr:col>7</xdr:col>
                <xdr:colOff>0</xdr:colOff>
                <xdr:row>43</xdr:row>
                <xdr:rowOff>0</xdr:rowOff>
              </from>
              <to>
                <xdr:col>8</xdr:col>
                <xdr:colOff>0</xdr:colOff>
                <xdr:row>44</xdr:row>
                <xdr:rowOff>0</xdr:rowOff>
              </to>
            </anchor>
          </controlPr>
        </control>
      </mc:Choice>
      <mc:Fallback>
        <control shapeId="12314" r:id="rId54" name="ComboBox24"/>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sheetPr>
  <dimension ref="A1:K60"/>
  <sheetViews>
    <sheetView topLeftCell="B2" zoomScaleNormal="100" zoomScalePageLayoutView="50" workbookViewId="0">
      <selection activeCell="B3" sqref="B3"/>
    </sheetView>
  </sheetViews>
  <sheetFormatPr defaultColWidth="0" defaultRowHeight="12.5" zeroHeight="1" x14ac:dyDescent="0.25"/>
  <cols>
    <col min="1" max="1" width="2.58203125" style="1" hidden="1" customWidth="1"/>
    <col min="2" max="2" width="2.58203125" style="1" customWidth="1"/>
    <col min="3" max="3" width="2.75" style="1" customWidth="1"/>
    <col min="4" max="4" width="21" style="1" customWidth="1"/>
    <col min="5" max="5" width="30.75" style="1" customWidth="1"/>
    <col min="6" max="6" width="23" style="1" customWidth="1"/>
    <col min="7" max="7" width="30.75" style="1" customWidth="1"/>
    <col min="8" max="8" width="21" style="1" customWidth="1"/>
    <col min="9" max="9" width="2.58203125" style="1" customWidth="1"/>
    <col min="10" max="10" width="2.75" style="1" customWidth="1"/>
    <col min="11" max="11" width="2.58203125" style="1" hidden="1" customWidth="1"/>
    <col min="12" max="16384" width="9" style="1" hidden="1"/>
  </cols>
  <sheetData>
    <row r="1" spans="1:10" ht="13" hidden="1" thickBot="1" x14ac:dyDescent="0.3"/>
    <row r="2" spans="1:10" s="2" customFormat="1" ht="124.5" thickBot="1" x14ac:dyDescent="0.4">
      <c r="A2" s="247"/>
      <c r="B2" s="152" t="str">
        <f>Header</f>
        <v>United States Department of Transportation
National Highway Transportation Safety Administration
NHTSA CAFE Credit Transaction Template (OMB Control No. 2127-0019)
NHTSA Form Number 1475
49 CFR 536.8, 49 CFR 536.5(d)(6), and 49 CFR 536.7
Version Number: 2.4; Last Revision: 09/14/2022; Expiration Date: xxxxxxxxxx</v>
      </c>
      <c r="C2" s="153"/>
      <c r="D2" s="153"/>
      <c r="E2" s="153"/>
      <c r="F2" s="153"/>
      <c r="G2" s="153"/>
      <c r="H2" s="153"/>
      <c r="I2" s="153"/>
      <c r="J2" s="154"/>
    </row>
    <row r="3" spans="1:10" ht="16" thickBot="1" x14ac:dyDescent="0.4">
      <c r="A3" s="248"/>
      <c r="B3" s="14"/>
      <c r="C3" s="15"/>
      <c r="D3" s="15"/>
      <c r="E3" s="15"/>
      <c r="F3" s="15"/>
      <c r="G3" s="15"/>
      <c r="H3" s="15"/>
      <c r="I3" s="15"/>
      <c r="J3" s="16"/>
    </row>
    <row r="4" spans="1:10" ht="31.5" thickBot="1" x14ac:dyDescent="0.4">
      <c r="A4" s="248"/>
      <c r="B4" s="17"/>
      <c r="C4" s="13"/>
      <c r="D4" s="47" t="s">
        <v>127</v>
      </c>
      <c r="E4" s="98"/>
      <c r="F4" s="105"/>
      <c r="G4" s="35"/>
      <c r="H4" s="46">
        <f>'Transactions 7-8'!H4+1</f>
        <v>5</v>
      </c>
      <c r="I4" s="13"/>
      <c r="J4" s="18"/>
    </row>
    <row r="5" spans="1:10" ht="16" thickBot="1" x14ac:dyDescent="0.4">
      <c r="A5" s="248"/>
      <c r="B5" s="17"/>
      <c r="C5" s="13"/>
      <c r="D5" s="190"/>
      <c r="E5" s="4"/>
      <c r="F5" s="4"/>
      <c r="G5" s="4"/>
      <c r="H5" s="13"/>
      <c r="I5" s="13"/>
      <c r="J5" s="18"/>
    </row>
    <row r="6" spans="1:10" ht="16" thickBot="1" x14ac:dyDescent="0.4">
      <c r="A6" s="248"/>
      <c r="B6" s="17"/>
      <c r="C6" s="13"/>
      <c r="D6" s="13"/>
      <c r="E6" s="13"/>
      <c r="F6" s="13"/>
      <c r="G6" s="13"/>
      <c r="H6" s="13"/>
      <c r="I6" s="13"/>
      <c r="J6" s="18"/>
    </row>
    <row r="7" spans="1:10" ht="16" thickBot="1" x14ac:dyDescent="0.4">
      <c r="A7" s="248"/>
      <c r="B7" s="17"/>
      <c r="C7" s="5"/>
      <c r="D7" s="140"/>
      <c r="E7" s="191" t="s">
        <v>35</v>
      </c>
      <c r="F7" s="191"/>
      <c r="G7" s="191" t="s">
        <v>155</v>
      </c>
      <c r="H7" s="191" t="s">
        <v>48</v>
      </c>
      <c r="I7" s="6"/>
      <c r="J7" s="18"/>
    </row>
    <row r="8" spans="1:10" ht="16" thickBot="1" x14ac:dyDescent="0.4">
      <c r="A8" s="248"/>
      <c r="B8" s="17"/>
      <c r="C8" s="7"/>
      <c r="D8" s="42" t="s">
        <v>2</v>
      </c>
      <c r="E8" s="42" t="s">
        <v>12</v>
      </c>
      <c r="F8" s="42" t="s">
        <v>33</v>
      </c>
      <c r="G8" s="42" t="s">
        <v>158</v>
      </c>
      <c r="H8" s="42" t="s">
        <v>16</v>
      </c>
      <c r="I8" s="8"/>
      <c r="J8" s="18"/>
    </row>
    <row r="9" spans="1:10" s="104" customFormat="1" ht="18" customHeight="1" thickBot="1" x14ac:dyDescent="0.35">
      <c r="A9" s="249"/>
      <c r="B9" s="100"/>
      <c r="C9" s="101"/>
      <c r="D9" s="99">
        <f>'Transactions 7-8'!D32+1</f>
        <v>9</v>
      </c>
      <c r="E9" s="194"/>
      <c r="F9" s="193"/>
      <c r="G9" s="195"/>
      <c r="H9" s="194"/>
      <c r="I9" s="102"/>
      <c r="J9" s="103"/>
    </row>
    <row r="10" spans="1:10" ht="16" hidden="1" thickBot="1" x14ac:dyDescent="0.4">
      <c r="A10" s="248"/>
      <c r="B10" s="17"/>
      <c r="C10" s="7"/>
      <c r="D10" s="141"/>
      <c r="E10" s="141"/>
      <c r="F10" s="192" t="s">
        <v>17</v>
      </c>
      <c r="G10" s="192" t="s">
        <v>43</v>
      </c>
      <c r="H10" s="192" t="s">
        <v>42</v>
      </c>
      <c r="I10" s="8"/>
      <c r="J10" s="18"/>
    </row>
    <row r="11" spans="1:10" ht="18.5" hidden="1" thickBot="1" x14ac:dyDescent="0.4">
      <c r="A11" s="248"/>
      <c r="B11" s="17"/>
      <c r="C11" s="7"/>
      <c r="D11" s="106"/>
      <c r="E11" s="136" t="s">
        <v>45</v>
      </c>
      <c r="F11" s="39" t="s">
        <v>9</v>
      </c>
      <c r="G11" s="39" t="s">
        <v>10</v>
      </c>
      <c r="H11" s="39" t="s">
        <v>11</v>
      </c>
      <c r="I11" s="8"/>
      <c r="J11" s="18"/>
    </row>
    <row r="12" spans="1:10" s="104" customFormat="1" ht="18" hidden="1" customHeight="1" thickBot="1" x14ac:dyDescent="0.35">
      <c r="A12" s="249"/>
      <c r="B12" s="100"/>
      <c r="C12" s="107"/>
      <c r="D12" s="109"/>
      <c r="E12" s="156"/>
      <c r="F12" s="194"/>
      <c r="G12" s="194"/>
      <c r="H12" s="194"/>
      <c r="I12" s="102"/>
      <c r="J12" s="103"/>
    </row>
    <row r="13" spans="1:10" ht="16" hidden="1" thickBot="1" x14ac:dyDescent="0.4">
      <c r="A13" s="248"/>
      <c r="B13" s="17"/>
      <c r="C13" s="7"/>
      <c r="D13" s="106"/>
      <c r="E13" s="134"/>
      <c r="F13" s="142"/>
      <c r="G13" s="192"/>
      <c r="H13" s="192"/>
      <c r="I13" s="8"/>
      <c r="J13" s="18"/>
    </row>
    <row r="14" spans="1:10" ht="18.5" hidden="1" thickBot="1" x14ac:dyDescent="0.4">
      <c r="A14" s="248"/>
      <c r="B14" s="17"/>
      <c r="C14" s="7"/>
      <c r="D14" s="106"/>
      <c r="E14" s="136" t="s">
        <v>45</v>
      </c>
      <c r="F14" s="40" t="s">
        <v>3</v>
      </c>
      <c r="G14" s="40" t="s">
        <v>4</v>
      </c>
      <c r="H14" s="40" t="s">
        <v>5</v>
      </c>
      <c r="I14" s="8"/>
      <c r="J14" s="18"/>
    </row>
    <row r="15" spans="1:10" s="104" customFormat="1" ht="18" hidden="1" customHeight="1" thickBot="1" x14ac:dyDescent="0.35">
      <c r="A15" s="249"/>
      <c r="B15" s="100"/>
      <c r="C15" s="107"/>
      <c r="D15" s="109"/>
      <c r="E15" s="156"/>
      <c r="F15" s="159" t="str">
        <f>IF(AND(OR(E7&lt;&gt;"Carry Forward",E7&lt;&gt;"Carry Back"),H7="Yes",F10&lt;&gt;"(Select Manufacturer)",G10&lt;&gt;"(Select Compliance Category)",H10&lt;&gt;"(Select MY)"),VLOOKUP(CONCATENATE($G10,"-",$H10),Unique_ID_Lookup,4,FALSE),"")</f>
        <v/>
      </c>
      <c r="G15" s="197"/>
      <c r="H15" s="197"/>
      <c r="I15" s="102"/>
      <c r="J15" s="103"/>
    </row>
    <row r="16" spans="1:10" ht="16" hidden="1" thickBot="1" x14ac:dyDescent="0.4">
      <c r="A16" s="248"/>
      <c r="B16" s="17"/>
      <c r="C16" s="7"/>
      <c r="D16" s="106"/>
      <c r="E16" s="134"/>
      <c r="F16" s="192" t="s">
        <v>17</v>
      </c>
      <c r="G16" s="192" t="s">
        <v>43</v>
      </c>
      <c r="H16" s="192" t="s">
        <v>42</v>
      </c>
      <c r="I16" s="8"/>
      <c r="J16" s="18"/>
    </row>
    <row r="17" spans="1:10" ht="18.5" hidden="1" thickBot="1" x14ac:dyDescent="0.4">
      <c r="A17" s="248"/>
      <c r="B17" s="17"/>
      <c r="C17" s="7"/>
      <c r="D17" s="106"/>
      <c r="E17" s="137" t="s">
        <v>153</v>
      </c>
      <c r="F17" s="38" t="s">
        <v>9</v>
      </c>
      <c r="G17" s="38" t="s">
        <v>10</v>
      </c>
      <c r="H17" s="38" t="s">
        <v>11</v>
      </c>
      <c r="I17" s="8"/>
      <c r="J17" s="18"/>
    </row>
    <row r="18" spans="1:10" s="104" customFormat="1" ht="18" hidden="1" customHeight="1" thickBot="1" x14ac:dyDescent="0.35">
      <c r="A18" s="249"/>
      <c r="B18" s="100"/>
      <c r="C18" s="107"/>
      <c r="D18" s="109"/>
      <c r="E18" s="156"/>
      <c r="F18" s="194"/>
      <c r="G18" s="194"/>
      <c r="H18" s="194"/>
      <c r="I18" s="102"/>
      <c r="J18" s="103"/>
    </row>
    <row r="19" spans="1:10" ht="16" hidden="1" thickBot="1" x14ac:dyDescent="0.4">
      <c r="A19" s="248"/>
      <c r="B19" s="17"/>
      <c r="C19" s="7"/>
      <c r="D19" s="106"/>
      <c r="E19" s="134"/>
      <c r="F19" s="192" t="s">
        <v>17</v>
      </c>
      <c r="G19" s="192" t="s">
        <v>43</v>
      </c>
      <c r="H19" s="192" t="s">
        <v>42</v>
      </c>
      <c r="I19" s="8"/>
      <c r="J19" s="18"/>
    </row>
    <row r="20" spans="1:10" ht="18.5" hidden="1" thickBot="1" x14ac:dyDescent="0.4">
      <c r="A20" s="248"/>
      <c r="B20" s="17"/>
      <c r="C20" s="7"/>
      <c r="D20" s="106"/>
      <c r="E20" s="138" t="s">
        <v>44</v>
      </c>
      <c r="F20" s="36" t="s">
        <v>9</v>
      </c>
      <c r="G20" s="36" t="s">
        <v>10</v>
      </c>
      <c r="H20" s="36" t="s">
        <v>11</v>
      </c>
      <c r="I20" s="8"/>
      <c r="J20" s="18"/>
    </row>
    <row r="21" spans="1:10" s="104" customFormat="1" ht="18" hidden="1" customHeight="1" thickBot="1" x14ac:dyDescent="0.35">
      <c r="A21" s="249"/>
      <c r="B21" s="100"/>
      <c r="C21" s="107"/>
      <c r="D21" s="108"/>
      <c r="E21" s="158"/>
      <c r="F21" s="194"/>
      <c r="G21" s="194"/>
      <c r="H21" s="194"/>
      <c r="I21" s="102"/>
      <c r="J21" s="103"/>
    </row>
    <row r="22" spans="1:10" ht="16" hidden="1" thickBot="1" x14ac:dyDescent="0.4">
      <c r="A22" s="248"/>
      <c r="B22" s="17"/>
      <c r="C22" s="7"/>
      <c r="D22" s="9"/>
      <c r="E22" s="134"/>
      <c r="F22" s="142"/>
      <c r="G22" s="192"/>
      <c r="H22" s="192"/>
      <c r="I22" s="8"/>
      <c r="J22" s="18"/>
    </row>
    <row r="23" spans="1:10" ht="18.5" hidden="1" thickBot="1" x14ac:dyDescent="0.4">
      <c r="A23" s="248"/>
      <c r="B23" s="17"/>
      <c r="C23" s="7"/>
      <c r="D23" s="106"/>
      <c r="E23" s="138" t="s">
        <v>44</v>
      </c>
      <c r="F23" s="37" t="s">
        <v>6</v>
      </c>
      <c r="G23" s="37" t="s">
        <v>7</v>
      </c>
      <c r="H23" s="37" t="s">
        <v>8</v>
      </c>
      <c r="I23" s="8"/>
      <c r="J23" s="18"/>
    </row>
    <row r="24" spans="1:10" s="104" customFormat="1" ht="18" hidden="1" customHeight="1" thickBot="1" x14ac:dyDescent="0.35">
      <c r="A24" s="249"/>
      <c r="B24" s="100"/>
      <c r="C24" s="107"/>
      <c r="D24" s="108"/>
      <c r="E24" s="158"/>
      <c r="F24" s="159" t="str">
        <f>IF(AND(OR(E7&lt;&gt;"Carry Forward",E7&lt;&gt;"Carry Back"),H7="Yes",F19&lt;&gt;"(Select Manufacturer)",G19&lt;&gt;"(Select Compliance Category)",H19&lt;&gt;"(Select MY)"),VLOOKUP(CONCATENATE($G19,"-",$H19),Unique_ID_Lookup,4,FALSE),"")</f>
        <v/>
      </c>
      <c r="G24" s="197"/>
      <c r="H24" s="197"/>
      <c r="I24" s="102"/>
      <c r="J24" s="103"/>
    </row>
    <row r="25" spans="1:10" ht="16" hidden="1" thickBot="1" x14ac:dyDescent="0.4">
      <c r="A25" s="248"/>
      <c r="B25" s="17"/>
      <c r="C25" s="7"/>
      <c r="D25" s="9"/>
      <c r="E25" s="134"/>
      <c r="F25" s="139"/>
      <c r="G25" s="142"/>
      <c r="H25" s="142"/>
      <c r="I25" s="8"/>
      <c r="J25" s="18"/>
    </row>
    <row r="26" spans="1:10" ht="16" hidden="1" thickBot="1" x14ac:dyDescent="0.4">
      <c r="A26" s="248"/>
      <c r="B26" s="17"/>
      <c r="C26" s="7"/>
      <c r="D26" s="9"/>
      <c r="E26" s="134"/>
      <c r="F26" s="9"/>
      <c r="G26" s="42" t="s">
        <v>0</v>
      </c>
      <c r="H26" s="42" t="s">
        <v>34</v>
      </c>
      <c r="I26" s="8"/>
      <c r="J26" s="18"/>
    </row>
    <row r="27" spans="1:10" s="104" customFormat="1" ht="18" hidden="1" customHeight="1" thickBot="1" x14ac:dyDescent="0.35">
      <c r="A27" s="249"/>
      <c r="B27" s="100"/>
      <c r="C27" s="107"/>
      <c r="D27" s="108"/>
      <c r="E27" s="156"/>
      <c r="F27" s="108"/>
      <c r="G27" s="157">
        <f>ROUND(IFERROR(IF(OR(E7="(Select Transaction Type)",H7="(Select Yes or No)"),0,IF(OR(E7="Carry Forward",E7="Carry Back",H7="No"),1,(F24*G15*H15)/(F15*G24*H24))),0),4)</f>
        <v>0</v>
      </c>
      <c r="H27" s="116">
        <f>ROUND(IFERROR(F9/G27,0),0)</f>
        <v>0</v>
      </c>
      <c r="I27" s="102"/>
      <c r="J27" s="103"/>
    </row>
    <row r="28" spans="1:10" ht="16" thickBot="1" x14ac:dyDescent="0.4">
      <c r="A28" s="248"/>
      <c r="B28" s="17"/>
      <c r="C28" s="10"/>
      <c r="D28" s="11"/>
      <c r="E28" s="11"/>
      <c r="F28" s="11"/>
      <c r="G28" s="11"/>
      <c r="H28" s="11"/>
      <c r="I28" s="12"/>
      <c r="J28" s="18"/>
    </row>
    <row r="29" spans="1:10" ht="16" thickBot="1" x14ac:dyDescent="0.4">
      <c r="A29" s="248"/>
      <c r="B29" s="17"/>
      <c r="C29" s="13"/>
      <c r="D29" s="13"/>
      <c r="E29" s="13"/>
      <c r="F29" s="13"/>
      <c r="G29" s="13"/>
      <c r="H29" s="13"/>
      <c r="I29" s="13"/>
      <c r="J29" s="18"/>
    </row>
    <row r="30" spans="1:10" ht="16" thickBot="1" x14ac:dyDescent="0.4">
      <c r="A30" s="248"/>
      <c r="B30" s="17"/>
      <c r="C30" s="5"/>
      <c r="D30" s="148"/>
      <c r="E30" s="199" t="s">
        <v>35</v>
      </c>
      <c r="F30" s="199"/>
      <c r="G30" s="199" t="s">
        <v>155</v>
      </c>
      <c r="H30" s="199" t="s">
        <v>48</v>
      </c>
      <c r="I30" s="6"/>
      <c r="J30" s="18"/>
    </row>
    <row r="31" spans="1:10" ht="16" thickBot="1" x14ac:dyDescent="0.4">
      <c r="A31" s="248"/>
      <c r="B31" s="17"/>
      <c r="C31" s="7"/>
      <c r="D31" s="42" t="s">
        <v>2</v>
      </c>
      <c r="E31" s="42" t="s">
        <v>12</v>
      </c>
      <c r="F31" s="42" t="s">
        <v>33</v>
      </c>
      <c r="G31" s="42" t="s">
        <v>158</v>
      </c>
      <c r="H31" s="42" t="s">
        <v>16</v>
      </c>
      <c r="I31" s="8"/>
      <c r="J31" s="18"/>
    </row>
    <row r="32" spans="1:10" s="104" customFormat="1" ht="18" customHeight="1" thickBot="1" x14ac:dyDescent="0.35">
      <c r="A32" s="249"/>
      <c r="B32" s="100"/>
      <c r="C32" s="101"/>
      <c r="D32" s="99">
        <f>D9+1</f>
        <v>10</v>
      </c>
      <c r="E32" s="194"/>
      <c r="F32" s="193"/>
      <c r="G32" s="194"/>
      <c r="H32" s="195"/>
      <c r="I32" s="102"/>
      <c r="J32" s="103"/>
    </row>
    <row r="33" spans="1:10" s="104" customFormat="1" ht="16" hidden="1" thickBot="1" x14ac:dyDescent="0.35">
      <c r="A33" s="249"/>
      <c r="B33" s="100"/>
      <c r="C33" s="107"/>
      <c r="D33" s="108"/>
      <c r="E33" s="108"/>
      <c r="F33" s="200" t="s">
        <v>17</v>
      </c>
      <c r="G33" s="200" t="s">
        <v>43</v>
      </c>
      <c r="H33" s="200" t="s">
        <v>42</v>
      </c>
      <c r="I33" s="102"/>
      <c r="J33" s="103"/>
    </row>
    <row r="34" spans="1:10" s="104" customFormat="1" ht="18.5" hidden="1" thickBot="1" x14ac:dyDescent="0.35">
      <c r="A34" s="249"/>
      <c r="B34" s="100"/>
      <c r="C34" s="107"/>
      <c r="D34" s="109"/>
      <c r="E34" s="136" t="s">
        <v>45</v>
      </c>
      <c r="F34" s="110" t="s">
        <v>9</v>
      </c>
      <c r="G34" s="110" t="s">
        <v>10</v>
      </c>
      <c r="H34" s="110" t="s">
        <v>11</v>
      </c>
      <c r="I34" s="102"/>
      <c r="J34" s="103"/>
    </row>
    <row r="35" spans="1:10" s="104" customFormat="1" ht="18" hidden="1" customHeight="1" thickBot="1" x14ac:dyDescent="0.35">
      <c r="A35" s="249"/>
      <c r="B35" s="100"/>
      <c r="C35" s="107"/>
      <c r="D35" s="109"/>
      <c r="E35" s="156"/>
      <c r="F35" s="194"/>
      <c r="G35" s="194"/>
      <c r="H35" s="194"/>
      <c r="I35" s="102"/>
      <c r="J35" s="103"/>
    </row>
    <row r="36" spans="1:10" s="104" customFormat="1" ht="16" hidden="1" thickBot="1" x14ac:dyDescent="0.4">
      <c r="A36" s="249"/>
      <c r="B36" s="100"/>
      <c r="C36" s="107"/>
      <c r="D36" s="109"/>
      <c r="E36" s="134"/>
      <c r="F36" s="149"/>
      <c r="G36" s="200"/>
      <c r="H36" s="200"/>
      <c r="I36" s="102"/>
      <c r="J36" s="103"/>
    </row>
    <row r="37" spans="1:10" s="104" customFormat="1" ht="18.5" hidden="1" thickBot="1" x14ac:dyDescent="0.35">
      <c r="A37" s="249"/>
      <c r="B37" s="100"/>
      <c r="C37" s="107"/>
      <c r="D37" s="109"/>
      <c r="E37" s="136" t="s">
        <v>45</v>
      </c>
      <c r="F37" s="111" t="s">
        <v>3</v>
      </c>
      <c r="G37" s="111" t="s">
        <v>4</v>
      </c>
      <c r="H37" s="111" t="s">
        <v>5</v>
      </c>
      <c r="I37" s="102"/>
      <c r="J37" s="103"/>
    </row>
    <row r="38" spans="1:10" s="104" customFormat="1" ht="18" hidden="1" customHeight="1" thickBot="1" x14ac:dyDescent="0.35">
      <c r="A38" s="249"/>
      <c r="B38" s="100"/>
      <c r="C38" s="107"/>
      <c r="D38" s="109"/>
      <c r="E38" s="156"/>
      <c r="F38" s="159" t="str">
        <f>IF(AND(OR(E30&lt;&gt;"Carry Forward",E30&lt;&gt;"Carry Back"),H30="Yes",F33&lt;&gt;"(Select Manufacturer)",G33&lt;&gt;"(Select Compliance Category)",H33&lt;&gt;"(Select MY)"),VLOOKUP(CONCATENATE($G33,"-",$H33),Unique_ID_Lookup,4,FALSE),"")</f>
        <v/>
      </c>
      <c r="G38" s="197"/>
      <c r="H38" s="197"/>
      <c r="I38" s="102"/>
      <c r="J38" s="103"/>
    </row>
    <row r="39" spans="1:10" s="104" customFormat="1" ht="16" hidden="1" thickBot="1" x14ac:dyDescent="0.4">
      <c r="A39" s="249"/>
      <c r="B39" s="100"/>
      <c r="C39" s="107"/>
      <c r="D39" s="109"/>
      <c r="E39" s="134"/>
      <c r="F39" s="200" t="s">
        <v>17</v>
      </c>
      <c r="G39" s="200" t="s">
        <v>43</v>
      </c>
      <c r="H39" s="200" t="s">
        <v>42</v>
      </c>
      <c r="I39" s="102"/>
      <c r="J39" s="103"/>
    </row>
    <row r="40" spans="1:10" s="104" customFormat="1" ht="18.5" hidden="1" thickBot="1" x14ac:dyDescent="0.35">
      <c r="A40" s="249"/>
      <c r="B40" s="100"/>
      <c r="C40" s="107"/>
      <c r="D40" s="109"/>
      <c r="E40" s="137" t="s">
        <v>153</v>
      </c>
      <c r="F40" s="112" t="s">
        <v>9</v>
      </c>
      <c r="G40" s="112" t="s">
        <v>10</v>
      </c>
      <c r="H40" s="112" t="s">
        <v>11</v>
      </c>
      <c r="I40" s="102"/>
      <c r="J40" s="103"/>
    </row>
    <row r="41" spans="1:10" s="104" customFormat="1" ht="18" hidden="1" customHeight="1" thickBot="1" x14ac:dyDescent="0.35">
      <c r="A41" s="249"/>
      <c r="B41" s="100"/>
      <c r="C41" s="107"/>
      <c r="D41" s="109"/>
      <c r="E41" s="156"/>
      <c r="F41" s="194"/>
      <c r="G41" s="194"/>
      <c r="H41" s="194"/>
      <c r="I41" s="102"/>
      <c r="J41" s="103"/>
    </row>
    <row r="42" spans="1:10" s="104" customFormat="1" ht="16" hidden="1" thickBot="1" x14ac:dyDescent="0.4">
      <c r="A42" s="249"/>
      <c r="B42" s="100"/>
      <c r="C42" s="107"/>
      <c r="D42" s="109"/>
      <c r="E42" s="134"/>
      <c r="F42" s="200" t="s">
        <v>17</v>
      </c>
      <c r="G42" s="200" t="s">
        <v>43</v>
      </c>
      <c r="H42" s="200" t="s">
        <v>42</v>
      </c>
      <c r="I42" s="102"/>
      <c r="J42" s="103"/>
    </row>
    <row r="43" spans="1:10" s="104" customFormat="1" ht="18.5" hidden="1" thickBot="1" x14ac:dyDescent="0.35">
      <c r="A43" s="249"/>
      <c r="B43" s="100"/>
      <c r="C43" s="107"/>
      <c r="D43" s="109"/>
      <c r="E43" s="138" t="s">
        <v>44</v>
      </c>
      <c r="F43" s="113" t="s">
        <v>9</v>
      </c>
      <c r="G43" s="113" t="s">
        <v>10</v>
      </c>
      <c r="H43" s="113" t="s">
        <v>11</v>
      </c>
      <c r="I43" s="102"/>
      <c r="J43" s="103"/>
    </row>
    <row r="44" spans="1:10" s="104" customFormat="1" ht="18" hidden="1" customHeight="1" thickBot="1" x14ac:dyDescent="0.35">
      <c r="A44" s="249"/>
      <c r="B44" s="100"/>
      <c r="C44" s="107"/>
      <c r="D44" s="109"/>
      <c r="E44" s="158"/>
      <c r="F44" s="194"/>
      <c r="G44" s="194"/>
      <c r="H44" s="194"/>
      <c r="I44" s="102"/>
      <c r="J44" s="103"/>
    </row>
    <row r="45" spans="1:10" s="104" customFormat="1" ht="16" hidden="1" thickBot="1" x14ac:dyDescent="0.4">
      <c r="A45" s="249"/>
      <c r="B45" s="100"/>
      <c r="C45" s="107"/>
      <c r="D45" s="109"/>
      <c r="E45" s="134"/>
      <c r="F45" s="149"/>
      <c r="G45" s="200"/>
      <c r="H45" s="200"/>
      <c r="I45" s="102"/>
      <c r="J45" s="103"/>
    </row>
    <row r="46" spans="1:10" s="104" customFormat="1" ht="18.5" hidden="1" thickBot="1" x14ac:dyDescent="0.35">
      <c r="A46" s="249"/>
      <c r="B46" s="100"/>
      <c r="C46" s="107"/>
      <c r="D46" s="109"/>
      <c r="E46" s="138" t="s">
        <v>44</v>
      </c>
      <c r="F46" s="114" t="s">
        <v>6</v>
      </c>
      <c r="G46" s="114" t="s">
        <v>7</v>
      </c>
      <c r="H46" s="114" t="s">
        <v>8</v>
      </c>
      <c r="I46" s="102"/>
      <c r="J46" s="103"/>
    </row>
    <row r="47" spans="1:10" s="104" customFormat="1" ht="18" hidden="1" customHeight="1" thickBot="1" x14ac:dyDescent="0.35">
      <c r="A47" s="249"/>
      <c r="B47" s="100"/>
      <c r="C47" s="107"/>
      <c r="D47" s="109"/>
      <c r="E47" s="108"/>
      <c r="F47" s="159" t="str">
        <f>IF(AND(OR(E30&lt;&gt;"Carry Forward",E30&lt;&gt;"Carry Back"),H30="Yes",F42&lt;&gt;"(Select Manufacturer)",G42&lt;&gt;"(Select Compliance Category)",H42&lt;&gt;"(Select MY)"),VLOOKUP(CONCATENATE($G42,"-",$H42),Unique_ID_Lookup,4,FALSE),"")</f>
        <v/>
      </c>
      <c r="G47" s="197"/>
      <c r="H47" s="197"/>
      <c r="I47" s="102"/>
      <c r="J47" s="103"/>
    </row>
    <row r="48" spans="1:10" s="104" customFormat="1" ht="16" hidden="1" thickBot="1" x14ac:dyDescent="0.35">
      <c r="A48" s="249"/>
      <c r="B48" s="100"/>
      <c r="C48" s="107"/>
      <c r="D48" s="108"/>
      <c r="E48" s="108"/>
      <c r="F48" s="149"/>
      <c r="G48" s="149"/>
      <c r="H48" s="149"/>
      <c r="I48" s="102"/>
      <c r="J48" s="103"/>
    </row>
    <row r="49" spans="1:10" s="104" customFormat="1" ht="16" hidden="1" thickBot="1" x14ac:dyDescent="0.35">
      <c r="A49" s="249"/>
      <c r="B49" s="100"/>
      <c r="C49" s="107"/>
      <c r="D49" s="108"/>
      <c r="E49" s="108"/>
      <c r="F49" s="108"/>
      <c r="G49" s="115" t="s">
        <v>0</v>
      </c>
      <c r="H49" s="115" t="s">
        <v>34</v>
      </c>
      <c r="I49" s="102"/>
      <c r="J49" s="103"/>
    </row>
    <row r="50" spans="1:10" s="104" customFormat="1" ht="18" hidden="1" customHeight="1" thickBot="1" x14ac:dyDescent="0.35">
      <c r="A50" s="249"/>
      <c r="B50" s="100"/>
      <c r="C50" s="107"/>
      <c r="D50" s="108"/>
      <c r="E50" s="108"/>
      <c r="F50" s="108"/>
      <c r="G50" s="157">
        <f>ROUND(IFERROR(IF(OR(E30="(Select Transaction Type)",H30="(Select Yes or No)"),0,IF(OR(E30="Carry Forward",E30="Carry Back",H30="No"),1,(F47*G38*H38)/(F38*G47*H47))),0),4)</f>
        <v>0</v>
      </c>
      <c r="H50" s="116">
        <f>ROUND(IFERROR(F32/G50,0),0)</f>
        <v>0</v>
      </c>
      <c r="I50" s="102"/>
      <c r="J50" s="103"/>
    </row>
    <row r="51" spans="1:10" ht="16" thickBot="1" x14ac:dyDescent="0.4">
      <c r="A51" s="248"/>
      <c r="B51" s="17"/>
      <c r="C51" s="10"/>
      <c r="D51" s="11"/>
      <c r="E51" s="11"/>
      <c r="F51" s="11"/>
      <c r="G51" s="11"/>
      <c r="H51" s="11"/>
      <c r="I51" s="12"/>
      <c r="J51" s="18"/>
    </row>
    <row r="52" spans="1:10" ht="16" thickBot="1" x14ac:dyDescent="0.4">
      <c r="A52" s="248"/>
      <c r="B52" s="244"/>
      <c r="C52" s="245"/>
      <c r="D52" s="245"/>
      <c r="E52" s="245"/>
      <c r="F52" s="245"/>
      <c r="G52" s="245"/>
      <c r="H52" s="245"/>
      <c r="I52" s="245"/>
      <c r="J52" s="246"/>
    </row>
    <row r="53" spans="1:10" ht="16" thickBot="1" x14ac:dyDescent="0.4">
      <c r="B53" s="17"/>
      <c r="C53" s="13"/>
      <c r="D53" s="13"/>
      <c r="E53" s="13"/>
      <c r="F53" s="13"/>
      <c r="G53" s="13"/>
      <c r="H53" s="13"/>
      <c r="I53" s="13"/>
      <c r="J53" s="18"/>
    </row>
    <row r="54" spans="1:10" s="45" customFormat="1" ht="16" x14ac:dyDescent="0.3">
      <c r="B54" s="117"/>
      <c r="C54" s="118"/>
      <c r="D54" s="124" t="s">
        <v>51</v>
      </c>
      <c r="E54" s="125"/>
      <c r="F54" s="125"/>
      <c r="G54" s="125"/>
      <c r="H54" s="126"/>
      <c r="I54" s="118"/>
      <c r="J54" s="123"/>
    </row>
    <row r="55" spans="1:10" s="45" customFormat="1" ht="16" x14ac:dyDescent="0.3">
      <c r="B55" s="117"/>
      <c r="C55" s="118"/>
      <c r="D55" s="127" t="s">
        <v>52</v>
      </c>
      <c r="E55" s="128"/>
      <c r="F55" s="128"/>
      <c r="G55" s="128"/>
      <c r="H55" s="129"/>
      <c r="I55" s="118"/>
      <c r="J55" s="123"/>
    </row>
    <row r="56" spans="1:10" s="45" customFormat="1" ht="16" x14ac:dyDescent="0.3">
      <c r="B56" s="117"/>
      <c r="C56" s="118"/>
      <c r="D56" s="127" t="s">
        <v>53</v>
      </c>
      <c r="E56" s="128"/>
      <c r="F56" s="128"/>
      <c r="G56" s="128"/>
      <c r="H56" s="129"/>
      <c r="I56" s="118"/>
      <c r="J56" s="123"/>
    </row>
    <row r="57" spans="1:10" s="45" customFormat="1" ht="15.5" x14ac:dyDescent="0.3">
      <c r="B57" s="117"/>
      <c r="C57" s="118"/>
      <c r="D57" s="127" t="s">
        <v>154</v>
      </c>
      <c r="E57" s="128"/>
      <c r="F57" s="128"/>
      <c r="G57" s="128"/>
      <c r="H57" s="129"/>
      <c r="I57" s="118"/>
      <c r="J57" s="123"/>
    </row>
    <row r="58" spans="1:10" s="45" customFormat="1" ht="16" x14ac:dyDescent="0.3">
      <c r="B58" s="117"/>
      <c r="C58" s="118"/>
      <c r="D58" s="127" t="s">
        <v>54</v>
      </c>
      <c r="E58" s="128"/>
      <c r="F58" s="128"/>
      <c r="G58" s="128"/>
      <c r="H58" s="129"/>
      <c r="I58" s="118"/>
      <c r="J58" s="123"/>
    </row>
    <row r="59" spans="1:10" s="45" customFormat="1" ht="16.5" thickBot="1" x14ac:dyDescent="0.35">
      <c r="B59" s="117"/>
      <c r="C59" s="118"/>
      <c r="D59" s="130" t="s">
        <v>55</v>
      </c>
      <c r="E59" s="131"/>
      <c r="F59" s="131"/>
      <c r="G59" s="131"/>
      <c r="H59" s="132"/>
      <c r="I59" s="118"/>
      <c r="J59" s="123"/>
    </row>
    <row r="60" spans="1:10" ht="16" thickBot="1" x14ac:dyDescent="0.3">
      <c r="B60" s="119"/>
      <c r="C60" s="120"/>
      <c r="D60" s="121"/>
      <c r="E60" s="120"/>
      <c r="F60" s="120"/>
      <c r="G60" s="120"/>
      <c r="H60" s="120"/>
      <c r="I60" s="120"/>
      <c r="J60" s="122"/>
    </row>
  </sheetData>
  <sheetProtection algorithmName="SHA-512" hashValue="oYrcg6sMJfVbX4TLrw5TBZvplm/Uy+MsMBKO1cFSi1aye+NwgWMeClH3rOckC9bbpZMhZUSw8ckK5JvKrKizQQ==" saltValue="9trPUQEMjZ/+Hg4Utip/zw==" spinCount="100000" sheet="1" objects="1" scenarios="1"/>
  <printOptions horizontalCentered="1"/>
  <pageMargins left="0" right="0" top="0" bottom="0" header="0" footer="0"/>
  <pageSetup scale="69" fitToHeight="5" orientation="portrait" r:id="rId1"/>
  <rowBreaks count="1" manualBreakCount="1">
    <brk id="52" min="1" max="41" man="1"/>
  </rowBreaks>
  <drawing r:id="rId2"/>
  <legacyDrawing r:id="rId3"/>
  <controls>
    <mc:AlternateContent xmlns:mc="http://schemas.openxmlformats.org/markup-compatibility/2006">
      <mc:Choice Requires="x14">
        <control shapeId="13313" r:id="rId4" name="CommandButton1">
          <controlPr defaultSize="0" print="0" autoLine="0" r:id="rId5">
            <anchor moveWithCells="1" sizeWithCells="1">
              <from>
                <xdr:col>4</xdr:col>
                <xdr:colOff>889000</xdr:colOff>
                <xdr:row>3</xdr:row>
                <xdr:rowOff>0</xdr:rowOff>
              </from>
              <to>
                <xdr:col>5</xdr:col>
                <xdr:colOff>0</xdr:colOff>
                <xdr:row>5</xdr:row>
                <xdr:rowOff>0</xdr:rowOff>
              </to>
            </anchor>
          </controlPr>
        </control>
      </mc:Choice>
      <mc:Fallback>
        <control shapeId="13313" r:id="rId4" name="CommandButton1"/>
      </mc:Fallback>
    </mc:AlternateContent>
    <mc:AlternateContent xmlns:mc="http://schemas.openxmlformats.org/markup-compatibility/2006">
      <mc:Choice Requires="x14">
        <control shapeId="13314" r:id="rId6" name="CommandButton2">
          <controlPr defaultSize="0" print="0" autoLine="0" r:id="rId7">
            <anchor moveWithCells="1" sizeWithCells="1">
              <from>
                <xdr:col>6</xdr:col>
                <xdr:colOff>0</xdr:colOff>
                <xdr:row>3</xdr:row>
                <xdr:rowOff>0</xdr:rowOff>
              </from>
              <to>
                <xdr:col>6</xdr:col>
                <xdr:colOff>1460500</xdr:colOff>
                <xdr:row>5</xdr:row>
                <xdr:rowOff>0</xdr:rowOff>
              </to>
            </anchor>
          </controlPr>
        </control>
      </mc:Choice>
      <mc:Fallback>
        <control shapeId="13314" r:id="rId6" name="CommandButton2"/>
      </mc:Fallback>
    </mc:AlternateContent>
    <mc:AlternateContent xmlns:mc="http://schemas.openxmlformats.org/markup-compatibility/2006">
      <mc:Choice Requires="x14">
        <control shapeId="13315" r:id="rId8" name="ComboBox1">
          <controlPr defaultSize="0" autoLine="0" linkedCell="E7" listFillRange="Select_Transaction_Type" r:id="rId9">
            <anchor moveWithCells="1" sizeWithCells="1">
              <from>
                <xdr:col>4</xdr:col>
                <xdr:colOff>0</xdr:colOff>
                <xdr:row>8</xdr:row>
                <xdr:rowOff>0</xdr:rowOff>
              </from>
              <to>
                <xdr:col>5</xdr:col>
                <xdr:colOff>0</xdr:colOff>
                <xdr:row>9</xdr:row>
                <xdr:rowOff>0</xdr:rowOff>
              </to>
            </anchor>
          </controlPr>
        </control>
      </mc:Choice>
      <mc:Fallback>
        <control shapeId="13315" r:id="rId8" name="ComboBox1"/>
      </mc:Fallback>
    </mc:AlternateContent>
    <mc:AlternateContent xmlns:mc="http://schemas.openxmlformats.org/markup-compatibility/2006">
      <mc:Choice Requires="x14">
        <control shapeId="13316" r:id="rId10" name="ComboBox2">
          <controlPr defaultSize="0" autoLine="0" linkedCell="G7" listFillRange="Select_Credit_Type" r:id="rId11">
            <anchor moveWithCells="1" sizeWithCells="1">
              <from>
                <xdr:col>6</xdr:col>
                <xdr:colOff>0</xdr:colOff>
                <xdr:row>8</xdr:row>
                <xdr:rowOff>0</xdr:rowOff>
              </from>
              <to>
                <xdr:col>7</xdr:col>
                <xdr:colOff>0</xdr:colOff>
                <xdr:row>9</xdr:row>
                <xdr:rowOff>0</xdr:rowOff>
              </to>
            </anchor>
          </controlPr>
        </control>
      </mc:Choice>
      <mc:Fallback>
        <control shapeId="13316" r:id="rId10" name="ComboBox2"/>
      </mc:Fallback>
    </mc:AlternateContent>
    <mc:AlternateContent xmlns:mc="http://schemas.openxmlformats.org/markup-compatibility/2006">
      <mc:Choice Requires="x14">
        <control shapeId="13317" r:id="rId12" name="ComboBox3">
          <controlPr defaultSize="0" autoLine="0" linkedCell="H7" listFillRange="Select_Yes_or_No" r:id="rId13">
            <anchor moveWithCells="1" sizeWithCells="1">
              <from>
                <xdr:col>7</xdr:col>
                <xdr:colOff>0</xdr:colOff>
                <xdr:row>8</xdr:row>
                <xdr:rowOff>0</xdr:rowOff>
              </from>
              <to>
                <xdr:col>8</xdr:col>
                <xdr:colOff>0</xdr:colOff>
                <xdr:row>9</xdr:row>
                <xdr:rowOff>0</xdr:rowOff>
              </to>
            </anchor>
          </controlPr>
        </control>
      </mc:Choice>
      <mc:Fallback>
        <control shapeId="13317" r:id="rId12" name="ComboBox3"/>
      </mc:Fallback>
    </mc:AlternateContent>
    <mc:AlternateContent xmlns:mc="http://schemas.openxmlformats.org/markup-compatibility/2006">
      <mc:Choice Requires="x14">
        <control shapeId="13318" r:id="rId14" name="ComboBox4">
          <controlPr defaultSize="0" autoLine="0" linkedCell="F10" listFillRange="Select_OEM" r:id="rId15">
            <anchor moveWithCells="1" sizeWithCells="1">
              <from>
                <xdr:col>5</xdr:col>
                <xdr:colOff>0</xdr:colOff>
                <xdr:row>11</xdr:row>
                <xdr:rowOff>0</xdr:rowOff>
              </from>
              <to>
                <xdr:col>6</xdr:col>
                <xdr:colOff>0</xdr:colOff>
                <xdr:row>12</xdr:row>
                <xdr:rowOff>0</xdr:rowOff>
              </to>
            </anchor>
          </controlPr>
        </control>
      </mc:Choice>
      <mc:Fallback>
        <control shapeId="13318" r:id="rId14" name="ComboBox4"/>
      </mc:Fallback>
    </mc:AlternateContent>
    <mc:AlternateContent xmlns:mc="http://schemas.openxmlformats.org/markup-compatibility/2006">
      <mc:Choice Requires="x14">
        <control shapeId="13319" r:id="rId16" name="ComboBox5">
          <controlPr defaultSize="0" autoLine="0" linkedCell="G10" listFillRange="Select_Comp_Cat" r:id="rId17">
            <anchor moveWithCells="1" sizeWithCells="1">
              <from>
                <xdr:col>6</xdr:col>
                <xdr:colOff>0</xdr:colOff>
                <xdr:row>11</xdr:row>
                <xdr:rowOff>0</xdr:rowOff>
              </from>
              <to>
                <xdr:col>7</xdr:col>
                <xdr:colOff>0</xdr:colOff>
                <xdr:row>12</xdr:row>
                <xdr:rowOff>0</xdr:rowOff>
              </to>
            </anchor>
          </controlPr>
        </control>
      </mc:Choice>
      <mc:Fallback>
        <control shapeId="13319" r:id="rId16" name="ComboBox5"/>
      </mc:Fallback>
    </mc:AlternateContent>
    <mc:AlternateContent xmlns:mc="http://schemas.openxmlformats.org/markup-compatibility/2006">
      <mc:Choice Requires="x14">
        <control shapeId="13320" r:id="rId18" name="ComboBox6">
          <controlPr defaultSize="0" autoLine="0" linkedCell="H10" listFillRange="Select_MY" r:id="rId19">
            <anchor moveWithCells="1" sizeWithCells="1">
              <from>
                <xdr:col>7</xdr:col>
                <xdr:colOff>0</xdr:colOff>
                <xdr:row>11</xdr:row>
                <xdr:rowOff>0</xdr:rowOff>
              </from>
              <to>
                <xdr:col>8</xdr:col>
                <xdr:colOff>0</xdr:colOff>
                <xdr:row>12</xdr:row>
                <xdr:rowOff>0</xdr:rowOff>
              </to>
            </anchor>
          </controlPr>
        </control>
      </mc:Choice>
      <mc:Fallback>
        <control shapeId="13320" r:id="rId18" name="ComboBox6"/>
      </mc:Fallback>
    </mc:AlternateContent>
    <mc:AlternateContent xmlns:mc="http://schemas.openxmlformats.org/markup-compatibility/2006">
      <mc:Choice Requires="x14">
        <control shapeId="13321" r:id="rId20" name="ComboBox7">
          <controlPr defaultSize="0" autoLine="0" linkedCell="F16" listFillRange="Select_OEM" r:id="rId21">
            <anchor moveWithCells="1" sizeWithCells="1">
              <from>
                <xdr:col>5</xdr:col>
                <xdr:colOff>0</xdr:colOff>
                <xdr:row>17</xdr:row>
                <xdr:rowOff>0</xdr:rowOff>
              </from>
              <to>
                <xdr:col>6</xdr:col>
                <xdr:colOff>0</xdr:colOff>
                <xdr:row>18</xdr:row>
                <xdr:rowOff>0</xdr:rowOff>
              </to>
            </anchor>
          </controlPr>
        </control>
      </mc:Choice>
      <mc:Fallback>
        <control shapeId="13321" r:id="rId20" name="ComboBox7"/>
      </mc:Fallback>
    </mc:AlternateContent>
    <mc:AlternateContent xmlns:mc="http://schemas.openxmlformats.org/markup-compatibility/2006">
      <mc:Choice Requires="x14">
        <control shapeId="13322" r:id="rId22" name="ComboBox8">
          <controlPr defaultSize="0" autoLine="0" linkedCell="G16" listFillRange="Select_Comp_Cat" r:id="rId23">
            <anchor moveWithCells="1" sizeWithCells="1">
              <from>
                <xdr:col>6</xdr:col>
                <xdr:colOff>0</xdr:colOff>
                <xdr:row>17</xdr:row>
                <xdr:rowOff>0</xdr:rowOff>
              </from>
              <to>
                <xdr:col>7</xdr:col>
                <xdr:colOff>0</xdr:colOff>
                <xdr:row>18</xdr:row>
                <xdr:rowOff>0</xdr:rowOff>
              </to>
            </anchor>
          </controlPr>
        </control>
      </mc:Choice>
      <mc:Fallback>
        <control shapeId="13322" r:id="rId22" name="ComboBox8"/>
      </mc:Fallback>
    </mc:AlternateContent>
    <mc:AlternateContent xmlns:mc="http://schemas.openxmlformats.org/markup-compatibility/2006">
      <mc:Choice Requires="x14">
        <control shapeId="13323" r:id="rId24" name="ComboBox9">
          <controlPr defaultSize="0" autoLine="0" linkedCell="H16" listFillRange="Select_MY" r:id="rId25">
            <anchor moveWithCells="1" sizeWithCells="1">
              <from>
                <xdr:col>7</xdr:col>
                <xdr:colOff>0</xdr:colOff>
                <xdr:row>17</xdr:row>
                <xdr:rowOff>0</xdr:rowOff>
              </from>
              <to>
                <xdr:col>8</xdr:col>
                <xdr:colOff>0</xdr:colOff>
                <xdr:row>18</xdr:row>
                <xdr:rowOff>0</xdr:rowOff>
              </to>
            </anchor>
          </controlPr>
        </control>
      </mc:Choice>
      <mc:Fallback>
        <control shapeId="13323" r:id="rId24" name="ComboBox9"/>
      </mc:Fallback>
    </mc:AlternateContent>
    <mc:AlternateContent xmlns:mc="http://schemas.openxmlformats.org/markup-compatibility/2006">
      <mc:Choice Requires="x14">
        <control shapeId="13324" r:id="rId26" name="ComboBox10">
          <controlPr defaultSize="0" autoLine="0" linkedCell="F19" listFillRange="Select_OEM" r:id="rId27">
            <anchor moveWithCells="1" sizeWithCells="1">
              <from>
                <xdr:col>5</xdr:col>
                <xdr:colOff>0</xdr:colOff>
                <xdr:row>20</xdr:row>
                <xdr:rowOff>0</xdr:rowOff>
              </from>
              <to>
                <xdr:col>6</xdr:col>
                <xdr:colOff>0</xdr:colOff>
                <xdr:row>21</xdr:row>
                <xdr:rowOff>0</xdr:rowOff>
              </to>
            </anchor>
          </controlPr>
        </control>
      </mc:Choice>
      <mc:Fallback>
        <control shapeId="13324" r:id="rId26" name="ComboBox10"/>
      </mc:Fallback>
    </mc:AlternateContent>
    <mc:AlternateContent xmlns:mc="http://schemas.openxmlformats.org/markup-compatibility/2006">
      <mc:Choice Requires="x14">
        <control shapeId="13325" r:id="rId28" name="ComboBox11">
          <controlPr defaultSize="0" autoLine="0" linkedCell="G19" listFillRange="Select_Comp_Cat" r:id="rId29">
            <anchor moveWithCells="1" sizeWithCells="1">
              <from>
                <xdr:col>6</xdr:col>
                <xdr:colOff>0</xdr:colOff>
                <xdr:row>20</xdr:row>
                <xdr:rowOff>0</xdr:rowOff>
              </from>
              <to>
                <xdr:col>7</xdr:col>
                <xdr:colOff>0</xdr:colOff>
                <xdr:row>21</xdr:row>
                <xdr:rowOff>0</xdr:rowOff>
              </to>
            </anchor>
          </controlPr>
        </control>
      </mc:Choice>
      <mc:Fallback>
        <control shapeId="13325" r:id="rId28" name="ComboBox11"/>
      </mc:Fallback>
    </mc:AlternateContent>
    <mc:AlternateContent xmlns:mc="http://schemas.openxmlformats.org/markup-compatibility/2006">
      <mc:Choice Requires="x14">
        <control shapeId="13326" r:id="rId30" name="ComboBox12">
          <controlPr defaultSize="0" autoLine="0" linkedCell="H19" listFillRange="Select_MY" r:id="rId31">
            <anchor moveWithCells="1" sizeWithCells="1">
              <from>
                <xdr:col>7</xdr:col>
                <xdr:colOff>0</xdr:colOff>
                <xdr:row>20</xdr:row>
                <xdr:rowOff>0</xdr:rowOff>
              </from>
              <to>
                <xdr:col>8</xdr:col>
                <xdr:colOff>0</xdr:colOff>
                <xdr:row>21</xdr:row>
                <xdr:rowOff>0</xdr:rowOff>
              </to>
            </anchor>
          </controlPr>
        </control>
      </mc:Choice>
      <mc:Fallback>
        <control shapeId="13326" r:id="rId30" name="ComboBox12"/>
      </mc:Fallback>
    </mc:AlternateContent>
    <mc:AlternateContent xmlns:mc="http://schemas.openxmlformats.org/markup-compatibility/2006">
      <mc:Choice Requires="x14">
        <control shapeId="13327" r:id="rId32" name="ComboBox13">
          <controlPr defaultSize="0" autoLine="0" linkedCell="E30" listFillRange="Select_Transaction_Type" r:id="rId33">
            <anchor moveWithCells="1" sizeWithCells="1">
              <from>
                <xdr:col>4</xdr:col>
                <xdr:colOff>0</xdr:colOff>
                <xdr:row>31</xdr:row>
                <xdr:rowOff>0</xdr:rowOff>
              </from>
              <to>
                <xdr:col>5</xdr:col>
                <xdr:colOff>0</xdr:colOff>
                <xdr:row>32</xdr:row>
                <xdr:rowOff>0</xdr:rowOff>
              </to>
            </anchor>
          </controlPr>
        </control>
      </mc:Choice>
      <mc:Fallback>
        <control shapeId="13327" r:id="rId32" name="ComboBox13"/>
      </mc:Fallback>
    </mc:AlternateContent>
    <mc:AlternateContent xmlns:mc="http://schemas.openxmlformats.org/markup-compatibility/2006">
      <mc:Choice Requires="x14">
        <control shapeId="13328" r:id="rId34" name="ComboBox14">
          <controlPr defaultSize="0" autoLine="0" linkedCell="G30" listFillRange="Select_Credit_Type" r:id="rId35">
            <anchor moveWithCells="1" sizeWithCells="1">
              <from>
                <xdr:col>6</xdr:col>
                <xdr:colOff>0</xdr:colOff>
                <xdr:row>31</xdr:row>
                <xdr:rowOff>0</xdr:rowOff>
              </from>
              <to>
                <xdr:col>7</xdr:col>
                <xdr:colOff>0</xdr:colOff>
                <xdr:row>32</xdr:row>
                <xdr:rowOff>0</xdr:rowOff>
              </to>
            </anchor>
          </controlPr>
        </control>
      </mc:Choice>
      <mc:Fallback>
        <control shapeId="13328" r:id="rId34" name="ComboBox14"/>
      </mc:Fallback>
    </mc:AlternateContent>
    <mc:AlternateContent xmlns:mc="http://schemas.openxmlformats.org/markup-compatibility/2006">
      <mc:Choice Requires="x14">
        <control shapeId="13329" r:id="rId36" name="ComboBox15">
          <controlPr defaultSize="0" autoLine="0" linkedCell="H30" listFillRange="Select_Yes_or_No" r:id="rId37">
            <anchor moveWithCells="1" sizeWithCells="1">
              <from>
                <xdr:col>7</xdr:col>
                <xdr:colOff>0</xdr:colOff>
                <xdr:row>31</xdr:row>
                <xdr:rowOff>0</xdr:rowOff>
              </from>
              <to>
                <xdr:col>8</xdr:col>
                <xdr:colOff>0</xdr:colOff>
                <xdr:row>32</xdr:row>
                <xdr:rowOff>0</xdr:rowOff>
              </to>
            </anchor>
          </controlPr>
        </control>
      </mc:Choice>
      <mc:Fallback>
        <control shapeId="13329" r:id="rId36" name="ComboBox15"/>
      </mc:Fallback>
    </mc:AlternateContent>
    <mc:AlternateContent xmlns:mc="http://schemas.openxmlformats.org/markup-compatibility/2006">
      <mc:Choice Requires="x14">
        <control shapeId="13330" r:id="rId38" name="ComboBox16">
          <controlPr defaultSize="0" autoLine="0" linkedCell="F33" listFillRange="Select_OEM" r:id="rId39">
            <anchor moveWithCells="1" sizeWithCells="1">
              <from>
                <xdr:col>5</xdr:col>
                <xdr:colOff>0</xdr:colOff>
                <xdr:row>34</xdr:row>
                <xdr:rowOff>0</xdr:rowOff>
              </from>
              <to>
                <xdr:col>6</xdr:col>
                <xdr:colOff>0</xdr:colOff>
                <xdr:row>35</xdr:row>
                <xdr:rowOff>0</xdr:rowOff>
              </to>
            </anchor>
          </controlPr>
        </control>
      </mc:Choice>
      <mc:Fallback>
        <control shapeId="13330" r:id="rId38" name="ComboBox16"/>
      </mc:Fallback>
    </mc:AlternateContent>
    <mc:AlternateContent xmlns:mc="http://schemas.openxmlformats.org/markup-compatibility/2006">
      <mc:Choice Requires="x14">
        <control shapeId="13331" r:id="rId40" name="ComboBox17">
          <controlPr defaultSize="0" autoLine="0" linkedCell="G33" listFillRange="Select_Comp_Cat" r:id="rId41">
            <anchor moveWithCells="1" sizeWithCells="1">
              <from>
                <xdr:col>6</xdr:col>
                <xdr:colOff>0</xdr:colOff>
                <xdr:row>34</xdr:row>
                <xdr:rowOff>0</xdr:rowOff>
              </from>
              <to>
                <xdr:col>7</xdr:col>
                <xdr:colOff>0</xdr:colOff>
                <xdr:row>35</xdr:row>
                <xdr:rowOff>0</xdr:rowOff>
              </to>
            </anchor>
          </controlPr>
        </control>
      </mc:Choice>
      <mc:Fallback>
        <control shapeId="13331" r:id="rId40" name="ComboBox17"/>
      </mc:Fallback>
    </mc:AlternateContent>
    <mc:AlternateContent xmlns:mc="http://schemas.openxmlformats.org/markup-compatibility/2006">
      <mc:Choice Requires="x14">
        <control shapeId="13332" r:id="rId42" name="ComboBox18">
          <controlPr defaultSize="0" autoLine="0" linkedCell="H33" listFillRange="Select_MY" r:id="rId43">
            <anchor moveWithCells="1" sizeWithCells="1">
              <from>
                <xdr:col>7</xdr:col>
                <xdr:colOff>0</xdr:colOff>
                <xdr:row>34</xdr:row>
                <xdr:rowOff>0</xdr:rowOff>
              </from>
              <to>
                <xdr:col>8</xdr:col>
                <xdr:colOff>0</xdr:colOff>
                <xdr:row>35</xdr:row>
                <xdr:rowOff>0</xdr:rowOff>
              </to>
            </anchor>
          </controlPr>
        </control>
      </mc:Choice>
      <mc:Fallback>
        <control shapeId="13332" r:id="rId42" name="ComboBox18"/>
      </mc:Fallback>
    </mc:AlternateContent>
    <mc:AlternateContent xmlns:mc="http://schemas.openxmlformats.org/markup-compatibility/2006">
      <mc:Choice Requires="x14">
        <control shapeId="13333" r:id="rId44" name="ComboBox19">
          <controlPr defaultSize="0" autoLine="0" linkedCell="F39" listFillRange="Select_OEM" r:id="rId45">
            <anchor moveWithCells="1" sizeWithCells="1">
              <from>
                <xdr:col>5</xdr:col>
                <xdr:colOff>0</xdr:colOff>
                <xdr:row>40</xdr:row>
                <xdr:rowOff>0</xdr:rowOff>
              </from>
              <to>
                <xdr:col>6</xdr:col>
                <xdr:colOff>0</xdr:colOff>
                <xdr:row>41</xdr:row>
                <xdr:rowOff>0</xdr:rowOff>
              </to>
            </anchor>
          </controlPr>
        </control>
      </mc:Choice>
      <mc:Fallback>
        <control shapeId="13333" r:id="rId44" name="ComboBox19"/>
      </mc:Fallback>
    </mc:AlternateContent>
    <mc:AlternateContent xmlns:mc="http://schemas.openxmlformats.org/markup-compatibility/2006">
      <mc:Choice Requires="x14">
        <control shapeId="13334" r:id="rId46" name="ComboBox20">
          <controlPr defaultSize="0" autoLine="0" linkedCell="G39" listFillRange="Select_Comp_Cat" r:id="rId47">
            <anchor moveWithCells="1" sizeWithCells="1">
              <from>
                <xdr:col>6</xdr:col>
                <xdr:colOff>0</xdr:colOff>
                <xdr:row>40</xdr:row>
                <xdr:rowOff>0</xdr:rowOff>
              </from>
              <to>
                <xdr:col>7</xdr:col>
                <xdr:colOff>0</xdr:colOff>
                <xdr:row>41</xdr:row>
                <xdr:rowOff>0</xdr:rowOff>
              </to>
            </anchor>
          </controlPr>
        </control>
      </mc:Choice>
      <mc:Fallback>
        <control shapeId="13334" r:id="rId46" name="ComboBox20"/>
      </mc:Fallback>
    </mc:AlternateContent>
    <mc:AlternateContent xmlns:mc="http://schemas.openxmlformats.org/markup-compatibility/2006">
      <mc:Choice Requires="x14">
        <control shapeId="13335" r:id="rId48" name="ComboBox21">
          <controlPr defaultSize="0" autoLine="0" linkedCell="H39" listFillRange="Select_MY" r:id="rId49">
            <anchor moveWithCells="1" sizeWithCells="1">
              <from>
                <xdr:col>7</xdr:col>
                <xdr:colOff>0</xdr:colOff>
                <xdr:row>40</xdr:row>
                <xdr:rowOff>0</xdr:rowOff>
              </from>
              <to>
                <xdr:col>8</xdr:col>
                <xdr:colOff>0</xdr:colOff>
                <xdr:row>41</xdr:row>
                <xdr:rowOff>0</xdr:rowOff>
              </to>
            </anchor>
          </controlPr>
        </control>
      </mc:Choice>
      <mc:Fallback>
        <control shapeId="13335" r:id="rId48" name="ComboBox21"/>
      </mc:Fallback>
    </mc:AlternateContent>
    <mc:AlternateContent xmlns:mc="http://schemas.openxmlformats.org/markup-compatibility/2006">
      <mc:Choice Requires="x14">
        <control shapeId="13336" r:id="rId50" name="ComboBox22">
          <controlPr defaultSize="0" autoLine="0" linkedCell="F42" listFillRange="Select_OEM" r:id="rId51">
            <anchor moveWithCells="1" sizeWithCells="1">
              <from>
                <xdr:col>5</xdr:col>
                <xdr:colOff>0</xdr:colOff>
                <xdr:row>43</xdr:row>
                <xdr:rowOff>0</xdr:rowOff>
              </from>
              <to>
                <xdr:col>6</xdr:col>
                <xdr:colOff>0</xdr:colOff>
                <xdr:row>44</xdr:row>
                <xdr:rowOff>0</xdr:rowOff>
              </to>
            </anchor>
          </controlPr>
        </control>
      </mc:Choice>
      <mc:Fallback>
        <control shapeId="13336" r:id="rId50" name="ComboBox22"/>
      </mc:Fallback>
    </mc:AlternateContent>
    <mc:AlternateContent xmlns:mc="http://schemas.openxmlformats.org/markup-compatibility/2006">
      <mc:Choice Requires="x14">
        <control shapeId="13337" r:id="rId52" name="ComboBox23">
          <controlPr defaultSize="0" autoLine="0" linkedCell="G42" listFillRange="Select_Comp_Cat" r:id="rId53">
            <anchor moveWithCells="1" sizeWithCells="1">
              <from>
                <xdr:col>6</xdr:col>
                <xdr:colOff>0</xdr:colOff>
                <xdr:row>43</xdr:row>
                <xdr:rowOff>0</xdr:rowOff>
              </from>
              <to>
                <xdr:col>7</xdr:col>
                <xdr:colOff>0</xdr:colOff>
                <xdr:row>44</xdr:row>
                <xdr:rowOff>0</xdr:rowOff>
              </to>
            </anchor>
          </controlPr>
        </control>
      </mc:Choice>
      <mc:Fallback>
        <control shapeId="13337" r:id="rId52" name="ComboBox23"/>
      </mc:Fallback>
    </mc:AlternateContent>
    <mc:AlternateContent xmlns:mc="http://schemas.openxmlformats.org/markup-compatibility/2006">
      <mc:Choice Requires="x14">
        <control shapeId="13338" r:id="rId54" name="ComboBox24">
          <controlPr defaultSize="0" autoLine="0" linkedCell="H42" listFillRange="Select_MY" r:id="rId55">
            <anchor moveWithCells="1" sizeWithCells="1">
              <from>
                <xdr:col>7</xdr:col>
                <xdr:colOff>0</xdr:colOff>
                <xdr:row>43</xdr:row>
                <xdr:rowOff>0</xdr:rowOff>
              </from>
              <to>
                <xdr:col>8</xdr:col>
                <xdr:colOff>0</xdr:colOff>
                <xdr:row>44</xdr:row>
                <xdr:rowOff>0</xdr:rowOff>
              </to>
            </anchor>
          </controlPr>
        </control>
      </mc:Choice>
      <mc:Fallback>
        <control shapeId="13338" r:id="rId54" name="ComboBox24"/>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7030A0"/>
  </sheetPr>
  <dimension ref="B2:U56"/>
  <sheetViews>
    <sheetView zoomScaleNormal="100" workbookViewId="0">
      <selection activeCell="B3" sqref="B3"/>
    </sheetView>
  </sheetViews>
  <sheetFormatPr defaultRowHeight="14" x14ac:dyDescent="0.3"/>
  <cols>
    <col min="1" max="2" width="2.58203125" customWidth="1"/>
    <col min="3" max="12" width="9" customWidth="1"/>
    <col min="21" max="22" width="2.58203125" customWidth="1"/>
  </cols>
  <sheetData>
    <row r="2" spans="2:21" ht="124" x14ac:dyDescent="0.3">
      <c r="B2" s="186" t="str">
        <f>Header</f>
        <v>United States Department of Transportation
National Highway Transportation Safety Administration
NHTSA CAFE Credit Transaction Template (OMB Control No. 2127-0019)
NHTSA Form Number 1475
49 CFR 536.8, 49 CFR 536.5(d)(6), and 49 CFR 536.7
Version Number: 2.4; Last Revision: 09/14/2022; Expiration Date: xxxxxxxxxx</v>
      </c>
      <c r="C2" s="187"/>
      <c r="D2" s="187"/>
      <c r="E2" s="187"/>
      <c r="F2" s="187"/>
      <c r="G2" s="187"/>
      <c r="H2" s="187"/>
      <c r="I2" s="187"/>
      <c r="J2" s="187"/>
      <c r="K2" s="187"/>
      <c r="L2" s="187"/>
      <c r="M2" s="187"/>
      <c r="N2" s="187"/>
      <c r="O2" s="187"/>
      <c r="P2" s="187"/>
      <c r="Q2" s="187"/>
      <c r="R2" s="187"/>
      <c r="S2" s="187"/>
      <c r="T2" s="187"/>
      <c r="U2" s="188"/>
    </row>
    <row r="3" spans="2:21" x14ac:dyDescent="0.3">
      <c r="B3" s="93"/>
      <c r="C3" s="78"/>
      <c r="D3" s="78"/>
      <c r="E3" s="78"/>
      <c r="F3" s="78"/>
      <c r="G3" s="78"/>
      <c r="H3" s="78"/>
      <c r="I3" s="78"/>
      <c r="J3" s="78"/>
      <c r="K3" s="78"/>
      <c r="L3" s="78"/>
      <c r="M3" s="78"/>
      <c r="N3" s="78"/>
      <c r="O3" s="78"/>
      <c r="P3" s="78"/>
      <c r="Q3" s="78"/>
      <c r="R3" s="78"/>
      <c r="S3" s="78"/>
      <c r="T3" s="78"/>
      <c r="U3" s="94"/>
    </row>
    <row r="4" spans="2:21" x14ac:dyDescent="0.3">
      <c r="B4" s="93"/>
      <c r="C4" s="79"/>
      <c r="D4" s="79"/>
      <c r="E4" s="79"/>
      <c r="F4" s="79"/>
      <c r="G4" s="80" t="s">
        <v>83</v>
      </c>
      <c r="H4" s="79"/>
      <c r="I4" s="79"/>
      <c r="J4" s="79"/>
      <c r="K4" s="81" t="s">
        <v>180</v>
      </c>
      <c r="L4" s="79"/>
      <c r="M4" s="79"/>
      <c r="N4" s="79"/>
      <c r="O4" s="79"/>
      <c r="P4" s="80" t="s">
        <v>83</v>
      </c>
      <c r="Q4" s="79"/>
      <c r="R4" s="79"/>
      <c r="S4" s="79"/>
      <c r="T4" s="81" t="s">
        <v>180</v>
      </c>
      <c r="U4" s="94"/>
    </row>
    <row r="5" spans="2:21" x14ac:dyDescent="0.3">
      <c r="B5" s="93"/>
      <c r="C5" s="79"/>
      <c r="D5" s="79"/>
      <c r="E5" s="79"/>
      <c r="F5" s="79"/>
      <c r="G5" s="79"/>
      <c r="H5" s="79"/>
      <c r="I5" s="79"/>
      <c r="J5" s="79"/>
      <c r="K5" s="79"/>
      <c r="L5" s="79"/>
      <c r="M5" s="79"/>
      <c r="N5" s="79"/>
      <c r="O5" s="79"/>
      <c r="P5" s="79"/>
      <c r="Q5" s="79"/>
      <c r="R5" s="79"/>
      <c r="S5" s="79"/>
      <c r="T5" s="79"/>
      <c r="U5" s="94"/>
    </row>
    <row r="6" spans="2:21" ht="14.25" customHeight="1" x14ac:dyDescent="0.3">
      <c r="B6" s="93"/>
      <c r="C6" s="274" t="s">
        <v>78</v>
      </c>
      <c r="D6" s="274"/>
      <c r="E6" s="274"/>
      <c r="F6" s="274"/>
      <c r="G6" s="82"/>
      <c r="H6" s="274" t="s">
        <v>79</v>
      </c>
      <c r="I6" s="274"/>
      <c r="J6" s="274"/>
      <c r="K6" s="274"/>
      <c r="L6" s="272" t="s">
        <v>56</v>
      </c>
      <c r="M6" s="272"/>
      <c r="N6" s="272"/>
      <c r="O6" s="272"/>
      <c r="P6" s="272"/>
      <c r="Q6" s="272"/>
      <c r="R6" s="272"/>
      <c r="S6" s="272"/>
      <c r="T6" s="272"/>
      <c r="U6" s="94"/>
    </row>
    <row r="7" spans="2:21" x14ac:dyDescent="0.3">
      <c r="B7" s="93"/>
      <c r="C7" s="83" t="str">
        <f>Name_Holder</f>
        <v>(Select Manufacturer)</v>
      </c>
      <c r="D7" s="82"/>
      <c r="E7" s="82"/>
      <c r="F7" s="82"/>
      <c r="G7" s="82"/>
      <c r="H7" s="83" t="str">
        <f>Name_Receiver</f>
        <v>(Select Manufacturer)</v>
      </c>
      <c r="I7" s="82"/>
      <c r="J7" s="82"/>
      <c r="K7" s="82"/>
      <c r="L7" s="272"/>
      <c r="M7" s="272"/>
      <c r="N7" s="272"/>
      <c r="O7" s="272"/>
      <c r="P7" s="272"/>
      <c r="Q7" s="272"/>
      <c r="R7" s="272"/>
      <c r="S7" s="272"/>
      <c r="T7" s="272"/>
      <c r="U7" s="94"/>
    </row>
    <row r="8" spans="2:21" x14ac:dyDescent="0.3">
      <c r="B8" s="93"/>
      <c r="C8" s="83">
        <f>Address1_Holder</f>
        <v>0</v>
      </c>
      <c r="D8" s="82"/>
      <c r="E8" s="82"/>
      <c r="F8" s="82"/>
      <c r="G8" s="82"/>
      <c r="H8" s="83">
        <f>Address1_Receiver</f>
        <v>0</v>
      </c>
      <c r="I8" s="82"/>
      <c r="J8" s="82"/>
      <c r="K8" s="82"/>
      <c r="L8" s="272"/>
      <c r="M8" s="272"/>
      <c r="N8" s="272"/>
      <c r="O8" s="272"/>
      <c r="P8" s="272"/>
      <c r="Q8" s="272"/>
      <c r="R8" s="272"/>
      <c r="S8" s="272"/>
      <c r="T8" s="272"/>
      <c r="U8" s="94"/>
    </row>
    <row r="9" spans="2:21" x14ac:dyDescent="0.3">
      <c r="B9" s="93"/>
      <c r="C9" s="83">
        <f>Address2_Holder</f>
        <v>0</v>
      </c>
      <c r="D9" s="82"/>
      <c r="E9" s="82"/>
      <c r="F9" s="82"/>
      <c r="G9" s="82"/>
      <c r="H9" s="83">
        <f>Address2_Receiver</f>
        <v>0</v>
      </c>
      <c r="I9" s="82"/>
      <c r="J9" s="82"/>
      <c r="K9" s="82"/>
      <c r="L9" s="84"/>
      <c r="M9" s="84"/>
      <c r="N9" s="84"/>
      <c r="O9" s="84"/>
      <c r="P9" s="84"/>
      <c r="Q9" s="84"/>
      <c r="R9" s="84"/>
      <c r="S9" s="84"/>
      <c r="T9" s="84"/>
      <c r="U9" s="94"/>
    </row>
    <row r="10" spans="2:21" x14ac:dyDescent="0.3">
      <c r="B10" s="93"/>
      <c r="C10" s="83" t="str">
        <f>CONCATENATE(City_Holder,", ",State_Holder," ",Zip_Holder)</f>
        <v xml:space="preserve">,  </v>
      </c>
      <c r="D10" s="82"/>
      <c r="E10" s="82"/>
      <c r="F10" s="82"/>
      <c r="G10" s="82"/>
      <c r="H10" s="83" t="str">
        <f>CONCATENATE(City_Receiver,", ",State_Receiver," ",Zip_Receiver)</f>
        <v xml:space="preserve">,  </v>
      </c>
      <c r="I10" s="82"/>
      <c r="J10" s="82"/>
      <c r="K10" s="82"/>
      <c r="L10" s="82" t="s">
        <v>57</v>
      </c>
      <c r="M10" s="85"/>
      <c r="N10" s="85"/>
      <c r="O10" s="85"/>
      <c r="P10" s="85"/>
      <c r="Q10" s="85"/>
      <c r="R10" s="85"/>
      <c r="S10" s="85"/>
      <c r="T10" s="85"/>
      <c r="U10" s="94"/>
    </row>
    <row r="11" spans="2:21" x14ac:dyDescent="0.3">
      <c r="B11" s="93"/>
      <c r="C11" s="275">
        <f>Phone_Holder</f>
        <v>0</v>
      </c>
      <c r="D11" s="275"/>
      <c r="E11" s="82"/>
      <c r="F11" s="82"/>
      <c r="G11" s="82"/>
      <c r="H11" s="275">
        <f>Phone_Receiver</f>
        <v>0</v>
      </c>
      <c r="I11" s="275"/>
      <c r="J11" s="82"/>
      <c r="K11" s="82"/>
      <c r="L11" s="82"/>
      <c r="M11" s="85"/>
      <c r="N11" s="85"/>
      <c r="O11" s="85"/>
      <c r="P11" s="85"/>
      <c r="Q11" s="85"/>
      <c r="R11" s="85"/>
      <c r="S11" s="85"/>
      <c r="T11" s="85"/>
      <c r="U11" s="94"/>
    </row>
    <row r="12" spans="2:21" x14ac:dyDescent="0.3">
      <c r="B12" s="93"/>
      <c r="C12" s="82"/>
      <c r="D12" s="82"/>
      <c r="E12" s="82"/>
      <c r="F12" s="82"/>
      <c r="G12" s="82"/>
      <c r="H12" s="82"/>
      <c r="I12" s="82"/>
      <c r="J12" s="82"/>
      <c r="K12" s="82"/>
      <c r="L12" s="79"/>
      <c r="M12" s="79"/>
      <c r="N12" s="79"/>
      <c r="O12" s="79"/>
      <c r="P12" s="82"/>
      <c r="Q12" s="79"/>
      <c r="R12" s="79"/>
      <c r="S12" s="79"/>
      <c r="T12" s="79"/>
      <c r="U12" s="94"/>
    </row>
    <row r="13" spans="2:21" x14ac:dyDescent="0.3">
      <c r="B13" s="93"/>
      <c r="C13" s="82"/>
      <c r="D13" s="82"/>
      <c r="E13" s="82"/>
      <c r="F13" s="82"/>
      <c r="G13" s="82"/>
      <c r="H13" s="82"/>
      <c r="I13" s="82"/>
      <c r="J13" s="82"/>
      <c r="K13" s="82"/>
      <c r="L13" s="82"/>
      <c r="M13" s="82"/>
      <c r="N13" s="82"/>
      <c r="O13" s="82"/>
      <c r="P13" s="82"/>
      <c r="Q13" s="82"/>
      <c r="R13" s="82"/>
      <c r="S13" s="82"/>
      <c r="T13" s="82"/>
      <c r="U13" s="94"/>
    </row>
    <row r="14" spans="2:21" x14ac:dyDescent="0.3">
      <c r="B14" s="93"/>
      <c r="C14" s="271">
        <f>Date</f>
        <v>0</v>
      </c>
      <c r="D14" s="271"/>
      <c r="E14" s="82"/>
      <c r="F14" s="82"/>
      <c r="G14" s="82"/>
      <c r="H14" s="82"/>
      <c r="I14" s="82"/>
      <c r="J14" s="82"/>
      <c r="K14" s="82"/>
      <c r="L14" s="82" t="s">
        <v>58</v>
      </c>
      <c r="M14" s="86"/>
      <c r="N14" s="86"/>
      <c r="O14" s="86"/>
      <c r="P14" s="82"/>
      <c r="Q14" s="82" t="s">
        <v>58</v>
      </c>
      <c r="R14" s="86"/>
      <c r="S14" s="86"/>
      <c r="T14" s="86"/>
      <c r="U14" s="94"/>
    </row>
    <row r="15" spans="2:21" x14ac:dyDescent="0.3">
      <c r="B15" s="93"/>
      <c r="C15" s="208"/>
      <c r="D15" s="208"/>
      <c r="E15" s="82"/>
      <c r="F15" s="82"/>
      <c r="G15" s="82"/>
      <c r="H15" s="82"/>
      <c r="I15" s="82"/>
      <c r="J15" s="82"/>
      <c r="K15" s="82"/>
      <c r="L15" s="83">
        <f>Signatory_Name_Holder</f>
        <v>0</v>
      </c>
      <c r="M15" s="82"/>
      <c r="N15" s="82"/>
      <c r="O15" s="82"/>
      <c r="P15" s="82"/>
      <c r="Q15" s="83">
        <f>Signatory_Name_Receiver</f>
        <v>0</v>
      </c>
      <c r="R15" s="82"/>
      <c r="S15" s="82"/>
      <c r="T15" s="82"/>
      <c r="U15" s="94"/>
    </row>
    <row r="16" spans="2:21" x14ac:dyDescent="0.3">
      <c r="B16" s="93"/>
      <c r="C16" s="82" t="s">
        <v>282</v>
      </c>
      <c r="D16" s="82"/>
      <c r="E16" s="82"/>
      <c r="F16" s="82"/>
      <c r="G16" s="82"/>
      <c r="H16" s="82"/>
      <c r="I16" s="82"/>
      <c r="J16" s="82"/>
      <c r="K16" s="82"/>
      <c r="L16" s="83">
        <f>Signatory_Title_Holder</f>
        <v>0</v>
      </c>
      <c r="M16" s="82"/>
      <c r="N16" s="82"/>
      <c r="O16" s="82"/>
      <c r="P16" s="82"/>
      <c r="Q16" s="83">
        <f>Signatory_Title_Receiver</f>
        <v>0</v>
      </c>
      <c r="R16" s="82"/>
      <c r="S16" s="82"/>
      <c r="T16" s="82"/>
      <c r="U16" s="94"/>
    </row>
    <row r="17" spans="2:21" x14ac:dyDescent="0.3">
      <c r="B17" s="93"/>
      <c r="C17" s="82" t="s">
        <v>59</v>
      </c>
      <c r="D17" s="82"/>
      <c r="E17" s="82"/>
      <c r="F17" s="82"/>
      <c r="G17" s="82"/>
      <c r="H17" s="82"/>
      <c r="I17" s="82"/>
      <c r="J17" s="82"/>
      <c r="K17" s="82"/>
      <c r="L17" s="83">
        <f>Signatory_Dept_Holder</f>
        <v>0</v>
      </c>
      <c r="M17" s="82"/>
      <c r="N17" s="82"/>
      <c r="O17" s="82"/>
      <c r="P17" s="82"/>
      <c r="Q17" s="83">
        <f>Signatory_Dept_Receiver</f>
        <v>0</v>
      </c>
      <c r="R17" s="82"/>
      <c r="S17" s="82"/>
      <c r="T17" s="82"/>
      <c r="U17" s="94"/>
    </row>
    <row r="18" spans="2:21" x14ac:dyDescent="0.3">
      <c r="B18" s="93"/>
      <c r="C18" s="82" t="s">
        <v>61</v>
      </c>
      <c r="D18" s="82"/>
      <c r="E18" s="82"/>
      <c r="F18" s="82"/>
      <c r="G18" s="82"/>
      <c r="H18" s="82"/>
      <c r="I18" s="82"/>
      <c r="J18" s="82"/>
      <c r="K18" s="82"/>
      <c r="L18" s="83">
        <f>Signatory_Company_Holder</f>
        <v>0</v>
      </c>
      <c r="M18" s="82"/>
      <c r="N18" s="82"/>
      <c r="O18" s="82"/>
      <c r="P18" s="82"/>
      <c r="Q18" s="83">
        <f>Signatory_Company_Receiver</f>
        <v>0</v>
      </c>
      <c r="R18" s="82"/>
      <c r="S18" s="82"/>
      <c r="T18" s="82"/>
      <c r="U18" s="94"/>
    </row>
    <row r="19" spans="2:21" x14ac:dyDescent="0.3">
      <c r="B19" s="93"/>
      <c r="C19" s="82" t="s">
        <v>63</v>
      </c>
      <c r="D19" s="82"/>
      <c r="E19" s="82"/>
      <c r="F19" s="82"/>
      <c r="G19" s="82"/>
      <c r="H19" s="82"/>
      <c r="I19" s="82"/>
      <c r="J19" s="82"/>
      <c r="K19" s="82"/>
      <c r="L19" s="271">
        <f>Signatory_Date_Holder</f>
        <v>0</v>
      </c>
      <c r="M19" s="271"/>
      <c r="N19" s="82"/>
      <c r="O19" s="82"/>
      <c r="P19" s="82"/>
      <c r="Q19" s="271">
        <f>Signatory_Date_Receiver</f>
        <v>0</v>
      </c>
      <c r="R19" s="271"/>
      <c r="S19" s="82"/>
      <c r="T19" s="82"/>
      <c r="U19" s="94"/>
    </row>
    <row r="20" spans="2:21" x14ac:dyDescent="0.3">
      <c r="B20" s="93"/>
      <c r="C20" s="82" t="s">
        <v>65</v>
      </c>
      <c r="D20" s="82"/>
      <c r="E20" s="82"/>
      <c r="F20" s="82"/>
      <c r="G20" s="82"/>
      <c r="H20" s="82"/>
      <c r="I20" s="82"/>
      <c r="J20" s="82"/>
      <c r="K20" s="82"/>
      <c r="L20" s="82"/>
      <c r="M20" s="82"/>
      <c r="N20" s="82"/>
      <c r="O20" s="82"/>
      <c r="P20" s="82"/>
      <c r="Q20" s="82"/>
      <c r="R20" s="82"/>
      <c r="S20" s="82"/>
      <c r="T20" s="82"/>
      <c r="U20" s="94"/>
    </row>
    <row r="21" spans="2:21" x14ac:dyDescent="0.3">
      <c r="B21" s="93"/>
      <c r="C21" s="82"/>
      <c r="D21" s="82"/>
      <c r="E21" s="82"/>
      <c r="F21" s="82"/>
      <c r="G21" s="82"/>
      <c r="H21" s="82"/>
      <c r="I21" s="82"/>
      <c r="J21" s="82"/>
      <c r="K21" s="82"/>
      <c r="L21" s="82"/>
      <c r="M21" s="82"/>
      <c r="N21" s="82"/>
      <c r="O21" s="82"/>
      <c r="P21" s="82"/>
      <c r="Q21" s="82"/>
      <c r="R21" s="82"/>
      <c r="S21" s="82"/>
      <c r="T21" s="82"/>
      <c r="U21" s="94"/>
    </row>
    <row r="22" spans="2:21" x14ac:dyDescent="0.3">
      <c r="B22" s="93"/>
      <c r="C22" s="82" t="s">
        <v>67</v>
      </c>
      <c r="D22" s="82"/>
      <c r="E22" s="82"/>
      <c r="F22" s="82"/>
      <c r="G22" s="82"/>
      <c r="H22" s="82"/>
      <c r="I22" s="82"/>
      <c r="J22" s="82"/>
      <c r="K22" s="82"/>
      <c r="L22" s="82"/>
      <c r="M22" s="82"/>
      <c r="N22" s="82"/>
      <c r="O22" s="82"/>
      <c r="P22" s="82"/>
      <c r="Q22" s="82"/>
      <c r="R22" s="82"/>
      <c r="S22" s="82"/>
      <c r="T22" s="82"/>
      <c r="U22" s="94"/>
    </row>
    <row r="23" spans="2:21" ht="14.25" customHeight="1" x14ac:dyDescent="0.3">
      <c r="B23" s="93"/>
      <c r="C23" s="82"/>
      <c r="D23" s="82"/>
      <c r="E23" s="82"/>
      <c r="F23" s="82"/>
      <c r="G23" s="82"/>
      <c r="H23" s="82"/>
      <c r="I23" s="82"/>
      <c r="J23" s="82"/>
      <c r="K23" s="82"/>
      <c r="L23" s="82"/>
      <c r="M23" s="82"/>
      <c r="N23" s="82"/>
      <c r="O23" s="82"/>
      <c r="P23" s="82"/>
      <c r="Q23" s="82"/>
      <c r="R23" s="82"/>
      <c r="S23" s="82"/>
      <c r="T23" s="82"/>
      <c r="U23" s="94"/>
    </row>
    <row r="24" spans="2:21" x14ac:dyDescent="0.3">
      <c r="B24" s="93"/>
      <c r="C24" s="82" t="s">
        <v>283</v>
      </c>
      <c r="D24" s="82"/>
      <c r="E24" s="82"/>
      <c r="F24" s="82"/>
      <c r="G24" s="82"/>
      <c r="H24" s="82"/>
      <c r="I24" s="82"/>
      <c r="J24" s="82"/>
      <c r="K24" s="82"/>
      <c r="L24" s="272" t="s">
        <v>68</v>
      </c>
      <c r="M24" s="272"/>
      <c r="N24" s="272"/>
      <c r="O24" s="272"/>
      <c r="P24" s="272"/>
      <c r="Q24" s="272"/>
      <c r="R24" s="272"/>
      <c r="S24" s="272"/>
      <c r="T24" s="272"/>
      <c r="U24" s="94"/>
    </row>
    <row r="25" spans="2:21" x14ac:dyDescent="0.3">
      <c r="B25" s="93"/>
      <c r="C25" s="82"/>
      <c r="D25" s="82"/>
      <c r="E25" s="82"/>
      <c r="F25" s="82"/>
      <c r="G25" s="82"/>
      <c r="H25" s="82"/>
      <c r="I25" s="82"/>
      <c r="J25" s="82"/>
      <c r="K25" s="82"/>
      <c r="L25" s="272"/>
      <c r="M25" s="272"/>
      <c r="N25" s="272"/>
      <c r="O25" s="272"/>
      <c r="P25" s="272"/>
      <c r="Q25" s="272"/>
      <c r="R25" s="272"/>
      <c r="S25" s="272"/>
      <c r="T25" s="272"/>
      <c r="U25" s="94"/>
    </row>
    <row r="26" spans="2:21" ht="14.25" customHeight="1" x14ac:dyDescent="0.3">
      <c r="B26" s="93"/>
      <c r="C26" s="272" t="str">
        <f>CONCATENATE("This letter is to inform the National Highway Traffic Safety Administration (NHTSA) that ",Name_Holder," and ",Name_Receiver," are submitting this Credit Trade Agreement as joint CAFE credit trading instructions to NHTSA in accordance with 49 CFR Part 536.8. This joint instruction requests that NHTSA transfer certain credits from ",Name_Holder,"'s CAFE credit account(s) with NHTSA to ",Name_Receiver,"'s CAFE credit account(s) with NHTSA as specified in the attached Credit Transaction Request.")</f>
        <v>This letter is to inform the National Highway Traffic Safety Administration (NHTSA) that (Select Manufacturer) and (Select Manufacturer) are submitting this Credit Trade Agreement as joint CAFE credit trading instructions to NHTSA in accordance with 49 CFR Part 536.8. This joint instruction requests that NHTSA transfer certain credits from (Select Manufacturer)'s CAFE credit account(s) with NHTSA to (Select Manufacturer)'s CAFE credit account(s) with NHTSA as specified in the attached Credit Transaction Request.</v>
      </c>
      <c r="D26" s="272"/>
      <c r="E26" s="272"/>
      <c r="F26" s="272"/>
      <c r="G26" s="272"/>
      <c r="H26" s="272"/>
      <c r="I26" s="272"/>
      <c r="J26" s="272"/>
      <c r="K26" s="272"/>
      <c r="L26" s="82"/>
      <c r="M26" s="82"/>
      <c r="N26" s="82"/>
      <c r="O26" s="82"/>
      <c r="P26" s="82"/>
      <c r="Q26" s="82"/>
      <c r="R26" s="82"/>
      <c r="S26" s="82"/>
      <c r="T26" s="82"/>
      <c r="U26" s="94"/>
    </row>
    <row r="27" spans="2:21" x14ac:dyDescent="0.3">
      <c r="B27" s="93"/>
      <c r="C27" s="272"/>
      <c r="D27" s="272"/>
      <c r="E27" s="272"/>
      <c r="F27" s="272"/>
      <c r="G27" s="272"/>
      <c r="H27" s="272"/>
      <c r="I27" s="272"/>
      <c r="J27" s="272"/>
      <c r="K27" s="272"/>
      <c r="L27" s="82"/>
      <c r="M27" s="82"/>
      <c r="N27" s="82"/>
      <c r="O27" s="82"/>
      <c r="P27" s="82"/>
      <c r="Q27" s="82"/>
      <c r="R27" s="82"/>
      <c r="S27" s="82"/>
      <c r="T27" s="82"/>
      <c r="U27" s="94"/>
    </row>
    <row r="28" spans="2:21" x14ac:dyDescent="0.3">
      <c r="B28" s="93"/>
      <c r="C28" s="272"/>
      <c r="D28" s="272"/>
      <c r="E28" s="272"/>
      <c r="F28" s="272"/>
      <c r="G28" s="272"/>
      <c r="H28" s="272"/>
      <c r="I28" s="272"/>
      <c r="J28" s="272"/>
      <c r="K28" s="272"/>
      <c r="L28" s="82"/>
      <c r="M28" s="82"/>
      <c r="N28" s="82"/>
      <c r="O28" s="82"/>
      <c r="P28" s="82"/>
      <c r="Q28" s="82"/>
      <c r="R28" s="82"/>
      <c r="S28" s="82"/>
      <c r="T28" s="82"/>
      <c r="U28" s="94"/>
    </row>
    <row r="29" spans="2:21" x14ac:dyDescent="0.3">
      <c r="B29" s="93"/>
      <c r="C29" s="272"/>
      <c r="D29" s="272"/>
      <c r="E29" s="272"/>
      <c r="F29" s="272"/>
      <c r="G29" s="272"/>
      <c r="H29" s="272"/>
      <c r="I29" s="272"/>
      <c r="J29" s="272"/>
      <c r="K29" s="272"/>
      <c r="L29" s="273" t="s">
        <v>80</v>
      </c>
      <c r="M29" s="273"/>
      <c r="N29" s="273"/>
      <c r="O29" s="273"/>
      <c r="P29" s="82"/>
      <c r="Q29" s="273" t="s">
        <v>81</v>
      </c>
      <c r="R29" s="273"/>
      <c r="S29" s="273"/>
      <c r="T29" s="273"/>
      <c r="U29" s="94"/>
    </row>
    <row r="30" spans="2:21" x14ac:dyDescent="0.3">
      <c r="B30" s="93"/>
      <c r="C30" s="272"/>
      <c r="D30" s="272"/>
      <c r="E30" s="272"/>
      <c r="F30" s="272"/>
      <c r="G30" s="272"/>
      <c r="H30" s="272"/>
      <c r="I30" s="272"/>
      <c r="J30" s="272"/>
      <c r="K30" s="272"/>
      <c r="L30" s="83">
        <f>POC_Name_Holder</f>
        <v>0</v>
      </c>
      <c r="M30" s="82"/>
      <c r="N30" s="82"/>
      <c r="O30" s="82"/>
      <c r="P30" s="82"/>
      <c r="Q30" s="83">
        <f>POC_Name_Receiver</f>
        <v>0</v>
      </c>
      <c r="R30" s="82"/>
      <c r="S30" s="82"/>
      <c r="T30" s="82"/>
      <c r="U30" s="94"/>
    </row>
    <row r="31" spans="2:21" x14ac:dyDescent="0.3">
      <c r="B31" s="93"/>
      <c r="C31" s="272"/>
      <c r="D31" s="272"/>
      <c r="E31" s="272"/>
      <c r="F31" s="272"/>
      <c r="G31" s="272"/>
      <c r="H31" s="272"/>
      <c r="I31" s="272"/>
      <c r="J31" s="272"/>
      <c r="K31" s="272"/>
      <c r="L31" s="83">
        <f>POC_Title_Holder</f>
        <v>0</v>
      </c>
      <c r="M31" s="82"/>
      <c r="N31" s="82"/>
      <c r="O31" s="82"/>
      <c r="P31" s="82"/>
      <c r="Q31" s="83">
        <f>POC_Title_Receiver</f>
        <v>0</v>
      </c>
      <c r="R31" s="82"/>
      <c r="S31" s="82"/>
      <c r="T31" s="82"/>
      <c r="U31" s="94"/>
    </row>
    <row r="32" spans="2:21" ht="14.25" customHeight="1" x14ac:dyDescent="0.3">
      <c r="B32" s="93"/>
      <c r="C32" s="84"/>
      <c r="D32" s="84"/>
      <c r="E32" s="84"/>
      <c r="F32" s="84"/>
      <c r="G32" s="84"/>
      <c r="H32" s="84"/>
      <c r="I32" s="84"/>
      <c r="J32" s="84"/>
      <c r="K32" s="84"/>
      <c r="L32" s="83">
        <f>POC_Dept_Holder</f>
        <v>0</v>
      </c>
      <c r="M32" s="82"/>
      <c r="N32" s="82"/>
      <c r="O32" s="82"/>
      <c r="P32" s="82"/>
      <c r="Q32" s="83">
        <f>POC_Dept_Receiver</f>
        <v>0</v>
      </c>
      <c r="R32" s="82"/>
      <c r="S32" s="82"/>
      <c r="T32" s="82"/>
      <c r="U32" s="94"/>
    </row>
    <row r="33" spans="2:21" x14ac:dyDescent="0.3">
      <c r="B33" s="93"/>
      <c r="C33" s="84"/>
      <c r="D33" s="84"/>
      <c r="E33" s="84"/>
      <c r="F33" s="84"/>
      <c r="G33" s="84"/>
      <c r="H33" s="84"/>
      <c r="I33" s="84"/>
      <c r="J33" s="84"/>
      <c r="K33" s="84"/>
      <c r="L33" s="83">
        <f>POC_Company_Holder</f>
        <v>0</v>
      </c>
      <c r="M33" s="82"/>
      <c r="N33" s="82"/>
      <c r="O33" s="82"/>
      <c r="P33" s="82"/>
      <c r="Q33" s="83">
        <f>POC_Company_Receiver</f>
        <v>0</v>
      </c>
      <c r="R33" s="82"/>
      <c r="S33" s="82"/>
      <c r="T33" s="82"/>
      <c r="U33" s="94"/>
    </row>
    <row r="34" spans="2:21" ht="14.25" customHeight="1" x14ac:dyDescent="0.3">
      <c r="B34" s="93"/>
      <c r="C34" s="272" t="str">
        <f>CONCATENATE(Name_Holder," affirms the current CAFE credit balance(s) in its account(s) are sufficient to support this transaction. ",Name_Holder," and ",Name_Receiver," acknowledge the following:")</f>
        <v>(Select Manufacturer) affirms the current CAFE credit balance(s) in its account(s) are sufficient to support this transaction. (Select Manufacturer) and (Select Manufacturer) acknowledge the following:</v>
      </c>
      <c r="D34" s="272"/>
      <c r="E34" s="272"/>
      <c r="F34" s="272"/>
      <c r="G34" s="272"/>
      <c r="H34" s="272"/>
      <c r="I34" s="272"/>
      <c r="J34" s="272"/>
      <c r="K34" s="272"/>
      <c r="L34" s="270">
        <f>POC_Phone_Holder</f>
        <v>0</v>
      </c>
      <c r="M34" s="270"/>
      <c r="N34" s="82"/>
      <c r="O34" s="82"/>
      <c r="P34" s="82"/>
      <c r="Q34" s="270">
        <f>POC_Phone_Receiver</f>
        <v>0</v>
      </c>
      <c r="R34" s="270"/>
      <c r="S34" s="82"/>
      <c r="T34" s="82"/>
      <c r="U34" s="94"/>
    </row>
    <row r="35" spans="2:21" ht="14.25" customHeight="1" x14ac:dyDescent="0.3">
      <c r="B35" s="93"/>
      <c r="C35" s="272"/>
      <c r="D35" s="272"/>
      <c r="E35" s="272"/>
      <c r="F35" s="272"/>
      <c r="G35" s="272"/>
      <c r="H35" s="272"/>
      <c r="I35" s="272"/>
      <c r="J35" s="272"/>
      <c r="K35" s="272"/>
      <c r="L35" s="83">
        <f>POC_Email_Holder</f>
        <v>0</v>
      </c>
      <c r="M35" s="82"/>
      <c r="N35" s="82"/>
      <c r="O35" s="82"/>
      <c r="P35" s="82"/>
      <c r="Q35" s="83">
        <f>POC_Email_Receiver</f>
        <v>0</v>
      </c>
      <c r="R35" s="82"/>
      <c r="S35" s="82"/>
      <c r="T35" s="82"/>
      <c r="U35" s="94"/>
    </row>
    <row r="36" spans="2:21" x14ac:dyDescent="0.3">
      <c r="B36" s="93"/>
      <c r="C36" s="272"/>
      <c r="D36" s="272"/>
      <c r="E36" s="272"/>
      <c r="F36" s="272"/>
      <c r="G36" s="272"/>
      <c r="H36" s="272"/>
      <c r="I36" s="272"/>
      <c r="J36" s="272"/>
      <c r="K36" s="272"/>
      <c r="L36" s="82"/>
      <c r="M36" s="82"/>
      <c r="N36" s="82"/>
      <c r="O36" s="82"/>
      <c r="P36" s="82"/>
      <c r="Q36" s="82"/>
      <c r="R36" s="82"/>
      <c r="S36" s="82"/>
      <c r="T36" s="82"/>
      <c r="U36" s="94"/>
    </row>
    <row r="37" spans="2:21" ht="14.25" customHeight="1" x14ac:dyDescent="0.3">
      <c r="B37" s="93"/>
      <c r="C37" s="84"/>
      <c r="D37" s="84"/>
      <c r="E37" s="84"/>
      <c r="F37" s="84"/>
      <c r="G37" s="84"/>
      <c r="H37" s="84"/>
      <c r="I37" s="84"/>
      <c r="J37" s="84"/>
      <c r="K37" s="84"/>
      <c r="L37" s="82"/>
      <c r="M37" s="82"/>
      <c r="N37" s="82"/>
      <c r="O37" s="82"/>
      <c r="P37" s="82"/>
      <c r="Q37" s="82"/>
      <c r="R37" s="82"/>
      <c r="S37" s="82"/>
      <c r="T37" s="82"/>
      <c r="U37" s="94"/>
    </row>
    <row r="38" spans="2:21" x14ac:dyDescent="0.3">
      <c r="B38" s="93"/>
      <c r="C38" s="87"/>
      <c r="D38" s="87"/>
      <c r="E38" s="87"/>
      <c r="F38" s="87"/>
      <c r="G38" s="87"/>
      <c r="H38" s="87"/>
      <c r="I38" s="87"/>
      <c r="J38" s="87"/>
      <c r="K38" s="87"/>
      <c r="L38" s="82"/>
      <c r="M38" s="82"/>
      <c r="N38" s="82"/>
      <c r="O38" s="82"/>
      <c r="P38" s="82"/>
      <c r="Q38" s="82"/>
      <c r="R38" s="82"/>
      <c r="S38" s="82"/>
      <c r="T38" s="82"/>
      <c r="U38" s="94"/>
    </row>
    <row r="39" spans="2:21" ht="14.25" customHeight="1" x14ac:dyDescent="0.3">
      <c r="B39" s="93"/>
      <c r="C39" s="87"/>
      <c r="D39" s="88" t="s">
        <v>70</v>
      </c>
      <c r="E39" s="87"/>
      <c r="F39" s="87"/>
      <c r="G39" s="87"/>
      <c r="H39" s="87"/>
      <c r="I39" s="87"/>
      <c r="J39" s="87"/>
      <c r="K39" s="87"/>
      <c r="L39" s="82"/>
      <c r="M39" s="82"/>
      <c r="N39" s="82"/>
      <c r="O39" s="82"/>
      <c r="P39" s="82"/>
      <c r="Q39" s="82"/>
      <c r="R39" s="82"/>
      <c r="S39" s="82"/>
      <c r="T39" s="82"/>
      <c r="U39" s="94"/>
    </row>
    <row r="40" spans="2:21" x14ac:dyDescent="0.3">
      <c r="B40" s="93"/>
      <c r="C40" s="84"/>
      <c r="D40" s="272" t="s">
        <v>71</v>
      </c>
      <c r="E40" s="272"/>
      <c r="F40" s="272"/>
      <c r="G40" s="272"/>
      <c r="H40" s="272"/>
      <c r="I40" s="272"/>
      <c r="J40" s="272"/>
      <c r="K40" s="272"/>
      <c r="L40" s="82"/>
      <c r="M40" s="82"/>
      <c r="N40" s="82"/>
      <c r="O40" s="82"/>
      <c r="P40" s="82"/>
      <c r="Q40" s="82"/>
      <c r="R40" s="82"/>
      <c r="S40" s="82"/>
      <c r="T40" s="82"/>
      <c r="U40" s="94"/>
    </row>
    <row r="41" spans="2:21" ht="14.25" customHeight="1" x14ac:dyDescent="0.3">
      <c r="B41" s="93"/>
      <c r="C41" s="84"/>
      <c r="D41" s="272"/>
      <c r="E41" s="272"/>
      <c r="F41" s="272"/>
      <c r="G41" s="272"/>
      <c r="H41" s="272"/>
      <c r="I41" s="272"/>
      <c r="J41" s="272"/>
      <c r="K41" s="272"/>
      <c r="L41" s="82"/>
      <c r="M41" s="82"/>
      <c r="N41" s="82"/>
      <c r="O41" s="82"/>
      <c r="P41" s="82"/>
      <c r="Q41" s="82"/>
      <c r="R41" s="82"/>
      <c r="S41" s="82"/>
      <c r="T41" s="82"/>
      <c r="U41" s="94"/>
    </row>
    <row r="42" spans="2:21" ht="14.25" customHeight="1" x14ac:dyDescent="0.3">
      <c r="B42" s="93"/>
      <c r="C42" s="89"/>
      <c r="D42" s="272"/>
      <c r="E42" s="272"/>
      <c r="F42" s="272"/>
      <c r="G42" s="272"/>
      <c r="H42" s="272"/>
      <c r="I42" s="272"/>
      <c r="J42" s="272"/>
      <c r="K42" s="272"/>
      <c r="L42" s="82"/>
      <c r="M42" s="82"/>
      <c r="N42" s="82"/>
      <c r="O42" s="82"/>
      <c r="P42" s="82"/>
      <c r="Q42" s="82"/>
      <c r="R42" s="82"/>
      <c r="S42" s="82"/>
      <c r="T42" s="82"/>
      <c r="U42" s="94"/>
    </row>
    <row r="43" spans="2:21" x14ac:dyDescent="0.3">
      <c r="B43" s="93"/>
      <c r="C43" s="89"/>
      <c r="D43" s="272"/>
      <c r="E43" s="272"/>
      <c r="F43" s="272"/>
      <c r="G43" s="272"/>
      <c r="H43" s="272"/>
      <c r="I43" s="272"/>
      <c r="J43" s="272"/>
      <c r="K43" s="272"/>
      <c r="L43" s="82"/>
      <c r="M43" s="82"/>
      <c r="N43" s="82"/>
      <c r="O43" s="82"/>
      <c r="P43" s="82"/>
      <c r="Q43" s="82"/>
      <c r="R43" s="82"/>
      <c r="S43" s="82"/>
      <c r="T43" s="82"/>
      <c r="U43" s="94"/>
    </row>
    <row r="44" spans="2:21" ht="14.25" customHeight="1" x14ac:dyDescent="0.3">
      <c r="B44" s="93"/>
      <c r="C44" s="89"/>
      <c r="D44" s="272"/>
      <c r="E44" s="272"/>
      <c r="F44" s="272"/>
      <c r="G44" s="272"/>
      <c r="H44" s="272"/>
      <c r="I44" s="272"/>
      <c r="J44" s="272"/>
      <c r="K44" s="272"/>
      <c r="L44" s="82" t="s">
        <v>72</v>
      </c>
      <c r="M44" s="82"/>
      <c r="N44" s="82"/>
      <c r="O44" s="82"/>
      <c r="P44" s="82"/>
      <c r="Q44" s="82"/>
      <c r="R44" s="82"/>
      <c r="S44" s="82"/>
      <c r="T44" s="82"/>
      <c r="U44" s="94"/>
    </row>
    <row r="45" spans="2:21" x14ac:dyDescent="0.3">
      <c r="B45" s="93"/>
      <c r="C45" s="82"/>
      <c r="D45" s="84"/>
      <c r="E45" s="84"/>
      <c r="F45" s="84"/>
      <c r="G45" s="84"/>
      <c r="H45" s="84"/>
      <c r="I45" s="84"/>
      <c r="J45" s="84"/>
      <c r="K45" s="84"/>
      <c r="L45" s="82"/>
      <c r="M45" s="82"/>
      <c r="N45" s="82"/>
      <c r="O45" s="82"/>
      <c r="P45" s="82"/>
      <c r="Q45" s="82"/>
      <c r="R45" s="82"/>
      <c r="S45" s="82"/>
      <c r="T45" s="82"/>
      <c r="U45" s="94"/>
    </row>
    <row r="46" spans="2:21" ht="14.25" customHeight="1" x14ac:dyDescent="0.3">
      <c r="B46" s="93"/>
      <c r="C46" s="82"/>
      <c r="D46" s="84"/>
      <c r="E46" s="84"/>
      <c r="F46" s="84"/>
      <c r="G46" s="84"/>
      <c r="H46" s="84"/>
      <c r="I46" s="84"/>
      <c r="J46" s="84"/>
      <c r="K46" s="84"/>
      <c r="L46" s="82"/>
      <c r="M46" s="82"/>
      <c r="N46" s="82"/>
      <c r="O46" s="82"/>
      <c r="P46" s="82"/>
      <c r="Q46" s="82"/>
      <c r="R46" s="82"/>
      <c r="S46" s="82"/>
      <c r="T46" s="82"/>
      <c r="U46" s="94"/>
    </row>
    <row r="47" spans="2:21" x14ac:dyDescent="0.3">
      <c r="B47" s="93"/>
      <c r="C47" s="82"/>
      <c r="D47" s="88" t="s">
        <v>73</v>
      </c>
      <c r="E47" s="84"/>
      <c r="F47" s="84"/>
      <c r="G47" s="84"/>
      <c r="H47" s="84"/>
      <c r="I47" s="84"/>
      <c r="J47" s="84"/>
      <c r="K47" s="84"/>
      <c r="L47" s="82"/>
      <c r="M47" s="82"/>
      <c r="N47" s="82"/>
      <c r="O47" s="82"/>
      <c r="P47" s="82"/>
      <c r="Q47" s="82"/>
      <c r="R47" s="82"/>
      <c r="S47" s="82"/>
      <c r="T47" s="82"/>
      <c r="U47" s="94"/>
    </row>
    <row r="48" spans="2:21" ht="14.25" customHeight="1" x14ac:dyDescent="0.3">
      <c r="B48" s="93"/>
      <c r="C48" s="82"/>
      <c r="D48" s="269" t="s">
        <v>74</v>
      </c>
      <c r="E48" s="269"/>
      <c r="F48" s="269"/>
      <c r="G48" s="269"/>
      <c r="H48" s="269"/>
      <c r="I48" s="269"/>
      <c r="J48" s="269"/>
      <c r="K48" s="269"/>
      <c r="L48" s="82"/>
      <c r="M48" s="82"/>
      <c r="N48" s="82"/>
      <c r="O48" s="82"/>
      <c r="P48" s="82"/>
      <c r="Q48" s="82"/>
      <c r="R48" s="82"/>
      <c r="S48" s="82"/>
      <c r="T48" s="82"/>
      <c r="U48" s="94"/>
    </row>
    <row r="49" spans="2:21" ht="14.25" customHeight="1" x14ac:dyDescent="0.3">
      <c r="B49" s="93"/>
      <c r="C49" s="82"/>
      <c r="D49" s="269"/>
      <c r="E49" s="269"/>
      <c r="F49" s="269"/>
      <c r="G49" s="269"/>
      <c r="H49" s="269"/>
      <c r="I49" s="269"/>
      <c r="J49" s="269"/>
      <c r="K49" s="269"/>
      <c r="L49" s="82"/>
      <c r="M49" s="82"/>
      <c r="N49" s="82"/>
      <c r="O49" s="82"/>
      <c r="P49" s="82"/>
      <c r="Q49" s="82"/>
      <c r="R49" s="82"/>
      <c r="S49" s="82"/>
      <c r="T49" s="82"/>
      <c r="U49" s="94"/>
    </row>
    <row r="50" spans="2:21" x14ac:dyDescent="0.3">
      <c r="B50" s="93"/>
      <c r="C50" s="82"/>
      <c r="D50" s="269"/>
      <c r="E50" s="269"/>
      <c r="F50" s="269"/>
      <c r="G50" s="269"/>
      <c r="H50" s="269"/>
      <c r="I50" s="269"/>
      <c r="J50" s="269"/>
      <c r="K50" s="269"/>
      <c r="L50" s="82"/>
      <c r="M50" s="82"/>
      <c r="N50" s="82"/>
      <c r="O50" s="82"/>
      <c r="P50" s="82"/>
      <c r="Q50" s="82"/>
      <c r="R50" s="82"/>
      <c r="S50" s="82"/>
      <c r="T50" s="82"/>
      <c r="U50" s="94"/>
    </row>
    <row r="51" spans="2:21" x14ac:dyDescent="0.3">
      <c r="B51" s="93"/>
      <c r="C51" s="82"/>
      <c r="D51" s="269"/>
      <c r="E51" s="269"/>
      <c r="F51" s="269"/>
      <c r="G51" s="269"/>
      <c r="H51" s="269"/>
      <c r="I51" s="269"/>
      <c r="J51" s="269"/>
      <c r="K51" s="269"/>
      <c r="L51" s="82"/>
      <c r="M51" s="82"/>
      <c r="N51" s="82"/>
      <c r="O51" s="82"/>
      <c r="P51" s="82"/>
      <c r="Q51" s="82"/>
      <c r="R51" s="82"/>
      <c r="S51" s="82"/>
      <c r="T51" s="82"/>
      <c r="U51" s="94"/>
    </row>
    <row r="52" spans="2:21" x14ac:dyDescent="0.3">
      <c r="B52" s="93"/>
      <c r="C52" s="82"/>
      <c r="D52" s="269"/>
      <c r="E52" s="269"/>
      <c r="F52" s="269"/>
      <c r="G52" s="269"/>
      <c r="H52" s="269"/>
      <c r="I52" s="269"/>
      <c r="J52" s="269"/>
      <c r="K52" s="269"/>
      <c r="L52" s="82"/>
      <c r="M52" s="82"/>
      <c r="N52" s="82"/>
      <c r="O52" s="82"/>
      <c r="P52" s="82"/>
      <c r="Q52" s="82"/>
      <c r="R52" s="82"/>
      <c r="S52" s="82"/>
      <c r="T52" s="82"/>
      <c r="U52" s="94"/>
    </row>
    <row r="53" spans="2:21" x14ac:dyDescent="0.3">
      <c r="B53" s="93"/>
      <c r="C53" s="82"/>
      <c r="D53" s="83"/>
      <c r="E53" s="83"/>
      <c r="F53" s="83"/>
      <c r="G53" s="83"/>
      <c r="H53" s="83"/>
      <c r="I53" s="83"/>
      <c r="J53" s="83"/>
      <c r="K53" s="83"/>
      <c r="L53" s="82"/>
      <c r="M53" s="82"/>
      <c r="N53" s="82"/>
      <c r="O53" s="82"/>
      <c r="P53" s="82"/>
      <c r="Q53" s="82"/>
      <c r="R53" s="82"/>
      <c r="S53" s="82"/>
      <c r="T53" s="82"/>
      <c r="U53" s="94"/>
    </row>
    <row r="54" spans="2:21" x14ac:dyDescent="0.3">
      <c r="B54" s="93"/>
      <c r="C54" s="82"/>
      <c r="D54" s="83"/>
      <c r="E54" s="83"/>
      <c r="F54" s="83"/>
      <c r="G54" s="83"/>
      <c r="H54" s="83"/>
      <c r="I54" s="83"/>
      <c r="J54" s="83"/>
      <c r="K54" s="83"/>
      <c r="L54" s="82"/>
      <c r="M54" s="82"/>
      <c r="N54" s="82"/>
      <c r="O54" s="82"/>
      <c r="P54" s="82"/>
      <c r="Q54" s="82"/>
      <c r="R54" s="82"/>
      <c r="S54" s="82"/>
      <c r="T54" s="82"/>
      <c r="U54" s="94"/>
    </row>
    <row r="55" spans="2:21" x14ac:dyDescent="0.3">
      <c r="B55" s="93"/>
      <c r="C55" s="189" t="s">
        <v>181</v>
      </c>
      <c r="D55" s="189"/>
      <c r="E55" s="189"/>
      <c r="F55" s="189"/>
      <c r="G55" s="189"/>
      <c r="H55" s="189"/>
      <c r="I55" s="189"/>
      <c r="J55" s="189"/>
      <c r="K55" s="189"/>
      <c r="L55" s="189" t="s">
        <v>182</v>
      </c>
      <c r="M55" s="189"/>
      <c r="N55" s="189"/>
      <c r="O55" s="189"/>
      <c r="P55" s="189"/>
      <c r="Q55" s="189"/>
      <c r="R55" s="189"/>
      <c r="S55" s="189"/>
      <c r="T55" s="189"/>
      <c r="U55" s="94"/>
    </row>
    <row r="56" spans="2:21" x14ac:dyDescent="0.3">
      <c r="B56" s="95"/>
      <c r="C56" s="96"/>
      <c r="D56" s="96"/>
      <c r="E56" s="96"/>
      <c r="F56" s="96"/>
      <c r="G56" s="96"/>
      <c r="H56" s="96"/>
      <c r="I56" s="96"/>
      <c r="J56" s="96"/>
      <c r="K56" s="96"/>
      <c r="L56" s="96"/>
      <c r="M56" s="96"/>
      <c r="N56" s="96"/>
      <c r="O56" s="96"/>
      <c r="P56" s="96"/>
      <c r="Q56" s="96"/>
      <c r="R56" s="96"/>
      <c r="S56" s="96"/>
      <c r="T56" s="96"/>
      <c r="U56" s="97"/>
    </row>
  </sheetData>
  <mergeCells count="17">
    <mergeCell ref="H6:K6"/>
    <mergeCell ref="L6:T8"/>
    <mergeCell ref="L34:M34"/>
    <mergeCell ref="L19:M19"/>
    <mergeCell ref="D40:K44"/>
    <mergeCell ref="C11:D11"/>
    <mergeCell ref="H11:I11"/>
    <mergeCell ref="C6:F6"/>
    <mergeCell ref="C14:D14"/>
    <mergeCell ref="D48:K52"/>
    <mergeCell ref="Q34:R34"/>
    <mergeCell ref="Q19:R19"/>
    <mergeCell ref="C26:K31"/>
    <mergeCell ref="C34:K36"/>
    <mergeCell ref="L29:O29"/>
    <mergeCell ref="Q29:T29"/>
    <mergeCell ref="L24:T25"/>
  </mergeCells>
  <printOptions horizontalCentered="1"/>
  <pageMargins left="0" right="0" top="0.5" bottom="0" header="0" footer="0"/>
  <pageSetup scale="95" fitToWidth="2" pageOrder="overThenDown" orientation="portrait" r:id="rId1"/>
  <colBreaks count="1" manualBreakCount="1">
    <brk id="11" min="3" max="5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0000"/>
  </sheetPr>
  <dimension ref="A1:Z59"/>
  <sheetViews>
    <sheetView topLeftCell="A15" workbookViewId="0">
      <selection activeCell="G18" sqref="G18"/>
    </sheetView>
  </sheetViews>
  <sheetFormatPr defaultColWidth="9" defaultRowHeight="12.5" x14ac:dyDescent="0.25"/>
  <cols>
    <col min="1" max="1" width="2.58203125" style="1" customWidth="1"/>
    <col min="2" max="2" width="20.25" style="1" bestFit="1" customWidth="1"/>
    <col min="3" max="3" width="16.5" style="1" bestFit="1" customWidth="1"/>
    <col min="4" max="4" width="9.08203125" style="1" customWidth="1"/>
    <col min="5" max="5" width="9" style="1" customWidth="1"/>
    <col min="6" max="6" width="2.58203125" style="1" customWidth="1"/>
    <col min="7" max="7" width="30.58203125" style="1" customWidth="1"/>
    <col min="8" max="8" width="14.9140625" style="1" bestFit="1" customWidth="1"/>
    <col min="9" max="9" width="2.58203125" style="1" customWidth="1"/>
    <col min="10" max="10" width="22.83203125" style="1" bestFit="1" customWidth="1"/>
    <col min="11" max="11" width="2.58203125" style="1" customWidth="1"/>
    <col min="12" max="12" width="9.5" style="1" bestFit="1" customWidth="1"/>
    <col min="13" max="13" width="2.58203125" style="1" customWidth="1"/>
    <col min="14" max="14" width="24.83203125" style="1" bestFit="1" customWidth="1"/>
    <col min="15" max="15" width="2.58203125" style="1" customWidth="1"/>
    <col min="16" max="16" width="18.08203125" style="1" customWidth="1"/>
    <col min="17" max="17" width="2.58203125" style="1" customWidth="1"/>
    <col min="18" max="18" width="14.33203125" style="1" bestFit="1" customWidth="1"/>
    <col min="19" max="19" width="2.58203125" style="1" customWidth="1"/>
    <col min="20" max="20" width="21.33203125" style="1" bestFit="1" customWidth="1"/>
    <col min="21" max="25" width="9" style="1"/>
    <col min="26" max="26" width="2.58203125" style="1" customWidth="1"/>
    <col min="27" max="16384" width="9" style="1"/>
  </cols>
  <sheetData>
    <row r="1" spans="1:26" s="2" customFormat="1" ht="124" x14ac:dyDescent="0.35">
      <c r="A1" s="155" t="s">
        <v>284</v>
      </c>
      <c r="B1" s="155"/>
      <c r="C1" s="155"/>
      <c r="D1" s="155"/>
      <c r="E1" s="155"/>
      <c r="F1" s="155"/>
      <c r="G1" s="155"/>
      <c r="H1" s="155"/>
      <c r="I1" s="155"/>
      <c r="J1" s="155"/>
      <c r="K1" s="155"/>
      <c r="L1" s="155"/>
      <c r="M1" s="155"/>
      <c r="N1" s="155"/>
      <c r="O1" s="155"/>
      <c r="P1" s="155"/>
      <c r="Q1" s="155"/>
      <c r="R1" s="155"/>
      <c r="S1" s="155"/>
      <c r="T1" s="155"/>
      <c r="U1" s="155"/>
      <c r="V1" s="155"/>
      <c r="W1" s="155"/>
      <c r="X1" s="155"/>
      <c r="Y1" s="155"/>
      <c r="Z1" s="155"/>
    </row>
    <row r="2" spans="1:26" ht="13" thickBot="1" x14ac:dyDescent="0.3">
      <c r="A2" s="35"/>
      <c r="B2" s="35"/>
      <c r="C2" s="35"/>
      <c r="D2" s="35"/>
      <c r="E2" s="35"/>
      <c r="F2" s="35"/>
      <c r="G2" s="35"/>
      <c r="H2" s="35"/>
      <c r="I2" s="35"/>
      <c r="J2" s="35"/>
      <c r="K2" s="35"/>
      <c r="L2" s="35"/>
      <c r="M2" s="35"/>
      <c r="N2" s="35"/>
      <c r="O2" s="35"/>
      <c r="P2" s="35"/>
      <c r="Q2" s="35"/>
      <c r="R2" s="35"/>
      <c r="S2" s="35"/>
      <c r="T2" s="35"/>
      <c r="U2" s="35"/>
      <c r="V2" s="35"/>
      <c r="W2" s="35"/>
      <c r="X2" s="35"/>
      <c r="Y2" s="35"/>
      <c r="Z2" s="35"/>
    </row>
    <row r="3" spans="1:26" ht="25.5" thickBot="1" x14ac:dyDescent="0.3">
      <c r="A3" s="35"/>
      <c r="B3" s="22" t="s">
        <v>41</v>
      </c>
      <c r="C3" s="23" t="s">
        <v>10</v>
      </c>
      <c r="D3" s="23" t="s">
        <v>11</v>
      </c>
      <c r="E3" s="24" t="s">
        <v>40</v>
      </c>
      <c r="F3" s="35"/>
      <c r="G3" s="3" t="s">
        <v>9</v>
      </c>
      <c r="H3" s="255" t="s">
        <v>296</v>
      </c>
      <c r="I3" s="35"/>
      <c r="J3" s="3" t="s">
        <v>10</v>
      </c>
      <c r="K3" s="35"/>
      <c r="L3" s="33" t="s">
        <v>11</v>
      </c>
      <c r="M3" s="35"/>
      <c r="N3" s="3" t="s">
        <v>12</v>
      </c>
      <c r="O3" s="35"/>
      <c r="P3" s="3" t="s">
        <v>158</v>
      </c>
      <c r="Q3" s="35"/>
      <c r="R3" s="3" t="s">
        <v>36</v>
      </c>
      <c r="S3" s="35"/>
      <c r="T3" s="3" t="s">
        <v>160</v>
      </c>
      <c r="U3" s="35"/>
      <c r="V3" s="35"/>
      <c r="W3" s="35"/>
      <c r="X3" s="35"/>
      <c r="Y3" s="35"/>
      <c r="Z3" s="35"/>
    </row>
    <row r="4" spans="1:26" x14ac:dyDescent="0.25">
      <c r="A4" s="35"/>
      <c r="B4" s="25" t="str">
        <f>CONCATENATE(C4,"-",D4)</f>
        <v>Domestic Passenger-2011</v>
      </c>
      <c r="C4" s="27" t="s">
        <v>37</v>
      </c>
      <c r="D4" s="26">
        <v>2011</v>
      </c>
      <c r="E4" s="28">
        <v>150922</v>
      </c>
      <c r="F4" s="35"/>
      <c r="G4" s="251" t="s">
        <v>17</v>
      </c>
      <c r="H4" s="256"/>
      <c r="I4" s="35"/>
      <c r="J4" s="19" t="s">
        <v>43</v>
      </c>
      <c r="K4" s="35"/>
      <c r="L4" s="34" t="s">
        <v>42</v>
      </c>
      <c r="M4" s="35"/>
      <c r="N4" s="19" t="s">
        <v>35</v>
      </c>
      <c r="O4" s="35"/>
      <c r="P4" s="19" t="s">
        <v>155</v>
      </c>
      <c r="Q4" s="35"/>
      <c r="R4" s="44" t="s">
        <v>48</v>
      </c>
      <c r="S4" s="35"/>
      <c r="T4" s="44" t="s">
        <v>161</v>
      </c>
      <c r="U4" s="35"/>
      <c r="V4" s="35"/>
      <c r="W4" s="35"/>
      <c r="X4" s="35"/>
      <c r="Y4" s="35"/>
      <c r="Z4" s="35"/>
    </row>
    <row r="5" spans="1:26" x14ac:dyDescent="0.25">
      <c r="A5" s="35"/>
      <c r="B5" s="25" t="str">
        <f t="shared" ref="B5:B48" si="0">CONCATENATE(C5,"-",D5)</f>
        <v>Domestic Passenger-2012</v>
      </c>
      <c r="C5" s="27" t="s">
        <v>37</v>
      </c>
      <c r="D5" s="26">
        <v>2012</v>
      </c>
      <c r="E5" s="28">
        <v>177238</v>
      </c>
      <c r="F5" s="35"/>
      <c r="G5" s="252" t="s">
        <v>18</v>
      </c>
      <c r="H5" s="257" t="s">
        <v>297</v>
      </c>
      <c r="I5" s="35"/>
      <c r="J5" s="20" t="s">
        <v>37</v>
      </c>
      <c r="K5" s="35"/>
      <c r="L5" s="20">
        <v>2011</v>
      </c>
      <c r="M5" s="35"/>
      <c r="N5" s="20" t="s">
        <v>47</v>
      </c>
      <c r="O5" s="35"/>
      <c r="P5" s="20" t="s">
        <v>156</v>
      </c>
      <c r="Q5" s="35"/>
      <c r="R5" s="20" t="s">
        <v>49</v>
      </c>
      <c r="S5" s="35"/>
      <c r="T5" s="20" t="s">
        <v>163</v>
      </c>
      <c r="U5" s="35"/>
      <c r="V5" s="35"/>
      <c r="W5" s="35"/>
      <c r="X5" s="35"/>
      <c r="Y5" s="35"/>
      <c r="Z5" s="35"/>
    </row>
    <row r="6" spans="1:26" ht="13" thickBot="1" x14ac:dyDescent="0.3">
      <c r="A6" s="35"/>
      <c r="B6" s="25" t="str">
        <f t="shared" si="0"/>
        <v>Domestic Passenger-2013</v>
      </c>
      <c r="C6" s="27" t="s">
        <v>37</v>
      </c>
      <c r="D6" s="26">
        <v>2013</v>
      </c>
      <c r="E6" s="28">
        <v>177366</v>
      </c>
      <c r="F6" s="35"/>
      <c r="G6" s="252" t="s">
        <v>19</v>
      </c>
      <c r="H6" s="257" t="s">
        <v>298</v>
      </c>
      <c r="I6" s="35"/>
      <c r="J6" s="20" t="s">
        <v>38</v>
      </c>
      <c r="K6" s="35"/>
      <c r="L6" s="20">
        <v>2012</v>
      </c>
      <c r="M6" s="35"/>
      <c r="N6" s="20" t="s">
        <v>159</v>
      </c>
      <c r="O6" s="35"/>
      <c r="P6" s="21" t="s">
        <v>157</v>
      </c>
      <c r="Q6" s="35"/>
      <c r="R6" s="21" t="s">
        <v>50</v>
      </c>
      <c r="S6" s="35"/>
      <c r="T6" s="20" t="s">
        <v>164</v>
      </c>
      <c r="U6" s="35"/>
      <c r="V6" s="35"/>
      <c r="W6" s="35"/>
      <c r="X6" s="35"/>
      <c r="Y6" s="35"/>
      <c r="Z6" s="35"/>
    </row>
    <row r="7" spans="1:26" ht="13" thickBot="1" x14ac:dyDescent="0.3">
      <c r="A7" s="35"/>
      <c r="B7" s="25" t="str">
        <f t="shared" si="0"/>
        <v>Domestic Passenger-2014</v>
      </c>
      <c r="C7" s="27" t="s">
        <v>37</v>
      </c>
      <c r="D7" s="26">
        <v>2014</v>
      </c>
      <c r="E7" s="28">
        <v>178652</v>
      </c>
      <c r="F7" s="35"/>
      <c r="G7" s="252" t="s">
        <v>285</v>
      </c>
      <c r="H7" s="257" t="s">
        <v>299</v>
      </c>
      <c r="I7" s="35"/>
      <c r="J7" s="21" t="s">
        <v>39</v>
      </c>
      <c r="K7" s="35"/>
      <c r="L7" s="20">
        <v>2013</v>
      </c>
      <c r="M7" s="35"/>
      <c r="N7" s="20" t="s">
        <v>13</v>
      </c>
      <c r="O7" s="35"/>
      <c r="P7" s="35"/>
      <c r="Q7" s="35"/>
      <c r="R7" s="35"/>
      <c r="S7" s="35"/>
      <c r="T7" s="20" t="s">
        <v>165</v>
      </c>
      <c r="U7" s="35"/>
      <c r="V7" s="35"/>
      <c r="W7" s="35"/>
      <c r="X7" s="35"/>
      <c r="Y7" s="35"/>
      <c r="Z7" s="35"/>
    </row>
    <row r="8" spans="1:26" x14ac:dyDescent="0.25">
      <c r="A8" s="35"/>
      <c r="B8" s="25" t="str">
        <f t="shared" si="0"/>
        <v>Domestic Passenger-2015</v>
      </c>
      <c r="C8" s="27" t="s">
        <v>37</v>
      </c>
      <c r="D8" s="26">
        <v>2015</v>
      </c>
      <c r="E8" s="28">
        <v>180497</v>
      </c>
      <c r="F8" s="35"/>
      <c r="G8" s="252" t="s">
        <v>20</v>
      </c>
      <c r="H8" s="257" t="s">
        <v>300</v>
      </c>
      <c r="I8" s="35"/>
      <c r="J8" s="35"/>
      <c r="K8" s="35"/>
      <c r="L8" s="20">
        <v>2014</v>
      </c>
      <c r="M8" s="35"/>
      <c r="N8" s="20" t="s">
        <v>14</v>
      </c>
      <c r="O8" s="35"/>
      <c r="P8" s="35"/>
      <c r="Q8" s="35"/>
      <c r="R8" s="35"/>
      <c r="S8" s="35"/>
      <c r="T8" s="20" t="s">
        <v>166</v>
      </c>
      <c r="U8" s="35"/>
      <c r="V8" s="35"/>
      <c r="W8" s="35"/>
      <c r="X8" s="35"/>
      <c r="Y8" s="35"/>
      <c r="Z8" s="35"/>
    </row>
    <row r="9" spans="1:26" ht="13" thickBot="1" x14ac:dyDescent="0.3">
      <c r="A9" s="35"/>
      <c r="B9" s="25" t="str">
        <f t="shared" si="0"/>
        <v>Domestic Passenger-2016</v>
      </c>
      <c r="C9" s="27" t="s">
        <v>37</v>
      </c>
      <c r="D9" s="26">
        <v>2016</v>
      </c>
      <c r="E9" s="28">
        <v>182134</v>
      </c>
      <c r="F9" s="35"/>
      <c r="G9" s="252" t="s">
        <v>329</v>
      </c>
      <c r="H9" s="257" t="s">
        <v>330</v>
      </c>
      <c r="I9" s="35"/>
      <c r="J9" s="35"/>
      <c r="K9" s="35"/>
      <c r="L9" s="20">
        <v>2015</v>
      </c>
      <c r="M9" s="35"/>
      <c r="N9" s="21" t="s">
        <v>15</v>
      </c>
      <c r="O9" s="35"/>
      <c r="P9" s="35"/>
      <c r="Q9" s="35"/>
      <c r="R9" s="35"/>
      <c r="S9" s="35"/>
      <c r="T9" s="20" t="s">
        <v>167</v>
      </c>
      <c r="U9" s="35"/>
      <c r="V9" s="35"/>
      <c r="W9" s="35"/>
      <c r="X9" s="35"/>
      <c r="Y9" s="35"/>
      <c r="Z9" s="35"/>
    </row>
    <row r="10" spans="1:26" x14ac:dyDescent="0.25">
      <c r="A10" s="35"/>
      <c r="B10" s="25" t="str">
        <f t="shared" si="0"/>
        <v>Domestic Passenger-2017</v>
      </c>
      <c r="C10" s="27" t="s">
        <v>37</v>
      </c>
      <c r="D10" s="26">
        <v>2017</v>
      </c>
      <c r="E10" s="28">
        <v>195264</v>
      </c>
      <c r="F10" s="35"/>
      <c r="G10" s="252" t="s">
        <v>286</v>
      </c>
      <c r="H10" s="257" t="s">
        <v>301</v>
      </c>
      <c r="I10" s="35"/>
      <c r="J10" s="35"/>
      <c r="K10" s="35"/>
      <c r="L10" s="20">
        <v>2016</v>
      </c>
      <c r="M10" s="35"/>
      <c r="N10" s="35"/>
      <c r="O10" s="35"/>
      <c r="P10" s="35"/>
      <c r="Q10" s="35"/>
      <c r="R10" s="35"/>
      <c r="S10" s="35"/>
      <c r="T10" s="20" t="s">
        <v>168</v>
      </c>
      <c r="U10" s="35"/>
      <c r="V10" s="35"/>
      <c r="W10" s="35"/>
      <c r="X10" s="35"/>
      <c r="Y10" s="35"/>
      <c r="Z10" s="35"/>
    </row>
    <row r="11" spans="1:26" x14ac:dyDescent="0.25">
      <c r="A11" s="35"/>
      <c r="B11" s="25" t="str">
        <f t="shared" si="0"/>
        <v>Domestic Passenger-2018</v>
      </c>
      <c r="C11" s="27" t="s">
        <v>37</v>
      </c>
      <c r="D11" s="26">
        <v>2018</v>
      </c>
      <c r="E11" s="28">
        <v>195264</v>
      </c>
      <c r="F11" s="35"/>
      <c r="G11" s="252" t="s">
        <v>21</v>
      </c>
      <c r="H11" s="257" t="s">
        <v>302</v>
      </c>
      <c r="I11" s="35"/>
      <c r="J11" s="35"/>
      <c r="K11" s="35"/>
      <c r="L11" s="20">
        <v>2017</v>
      </c>
      <c r="M11" s="35"/>
      <c r="N11" s="35"/>
      <c r="O11" s="35"/>
      <c r="P11" s="35"/>
      <c r="Q11" s="35"/>
      <c r="R11" s="35"/>
      <c r="S11" s="35"/>
      <c r="T11" s="20" t="s">
        <v>169</v>
      </c>
      <c r="U11" s="35"/>
      <c r="V11" s="35"/>
      <c r="W11" s="35"/>
      <c r="X11" s="35"/>
      <c r="Y11" s="35"/>
      <c r="Z11" s="35"/>
    </row>
    <row r="12" spans="1:26" x14ac:dyDescent="0.25">
      <c r="A12" s="35"/>
      <c r="B12" s="25" t="str">
        <f t="shared" si="0"/>
        <v>Domestic Passenger-2019</v>
      </c>
      <c r="C12" s="27" t="s">
        <v>37</v>
      </c>
      <c r="D12" s="26">
        <v>2019</v>
      </c>
      <c r="E12" s="28">
        <v>195264</v>
      </c>
      <c r="F12" s="35"/>
      <c r="G12" s="252" t="s">
        <v>22</v>
      </c>
      <c r="H12" s="257" t="s">
        <v>303</v>
      </c>
      <c r="I12" s="35"/>
      <c r="J12" s="35"/>
      <c r="K12" s="35"/>
      <c r="L12" s="20">
        <v>2018</v>
      </c>
      <c r="M12" s="35"/>
      <c r="N12" s="35"/>
      <c r="O12" s="35"/>
      <c r="P12" s="35"/>
      <c r="Q12" s="35"/>
      <c r="R12" s="35"/>
      <c r="S12" s="35"/>
      <c r="T12" s="20" t="s">
        <v>170</v>
      </c>
      <c r="U12" s="35"/>
      <c r="V12" s="35"/>
      <c r="W12" s="35"/>
      <c r="X12" s="35"/>
      <c r="Y12" s="35"/>
      <c r="Z12" s="35"/>
    </row>
    <row r="13" spans="1:26" x14ac:dyDescent="0.25">
      <c r="A13" s="35"/>
      <c r="B13" s="25" t="str">
        <f t="shared" si="0"/>
        <v>Domestic Passenger-2020</v>
      </c>
      <c r="C13" s="27" t="s">
        <v>37</v>
      </c>
      <c r="D13" s="26">
        <v>2020</v>
      </c>
      <c r="E13" s="28">
        <v>195264</v>
      </c>
      <c r="F13" s="35"/>
      <c r="G13" s="252" t="s">
        <v>23</v>
      </c>
      <c r="H13" s="257" t="s">
        <v>304</v>
      </c>
      <c r="I13" s="35"/>
      <c r="J13" s="35"/>
      <c r="K13" s="35"/>
      <c r="L13" s="20">
        <v>2019</v>
      </c>
      <c r="M13" s="35"/>
      <c r="N13" s="35"/>
      <c r="O13" s="35"/>
      <c r="P13" s="35"/>
      <c r="Q13" s="35"/>
      <c r="R13" s="35"/>
      <c r="S13" s="35"/>
      <c r="T13" s="20" t="s">
        <v>171</v>
      </c>
      <c r="U13" s="35"/>
      <c r="V13" s="35"/>
      <c r="W13" s="35"/>
      <c r="X13" s="35"/>
      <c r="Y13" s="35"/>
      <c r="Z13" s="35"/>
    </row>
    <row r="14" spans="1:26" ht="13" thickBot="1" x14ac:dyDescent="0.3">
      <c r="A14" s="35"/>
      <c r="B14" s="25" t="str">
        <f t="shared" si="0"/>
        <v>Domestic Passenger-2021</v>
      </c>
      <c r="C14" s="27" t="s">
        <v>37</v>
      </c>
      <c r="D14" s="26">
        <v>2021</v>
      </c>
      <c r="E14" s="28">
        <v>195264</v>
      </c>
      <c r="F14" s="35"/>
      <c r="G14" s="252" t="s">
        <v>24</v>
      </c>
      <c r="H14" s="257" t="s">
        <v>305</v>
      </c>
      <c r="I14" s="35"/>
      <c r="J14" s="35"/>
      <c r="K14" s="35"/>
      <c r="L14" s="20">
        <v>2020</v>
      </c>
      <c r="M14" s="35"/>
      <c r="N14" s="35"/>
      <c r="O14" s="35"/>
      <c r="P14" s="35"/>
      <c r="Q14" s="35"/>
      <c r="R14" s="35"/>
      <c r="S14" s="35"/>
      <c r="T14" s="21" t="s">
        <v>172</v>
      </c>
      <c r="U14" s="35"/>
      <c r="V14" s="35"/>
      <c r="W14" s="35"/>
      <c r="X14" s="35"/>
      <c r="Y14" s="35"/>
      <c r="Z14" s="35"/>
    </row>
    <row r="15" spans="1:26" x14ac:dyDescent="0.25">
      <c r="A15" s="35"/>
      <c r="B15" s="25" t="str">
        <f t="shared" si="0"/>
        <v>Domestic Passenger-2022</v>
      </c>
      <c r="C15" s="27" t="s">
        <v>37</v>
      </c>
      <c r="D15" s="26">
        <v>2022</v>
      </c>
      <c r="E15" s="28">
        <v>195264</v>
      </c>
      <c r="F15" s="35"/>
      <c r="G15" s="252" t="s">
        <v>25</v>
      </c>
      <c r="H15" s="257" t="s">
        <v>306</v>
      </c>
      <c r="I15" s="35"/>
      <c r="J15" s="35"/>
      <c r="K15" s="35"/>
      <c r="L15" s="20">
        <v>2021</v>
      </c>
      <c r="M15" s="35"/>
      <c r="N15" s="35"/>
      <c r="O15" s="35"/>
      <c r="P15" s="35"/>
      <c r="Q15" s="35"/>
      <c r="R15" s="35"/>
      <c r="S15" s="35"/>
      <c r="T15" s="169"/>
      <c r="U15" s="35"/>
      <c r="V15" s="35"/>
      <c r="W15" s="35"/>
      <c r="X15" s="35"/>
      <c r="Y15" s="35"/>
      <c r="Z15" s="35"/>
    </row>
    <row r="16" spans="1:26" x14ac:dyDescent="0.25">
      <c r="A16" s="35"/>
      <c r="B16" s="25" t="str">
        <f t="shared" si="0"/>
        <v>Domestic Passenger-2023</v>
      </c>
      <c r="C16" s="27" t="s">
        <v>37</v>
      </c>
      <c r="D16" s="26">
        <v>2023</v>
      </c>
      <c r="E16" s="28">
        <v>195264</v>
      </c>
      <c r="F16" s="35"/>
      <c r="G16" s="252" t="s">
        <v>26</v>
      </c>
      <c r="H16" s="257" t="s">
        <v>307</v>
      </c>
      <c r="I16" s="35"/>
      <c r="J16" s="35"/>
      <c r="K16" s="35"/>
      <c r="L16" s="20">
        <v>2022</v>
      </c>
      <c r="M16" s="35"/>
      <c r="N16" s="35"/>
      <c r="O16" s="35"/>
      <c r="P16" s="35"/>
      <c r="Q16" s="35"/>
      <c r="R16" s="35"/>
      <c r="S16" s="35"/>
      <c r="T16" s="170"/>
      <c r="U16" s="35"/>
      <c r="V16" s="35"/>
      <c r="W16" s="35"/>
      <c r="X16" s="35"/>
      <c r="Y16" s="35"/>
      <c r="Z16" s="35"/>
    </row>
    <row r="17" spans="1:26" x14ac:dyDescent="0.25">
      <c r="A17" s="35"/>
      <c r="B17" s="25" t="str">
        <f t="shared" si="0"/>
        <v>Domestic Passenger-2024</v>
      </c>
      <c r="C17" s="27" t="s">
        <v>37</v>
      </c>
      <c r="D17" s="26">
        <v>2024</v>
      </c>
      <c r="E17" s="28">
        <v>195264</v>
      </c>
      <c r="F17" s="35"/>
      <c r="G17" s="252" t="s">
        <v>332</v>
      </c>
      <c r="H17" s="257" t="s">
        <v>331</v>
      </c>
      <c r="I17" s="35"/>
      <c r="J17" s="35"/>
      <c r="K17" s="35"/>
      <c r="L17" s="20">
        <v>2023</v>
      </c>
      <c r="M17" s="35"/>
      <c r="N17" s="35"/>
      <c r="O17" s="35"/>
      <c r="P17" s="35"/>
      <c r="Q17" s="35"/>
      <c r="R17" s="35"/>
      <c r="S17" s="35"/>
      <c r="T17" s="170"/>
      <c r="U17" s="35"/>
      <c r="V17" s="35"/>
      <c r="W17" s="35"/>
      <c r="X17" s="35"/>
      <c r="Y17" s="35"/>
      <c r="Z17" s="35"/>
    </row>
    <row r="18" spans="1:26" x14ac:dyDescent="0.25">
      <c r="A18" s="35"/>
      <c r="B18" s="25" t="str">
        <f t="shared" si="0"/>
        <v>Domestic Passenger-2025</v>
      </c>
      <c r="C18" s="27" t="s">
        <v>37</v>
      </c>
      <c r="D18" s="26">
        <v>2025</v>
      </c>
      <c r="E18" s="28">
        <v>195264</v>
      </c>
      <c r="F18" s="35"/>
      <c r="G18" s="252" t="s">
        <v>27</v>
      </c>
      <c r="H18" s="257" t="s">
        <v>308</v>
      </c>
      <c r="I18" s="35"/>
      <c r="J18" s="35"/>
      <c r="K18" s="35"/>
      <c r="L18" s="20">
        <v>2024</v>
      </c>
      <c r="M18" s="35"/>
      <c r="N18" s="35"/>
      <c r="O18" s="35"/>
      <c r="P18" s="35"/>
      <c r="Q18" s="35"/>
      <c r="R18" s="35"/>
      <c r="S18" s="35"/>
      <c r="T18" s="170"/>
      <c r="U18" s="35"/>
      <c r="V18" s="35"/>
      <c r="W18" s="35"/>
      <c r="X18" s="35"/>
      <c r="Y18" s="35"/>
      <c r="Z18" s="35"/>
    </row>
    <row r="19" spans="1:26" x14ac:dyDescent="0.25">
      <c r="A19" s="35"/>
      <c r="B19" s="25" t="str">
        <f t="shared" si="0"/>
        <v>Import Passenger-2011</v>
      </c>
      <c r="C19" s="27" t="s">
        <v>38</v>
      </c>
      <c r="D19" s="26">
        <v>2011</v>
      </c>
      <c r="E19" s="28">
        <v>150922</v>
      </c>
      <c r="F19" s="35"/>
      <c r="G19" s="252" t="s">
        <v>287</v>
      </c>
      <c r="H19" s="257" t="s">
        <v>309</v>
      </c>
      <c r="I19" s="35"/>
      <c r="J19" s="35"/>
      <c r="K19" s="35"/>
      <c r="L19" s="20">
        <v>2025</v>
      </c>
      <c r="M19" s="35"/>
      <c r="N19" s="35"/>
      <c r="O19" s="35"/>
      <c r="P19" s="35"/>
      <c r="Q19" s="35"/>
      <c r="R19" s="35"/>
      <c r="S19" s="35"/>
      <c r="T19" s="170"/>
      <c r="U19" s="35"/>
      <c r="V19" s="35"/>
      <c r="W19" s="35"/>
      <c r="X19" s="35"/>
      <c r="Y19" s="35"/>
      <c r="Z19" s="35"/>
    </row>
    <row r="20" spans="1:26" x14ac:dyDescent="0.25">
      <c r="A20" s="35"/>
      <c r="B20" s="25" t="str">
        <f t="shared" si="0"/>
        <v>Import Passenger-2012</v>
      </c>
      <c r="C20" s="27" t="s">
        <v>38</v>
      </c>
      <c r="D20" s="26">
        <v>2012</v>
      </c>
      <c r="E20" s="28">
        <v>177238</v>
      </c>
      <c r="F20" s="35"/>
      <c r="G20" s="252" t="s">
        <v>288</v>
      </c>
      <c r="H20" s="257" t="s">
        <v>310</v>
      </c>
      <c r="I20" s="35"/>
      <c r="J20" s="35"/>
      <c r="K20" s="35"/>
      <c r="L20" s="20">
        <v>2026</v>
      </c>
      <c r="M20" s="35"/>
      <c r="N20" s="35"/>
      <c r="O20" s="35"/>
      <c r="P20" s="35"/>
      <c r="Q20" s="35"/>
      <c r="R20" s="35"/>
      <c r="S20" s="35"/>
      <c r="T20" s="170"/>
      <c r="U20" s="35"/>
      <c r="V20" s="35"/>
      <c r="W20" s="35"/>
      <c r="X20" s="35"/>
      <c r="Y20" s="35"/>
      <c r="Z20" s="35"/>
    </row>
    <row r="21" spans="1:26" x14ac:dyDescent="0.25">
      <c r="A21" s="35"/>
      <c r="B21" s="25" t="str">
        <f t="shared" si="0"/>
        <v>Import Passenger-2013</v>
      </c>
      <c r="C21" s="27" t="s">
        <v>38</v>
      </c>
      <c r="D21" s="26">
        <v>2013</v>
      </c>
      <c r="E21" s="28">
        <v>177366</v>
      </c>
      <c r="F21" s="35"/>
      <c r="G21" s="252" t="s">
        <v>289</v>
      </c>
      <c r="H21" s="257" t="s">
        <v>311</v>
      </c>
      <c r="I21" s="35"/>
      <c r="J21" s="35"/>
      <c r="K21" s="35"/>
      <c r="L21" s="20">
        <v>2027</v>
      </c>
      <c r="M21" s="35"/>
      <c r="N21" s="35"/>
      <c r="O21" s="35"/>
      <c r="P21" s="35"/>
      <c r="Q21" s="35"/>
      <c r="R21" s="35"/>
      <c r="S21" s="35"/>
      <c r="T21" s="170"/>
      <c r="U21" s="35"/>
      <c r="V21" s="35"/>
      <c r="W21" s="35"/>
      <c r="X21" s="35"/>
      <c r="Y21" s="35"/>
      <c r="Z21" s="35"/>
    </row>
    <row r="22" spans="1:26" x14ac:dyDescent="0.25">
      <c r="A22" s="35"/>
      <c r="B22" s="25" t="str">
        <f t="shared" si="0"/>
        <v>Import Passenger-2014</v>
      </c>
      <c r="C22" s="27" t="s">
        <v>38</v>
      </c>
      <c r="D22" s="26">
        <v>2014</v>
      </c>
      <c r="E22" s="28">
        <v>178652</v>
      </c>
      <c r="F22" s="35"/>
      <c r="G22" s="252" t="s">
        <v>28</v>
      </c>
      <c r="H22" s="257" t="s">
        <v>312</v>
      </c>
      <c r="I22" s="35"/>
      <c r="J22" s="35"/>
      <c r="K22" s="35"/>
      <c r="L22" s="20">
        <v>2028</v>
      </c>
      <c r="M22" s="35"/>
      <c r="N22" s="35"/>
      <c r="O22" s="35"/>
      <c r="P22" s="35"/>
      <c r="Q22" s="35"/>
      <c r="R22" s="35"/>
      <c r="S22" s="35"/>
      <c r="T22" s="170"/>
      <c r="U22" s="35"/>
      <c r="V22" s="35"/>
      <c r="W22" s="35"/>
      <c r="X22" s="35"/>
      <c r="Y22" s="35"/>
      <c r="Z22" s="35"/>
    </row>
    <row r="23" spans="1:26" x14ac:dyDescent="0.25">
      <c r="A23" s="35"/>
      <c r="B23" s="25" t="str">
        <f t="shared" si="0"/>
        <v>Import Passenger-2015</v>
      </c>
      <c r="C23" s="27" t="s">
        <v>38</v>
      </c>
      <c r="D23" s="26">
        <v>2015</v>
      </c>
      <c r="E23" s="28">
        <v>180497</v>
      </c>
      <c r="F23" s="35"/>
      <c r="G23" s="252" t="s">
        <v>290</v>
      </c>
      <c r="H23" s="257" t="s">
        <v>313</v>
      </c>
      <c r="I23" s="35"/>
      <c r="J23" s="35"/>
      <c r="K23" s="35"/>
      <c r="L23" s="20">
        <v>2029</v>
      </c>
      <c r="M23" s="35"/>
      <c r="N23" s="35"/>
      <c r="O23" s="35"/>
      <c r="P23" s="35"/>
      <c r="Q23" s="35"/>
      <c r="R23" s="35"/>
      <c r="S23" s="35"/>
      <c r="T23" s="170"/>
      <c r="U23" s="35"/>
      <c r="V23" s="35"/>
      <c r="W23" s="35"/>
      <c r="X23" s="35"/>
      <c r="Y23" s="35"/>
      <c r="Z23" s="35"/>
    </row>
    <row r="24" spans="1:26" ht="13" thickBot="1" x14ac:dyDescent="0.3">
      <c r="A24" s="35"/>
      <c r="B24" s="25" t="str">
        <f t="shared" si="0"/>
        <v>Import Passenger-2016</v>
      </c>
      <c r="C24" s="27" t="s">
        <v>38</v>
      </c>
      <c r="D24" s="26">
        <v>2016</v>
      </c>
      <c r="E24" s="28">
        <v>182134</v>
      </c>
      <c r="F24" s="35"/>
      <c r="G24" s="253" t="s">
        <v>29</v>
      </c>
      <c r="H24" s="257" t="s">
        <v>314</v>
      </c>
      <c r="I24" s="35"/>
      <c r="J24" s="35"/>
      <c r="K24" s="35"/>
      <c r="L24" s="21">
        <v>2030</v>
      </c>
      <c r="M24" s="35"/>
      <c r="N24" s="35"/>
      <c r="O24" s="35"/>
      <c r="P24" s="35"/>
      <c r="Q24" s="35"/>
      <c r="R24" s="35"/>
      <c r="S24" s="35"/>
      <c r="T24" s="170"/>
      <c r="U24" s="35"/>
      <c r="V24" s="35"/>
      <c r="W24" s="35"/>
      <c r="X24" s="35"/>
      <c r="Y24" s="35"/>
      <c r="Z24" s="35"/>
    </row>
    <row r="25" spans="1:26" x14ac:dyDescent="0.25">
      <c r="A25" s="35"/>
      <c r="B25" s="25" t="str">
        <f t="shared" si="0"/>
        <v>Import Passenger-2017</v>
      </c>
      <c r="C25" s="27" t="s">
        <v>38</v>
      </c>
      <c r="D25" s="26">
        <v>2017</v>
      </c>
      <c r="E25" s="28">
        <v>195264</v>
      </c>
      <c r="F25" s="35"/>
      <c r="G25" s="252" t="s">
        <v>1</v>
      </c>
      <c r="H25" s="257" t="s">
        <v>315</v>
      </c>
      <c r="I25" s="35"/>
      <c r="J25" s="35"/>
      <c r="K25" s="35"/>
      <c r="L25" s="35"/>
      <c r="M25" s="35"/>
      <c r="N25" s="35"/>
      <c r="O25" s="35"/>
      <c r="P25" s="35"/>
      <c r="Q25" s="35"/>
      <c r="R25" s="35"/>
      <c r="S25" s="35"/>
      <c r="T25" s="170"/>
      <c r="U25" s="35"/>
      <c r="V25" s="35"/>
      <c r="W25" s="35"/>
      <c r="X25" s="35"/>
      <c r="Y25" s="35"/>
      <c r="Z25" s="35"/>
    </row>
    <row r="26" spans="1:26" x14ac:dyDescent="0.25">
      <c r="A26" s="35"/>
      <c r="B26" s="25" t="str">
        <f t="shared" si="0"/>
        <v>Import Passenger-2018</v>
      </c>
      <c r="C26" s="27" t="s">
        <v>38</v>
      </c>
      <c r="D26" s="26">
        <v>2018</v>
      </c>
      <c r="E26" s="28">
        <v>195264</v>
      </c>
      <c r="F26" s="35"/>
      <c r="G26" s="252" t="s">
        <v>291</v>
      </c>
      <c r="H26" s="257" t="s">
        <v>316</v>
      </c>
      <c r="I26" s="35"/>
      <c r="J26" s="35"/>
      <c r="K26" s="35"/>
      <c r="L26" s="35"/>
      <c r="M26" s="35"/>
      <c r="N26" s="35"/>
      <c r="O26" s="35"/>
      <c r="P26" s="35"/>
      <c r="Q26" s="35"/>
      <c r="R26" s="35"/>
      <c r="S26" s="35"/>
      <c r="T26" s="170"/>
      <c r="U26" s="35"/>
      <c r="V26" s="35"/>
      <c r="W26" s="35"/>
      <c r="X26" s="35"/>
      <c r="Y26" s="35"/>
      <c r="Z26" s="35"/>
    </row>
    <row r="27" spans="1:26" x14ac:dyDescent="0.25">
      <c r="A27" s="35"/>
      <c r="B27" s="25" t="str">
        <f t="shared" si="0"/>
        <v>Import Passenger-2019</v>
      </c>
      <c r="C27" s="27" t="s">
        <v>38</v>
      </c>
      <c r="D27" s="26">
        <v>2019</v>
      </c>
      <c r="E27" s="28">
        <v>195264</v>
      </c>
      <c r="F27" s="35"/>
      <c r="G27" s="252" t="s">
        <v>292</v>
      </c>
      <c r="H27" s="257" t="s">
        <v>317</v>
      </c>
      <c r="I27" s="35"/>
      <c r="J27" s="35"/>
      <c r="K27" s="35"/>
      <c r="L27" s="35"/>
      <c r="M27" s="35"/>
      <c r="N27" s="35"/>
      <c r="O27" s="35"/>
      <c r="P27" s="35"/>
      <c r="Q27" s="35"/>
      <c r="R27" s="35"/>
      <c r="S27" s="35"/>
      <c r="T27" s="170"/>
      <c r="U27" s="35"/>
      <c r="V27" s="35"/>
      <c r="W27" s="35"/>
      <c r="X27" s="35"/>
      <c r="Y27" s="35"/>
      <c r="Z27" s="35"/>
    </row>
    <row r="28" spans="1:26" x14ac:dyDescent="0.25">
      <c r="A28" s="35"/>
      <c r="B28" s="25" t="str">
        <f t="shared" si="0"/>
        <v>Import Passenger-2020</v>
      </c>
      <c r="C28" s="27" t="s">
        <v>38</v>
      </c>
      <c r="D28" s="26">
        <v>2020</v>
      </c>
      <c r="E28" s="28">
        <v>195264</v>
      </c>
      <c r="F28" s="35"/>
      <c r="G28" s="252" t="s">
        <v>293</v>
      </c>
      <c r="H28" s="257" t="s">
        <v>318</v>
      </c>
      <c r="I28" s="35"/>
      <c r="J28" s="35"/>
      <c r="K28" s="35"/>
      <c r="L28" s="35"/>
      <c r="M28" s="35"/>
      <c r="N28" s="35"/>
      <c r="O28" s="35"/>
      <c r="P28" s="35"/>
      <c r="Q28" s="35"/>
      <c r="R28" s="35"/>
      <c r="S28" s="35"/>
      <c r="T28" s="170"/>
      <c r="U28" s="35"/>
      <c r="V28" s="35"/>
      <c r="W28" s="35"/>
      <c r="X28" s="35"/>
      <c r="Y28" s="35"/>
      <c r="Z28" s="35"/>
    </row>
    <row r="29" spans="1:26" x14ac:dyDescent="0.25">
      <c r="A29" s="35"/>
      <c r="B29" s="25" t="str">
        <f t="shared" si="0"/>
        <v>Import Passenger-2021</v>
      </c>
      <c r="C29" s="27" t="s">
        <v>38</v>
      </c>
      <c r="D29" s="26">
        <v>2021</v>
      </c>
      <c r="E29" s="28">
        <v>195264</v>
      </c>
      <c r="F29" s="35"/>
      <c r="G29" s="252" t="s">
        <v>30</v>
      </c>
      <c r="H29" s="257" t="s">
        <v>319</v>
      </c>
      <c r="I29" s="35"/>
      <c r="J29" s="35"/>
      <c r="K29" s="35"/>
      <c r="L29" s="35"/>
      <c r="M29" s="35"/>
      <c r="N29" s="35"/>
      <c r="O29" s="35"/>
      <c r="P29" s="35"/>
      <c r="Q29" s="35"/>
      <c r="R29" s="35"/>
      <c r="S29" s="35"/>
      <c r="T29" s="170"/>
      <c r="U29" s="35"/>
      <c r="V29" s="35"/>
      <c r="W29" s="35"/>
      <c r="X29" s="35"/>
      <c r="Y29" s="35"/>
      <c r="Z29" s="35"/>
    </row>
    <row r="30" spans="1:26" x14ac:dyDescent="0.25">
      <c r="A30" s="35"/>
      <c r="B30" s="25" t="str">
        <f t="shared" si="0"/>
        <v>Import Passenger-2022</v>
      </c>
      <c r="C30" s="27" t="s">
        <v>38</v>
      </c>
      <c r="D30" s="26">
        <v>2022</v>
      </c>
      <c r="E30" s="28">
        <v>195264</v>
      </c>
      <c r="F30" s="35"/>
      <c r="G30" s="252" t="s">
        <v>31</v>
      </c>
      <c r="H30" s="257" t="s">
        <v>320</v>
      </c>
      <c r="I30" s="35"/>
      <c r="J30" s="35"/>
      <c r="K30" s="35"/>
      <c r="L30" s="35"/>
      <c r="M30" s="35"/>
      <c r="N30" s="35"/>
      <c r="O30" s="35"/>
      <c r="P30" s="35"/>
      <c r="Q30" s="35"/>
      <c r="R30" s="35"/>
      <c r="S30" s="35"/>
      <c r="T30" s="35"/>
      <c r="U30" s="35"/>
      <c r="V30" s="35"/>
      <c r="W30" s="35"/>
      <c r="X30" s="35"/>
      <c r="Y30" s="35"/>
      <c r="Z30" s="35"/>
    </row>
    <row r="31" spans="1:26" x14ac:dyDescent="0.25">
      <c r="A31" s="35"/>
      <c r="B31" s="25" t="str">
        <f t="shared" si="0"/>
        <v>Import Passenger-2023</v>
      </c>
      <c r="C31" s="27" t="s">
        <v>38</v>
      </c>
      <c r="D31" s="26">
        <v>2023</v>
      </c>
      <c r="E31" s="28">
        <v>195264</v>
      </c>
      <c r="F31" s="35"/>
      <c r="G31" s="252" t="s">
        <v>32</v>
      </c>
      <c r="H31" s="257" t="s">
        <v>321</v>
      </c>
      <c r="I31" s="35"/>
      <c r="J31" s="35"/>
      <c r="K31" s="35"/>
      <c r="L31" s="35"/>
      <c r="M31" s="35"/>
      <c r="N31" s="35"/>
      <c r="O31" s="35"/>
      <c r="P31" s="35"/>
      <c r="Q31" s="35"/>
      <c r="R31" s="35"/>
      <c r="S31" s="35"/>
      <c r="T31" s="35"/>
      <c r="U31" s="35"/>
      <c r="V31" s="35"/>
      <c r="W31" s="35"/>
      <c r="X31" s="35"/>
      <c r="Y31" s="35"/>
      <c r="Z31" s="35"/>
    </row>
    <row r="32" spans="1:26" x14ac:dyDescent="0.25">
      <c r="A32" s="35"/>
      <c r="B32" s="25" t="str">
        <f t="shared" si="0"/>
        <v>Import Passenger-2024</v>
      </c>
      <c r="C32" s="27" t="s">
        <v>38</v>
      </c>
      <c r="D32" s="26">
        <v>2024</v>
      </c>
      <c r="E32" s="28">
        <v>195264</v>
      </c>
      <c r="F32" s="35"/>
      <c r="G32" s="252" t="s">
        <v>294</v>
      </c>
      <c r="H32" s="257" t="s">
        <v>322</v>
      </c>
      <c r="I32" s="35"/>
      <c r="J32" s="35"/>
      <c r="K32" s="35"/>
      <c r="L32" s="35"/>
      <c r="M32" s="35"/>
      <c r="N32" s="35"/>
      <c r="O32" s="35"/>
      <c r="P32" s="35"/>
      <c r="Q32" s="35"/>
      <c r="R32" s="35"/>
      <c r="S32" s="35"/>
      <c r="T32" s="35"/>
      <c r="U32" s="35"/>
      <c r="V32" s="35"/>
      <c r="W32" s="35"/>
      <c r="X32" s="35"/>
      <c r="Y32" s="35"/>
      <c r="Z32" s="35"/>
    </row>
    <row r="33" spans="1:26" ht="13" thickBot="1" x14ac:dyDescent="0.3">
      <c r="A33" s="35"/>
      <c r="B33" s="25" t="str">
        <f t="shared" si="0"/>
        <v>Import Passenger-2025</v>
      </c>
      <c r="C33" s="27" t="s">
        <v>38</v>
      </c>
      <c r="D33" s="26">
        <v>2025</v>
      </c>
      <c r="E33" s="28">
        <v>195264</v>
      </c>
      <c r="F33" s="35"/>
      <c r="G33" s="254" t="s">
        <v>295</v>
      </c>
      <c r="H33" s="258" t="s">
        <v>323</v>
      </c>
      <c r="I33" s="35"/>
      <c r="J33" s="35"/>
      <c r="K33" s="35"/>
      <c r="L33" s="35"/>
      <c r="M33" s="35"/>
      <c r="N33" s="35"/>
      <c r="O33" s="35"/>
      <c r="P33" s="35"/>
      <c r="Q33" s="35"/>
      <c r="R33" s="35"/>
      <c r="S33" s="35"/>
      <c r="T33" s="35"/>
      <c r="U33" s="35"/>
      <c r="V33" s="35"/>
      <c r="W33" s="35"/>
      <c r="X33" s="35"/>
      <c r="Y33" s="35"/>
      <c r="Z33" s="35"/>
    </row>
    <row r="34" spans="1:26" x14ac:dyDescent="0.25">
      <c r="A34" s="35"/>
      <c r="B34" s="25" t="str">
        <f t="shared" si="0"/>
        <v>Light Truck-2011</v>
      </c>
      <c r="C34" s="27" t="s">
        <v>39</v>
      </c>
      <c r="D34" s="26">
        <v>2011</v>
      </c>
      <c r="E34" s="28">
        <v>172552</v>
      </c>
      <c r="F34" s="35"/>
      <c r="G34" s="35"/>
      <c r="H34" s="35"/>
      <c r="I34" s="35"/>
      <c r="J34" s="35"/>
      <c r="K34" s="35"/>
      <c r="L34" s="35"/>
      <c r="M34" s="35"/>
      <c r="N34" s="35"/>
      <c r="O34" s="35"/>
      <c r="P34" s="35"/>
      <c r="Q34" s="35"/>
      <c r="R34" s="35"/>
      <c r="S34" s="35"/>
      <c r="T34" s="35"/>
      <c r="U34" s="35"/>
      <c r="V34" s="35"/>
      <c r="W34" s="35"/>
      <c r="X34" s="35"/>
      <c r="Y34" s="35"/>
      <c r="Z34" s="35"/>
    </row>
    <row r="35" spans="1:26" x14ac:dyDescent="0.25">
      <c r="A35" s="35"/>
      <c r="B35" s="25" t="str">
        <f t="shared" si="0"/>
        <v>Light Truck-2012</v>
      </c>
      <c r="C35" s="27" t="s">
        <v>39</v>
      </c>
      <c r="D35" s="26">
        <v>2012</v>
      </c>
      <c r="E35" s="28">
        <v>208471</v>
      </c>
      <c r="F35" s="35"/>
      <c r="G35" s="35"/>
      <c r="H35" s="35"/>
      <c r="I35" s="35"/>
      <c r="J35" s="35"/>
      <c r="K35" s="35"/>
      <c r="L35" s="35"/>
      <c r="M35" s="35"/>
      <c r="N35" s="35"/>
      <c r="O35" s="35"/>
      <c r="P35" s="35"/>
      <c r="Q35" s="35"/>
      <c r="R35" s="35"/>
      <c r="S35" s="35"/>
      <c r="T35" s="35"/>
      <c r="U35" s="35"/>
      <c r="V35" s="35"/>
      <c r="W35" s="35"/>
      <c r="X35" s="35"/>
      <c r="Y35" s="35"/>
      <c r="Z35" s="35"/>
    </row>
    <row r="36" spans="1:26" x14ac:dyDescent="0.25">
      <c r="A36" s="35"/>
      <c r="B36" s="25" t="str">
        <f t="shared" si="0"/>
        <v>Light Truck-2013</v>
      </c>
      <c r="C36" s="27" t="s">
        <v>39</v>
      </c>
      <c r="D36" s="26">
        <v>2013</v>
      </c>
      <c r="E36" s="28">
        <v>208537</v>
      </c>
      <c r="F36" s="35"/>
      <c r="G36" s="35"/>
      <c r="H36" s="35"/>
      <c r="I36" s="35"/>
      <c r="J36" s="35"/>
      <c r="K36" s="35"/>
      <c r="L36" s="35"/>
      <c r="M36" s="35"/>
      <c r="N36" s="35"/>
      <c r="O36" s="35"/>
      <c r="P36" s="35"/>
      <c r="Q36" s="35"/>
      <c r="R36" s="35"/>
      <c r="S36" s="35"/>
      <c r="T36" s="35"/>
      <c r="U36" s="35"/>
      <c r="V36" s="35"/>
      <c r="W36" s="35"/>
      <c r="X36" s="35"/>
      <c r="Y36" s="35"/>
      <c r="Z36" s="35"/>
    </row>
    <row r="37" spans="1:26" x14ac:dyDescent="0.25">
      <c r="A37" s="35"/>
      <c r="B37" s="25" t="str">
        <f t="shared" si="0"/>
        <v>Light Truck-2014</v>
      </c>
      <c r="C37" s="27" t="s">
        <v>39</v>
      </c>
      <c r="D37" s="26">
        <v>2014</v>
      </c>
      <c r="E37" s="28">
        <v>209974</v>
      </c>
      <c r="F37" s="35"/>
      <c r="G37" s="35"/>
      <c r="H37" s="35"/>
      <c r="I37" s="35"/>
      <c r="J37" s="35"/>
      <c r="K37" s="35"/>
      <c r="L37" s="35"/>
      <c r="M37" s="35"/>
      <c r="N37" s="35"/>
      <c r="O37" s="35"/>
      <c r="P37" s="35"/>
      <c r="Q37" s="35"/>
      <c r="R37" s="35"/>
      <c r="S37" s="35"/>
      <c r="T37" s="35"/>
      <c r="U37" s="35"/>
      <c r="V37" s="35"/>
      <c r="W37" s="35"/>
      <c r="X37" s="35"/>
      <c r="Y37" s="35"/>
      <c r="Z37" s="35"/>
    </row>
    <row r="38" spans="1:26" x14ac:dyDescent="0.25">
      <c r="A38" s="35"/>
      <c r="B38" s="25" t="str">
        <f t="shared" si="0"/>
        <v>Light Truck-2015</v>
      </c>
      <c r="C38" s="27" t="s">
        <v>39</v>
      </c>
      <c r="D38" s="26">
        <v>2015</v>
      </c>
      <c r="E38" s="28">
        <v>212040</v>
      </c>
      <c r="F38" s="35"/>
      <c r="G38" s="35"/>
      <c r="H38" s="35"/>
      <c r="I38" s="35"/>
      <c r="J38" s="35"/>
      <c r="K38" s="35"/>
      <c r="L38" s="35"/>
      <c r="M38" s="35"/>
      <c r="N38" s="35"/>
      <c r="O38" s="35"/>
      <c r="P38" s="35"/>
      <c r="Q38" s="35"/>
      <c r="R38" s="35"/>
      <c r="S38" s="35"/>
      <c r="T38" s="35"/>
      <c r="U38" s="35"/>
      <c r="V38" s="35"/>
      <c r="W38" s="35"/>
      <c r="X38" s="35"/>
      <c r="Y38" s="35"/>
      <c r="Z38" s="35"/>
    </row>
    <row r="39" spans="1:26" x14ac:dyDescent="0.25">
      <c r="A39" s="35"/>
      <c r="B39" s="25" t="str">
        <f t="shared" si="0"/>
        <v>Light Truck-2016</v>
      </c>
      <c r="C39" s="27" t="s">
        <v>39</v>
      </c>
      <c r="D39" s="26">
        <v>2016</v>
      </c>
      <c r="E39" s="28">
        <v>213954</v>
      </c>
      <c r="F39" s="35"/>
      <c r="G39" s="35"/>
      <c r="H39" s="35"/>
      <c r="I39" s="35"/>
      <c r="J39" s="35"/>
      <c r="K39" s="35"/>
      <c r="L39" s="35"/>
      <c r="M39" s="35"/>
      <c r="N39" s="35"/>
      <c r="O39" s="35"/>
      <c r="P39" s="35"/>
      <c r="Q39" s="35"/>
      <c r="R39" s="35"/>
      <c r="S39" s="35"/>
      <c r="T39" s="35"/>
      <c r="U39" s="35"/>
      <c r="V39" s="35"/>
      <c r="W39" s="35"/>
      <c r="X39" s="35"/>
      <c r="Y39" s="35"/>
      <c r="Z39" s="35"/>
    </row>
    <row r="40" spans="1:26" x14ac:dyDescent="0.25">
      <c r="A40" s="35"/>
      <c r="B40" s="25" t="str">
        <f t="shared" si="0"/>
        <v>Light Truck-2017</v>
      </c>
      <c r="C40" s="27" t="s">
        <v>39</v>
      </c>
      <c r="D40" s="26">
        <v>2017</v>
      </c>
      <c r="E40" s="28">
        <v>225865</v>
      </c>
      <c r="F40" s="35"/>
      <c r="G40" s="35"/>
      <c r="H40" s="35"/>
      <c r="I40" s="35"/>
      <c r="J40" s="35"/>
      <c r="K40" s="35"/>
      <c r="L40" s="35"/>
      <c r="M40" s="35"/>
      <c r="N40" s="35"/>
      <c r="O40" s="35"/>
      <c r="P40" s="35"/>
      <c r="Q40" s="35"/>
      <c r="R40" s="35"/>
      <c r="S40" s="35"/>
      <c r="T40" s="35"/>
      <c r="U40" s="35"/>
      <c r="V40" s="35"/>
      <c r="W40" s="35"/>
      <c r="X40" s="35"/>
      <c r="Y40" s="35"/>
      <c r="Z40" s="35"/>
    </row>
    <row r="41" spans="1:26" x14ac:dyDescent="0.25">
      <c r="A41" s="35"/>
      <c r="B41" s="25" t="str">
        <f t="shared" si="0"/>
        <v>Light Truck-2018</v>
      </c>
      <c r="C41" s="27" t="s">
        <v>39</v>
      </c>
      <c r="D41" s="26">
        <v>2018</v>
      </c>
      <c r="E41" s="28">
        <v>225865</v>
      </c>
      <c r="F41" s="35"/>
      <c r="G41" s="35"/>
      <c r="H41" s="35"/>
      <c r="I41" s="35"/>
      <c r="J41" s="35"/>
      <c r="K41" s="35"/>
      <c r="L41" s="35"/>
      <c r="M41" s="35"/>
      <c r="N41" s="35"/>
      <c r="O41" s="35"/>
      <c r="P41" s="35"/>
      <c r="Q41" s="35"/>
      <c r="R41" s="35"/>
      <c r="S41" s="35"/>
      <c r="T41" s="35"/>
      <c r="U41" s="35"/>
      <c r="V41" s="35"/>
      <c r="W41" s="35"/>
      <c r="X41" s="35"/>
      <c r="Y41" s="35"/>
      <c r="Z41" s="35"/>
    </row>
    <row r="42" spans="1:26" x14ac:dyDescent="0.25">
      <c r="A42" s="35"/>
      <c r="B42" s="25" t="str">
        <f t="shared" si="0"/>
        <v>Light Truck-2019</v>
      </c>
      <c r="C42" s="27" t="s">
        <v>39</v>
      </c>
      <c r="D42" s="26">
        <v>2019</v>
      </c>
      <c r="E42" s="28">
        <v>225865</v>
      </c>
      <c r="F42" s="35"/>
      <c r="G42" s="35"/>
      <c r="H42" s="35"/>
      <c r="I42" s="35"/>
      <c r="J42" s="35"/>
      <c r="K42" s="35"/>
      <c r="L42" s="35"/>
      <c r="M42" s="35"/>
      <c r="N42" s="35"/>
      <c r="O42" s="35"/>
      <c r="P42" s="35"/>
      <c r="Q42" s="35"/>
      <c r="R42" s="35"/>
      <c r="S42" s="35"/>
      <c r="T42" s="35"/>
      <c r="U42" s="35"/>
      <c r="V42" s="35"/>
      <c r="W42" s="35"/>
      <c r="X42" s="35"/>
      <c r="Y42" s="35"/>
      <c r="Z42" s="35"/>
    </row>
    <row r="43" spans="1:26" x14ac:dyDescent="0.25">
      <c r="A43" s="35"/>
      <c r="B43" s="25" t="str">
        <f t="shared" si="0"/>
        <v>Light Truck-2020</v>
      </c>
      <c r="C43" s="27" t="s">
        <v>39</v>
      </c>
      <c r="D43" s="26">
        <v>2020</v>
      </c>
      <c r="E43" s="28">
        <v>225865</v>
      </c>
      <c r="F43" s="35"/>
      <c r="G43" s="35"/>
      <c r="H43" s="35"/>
      <c r="I43" s="35"/>
      <c r="J43" s="35"/>
      <c r="K43" s="35"/>
      <c r="L43" s="35"/>
      <c r="M43" s="35"/>
      <c r="N43" s="35"/>
      <c r="O43" s="35"/>
      <c r="P43" s="35"/>
      <c r="Q43" s="35"/>
      <c r="R43" s="35"/>
      <c r="S43" s="35"/>
      <c r="T43" s="35"/>
      <c r="U43" s="35"/>
      <c r="V43" s="35"/>
      <c r="W43" s="35"/>
      <c r="X43" s="35"/>
      <c r="Y43" s="35"/>
      <c r="Z43" s="35"/>
    </row>
    <row r="44" spans="1:26" x14ac:dyDescent="0.25">
      <c r="A44" s="35"/>
      <c r="B44" s="25" t="str">
        <f t="shared" si="0"/>
        <v>Light Truck-2021</v>
      </c>
      <c r="C44" s="27" t="s">
        <v>39</v>
      </c>
      <c r="D44" s="26">
        <v>2021</v>
      </c>
      <c r="E44" s="28">
        <v>225865</v>
      </c>
      <c r="F44" s="35"/>
      <c r="G44" s="35"/>
      <c r="H44" s="35"/>
      <c r="I44" s="35"/>
      <c r="J44" s="35"/>
      <c r="K44" s="35"/>
      <c r="L44" s="35"/>
      <c r="M44" s="35"/>
      <c r="N44" s="35"/>
      <c r="O44" s="35"/>
      <c r="P44" s="35"/>
      <c r="Q44" s="35"/>
      <c r="R44" s="35"/>
      <c r="S44" s="35"/>
      <c r="T44" s="35"/>
      <c r="U44" s="35"/>
      <c r="V44" s="35"/>
      <c r="W44" s="35"/>
      <c r="X44" s="35"/>
      <c r="Y44" s="35"/>
      <c r="Z44" s="35"/>
    </row>
    <row r="45" spans="1:26" x14ac:dyDescent="0.25">
      <c r="A45" s="35"/>
      <c r="B45" s="25" t="str">
        <f t="shared" si="0"/>
        <v>Light Truck-2022</v>
      </c>
      <c r="C45" s="27" t="s">
        <v>39</v>
      </c>
      <c r="D45" s="26">
        <v>2022</v>
      </c>
      <c r="E45" s="28">
        <v>225865</v>
      </c>
      <c r="F45" s="35"/>
      <c r="G45" s="35"/>
      <c r="H45" s="35"/>
      <c r="I45" s="35"/>
      <c r="J45" s="35"/>
      <c r="K45" s="35"/>
      <c r="L45" s="35"/>
      <c r="M45" s="35"/>
      <c r="N45" s="35"/>
      <c r="O45" s="35"/>
      <c r="P45" s="35"/>
      <c r="Q45" s="35"/>
      <c r="R45" s="35"/>
      <c r="S45" s="35"/>
      <c r="T45" s="35"/>
      <c r="U45" s="35"/>
      <c r="V45" s="35"/>
      <c r="W45" s="35"/>
      <c r="X45" s="35"/>
      <c r="Y45" s="35"/>
      <c r="Z45" s="35"/>
    </row>
    <row r="46" spans="1:26" x14ac:dyDescent="0.25">
      <c r="A46" s="35"/>
      <c r="B46" s="25" t="str">
        <f t="shared" si="0"/>
        <v>Light Truck-2023</v>
      </c>
      <c r="C46" s="27" t="s">
        <v>39</v>
      </c>
      <c r="D46" s="26">
        <v>2023</v>
      </c>
      <c r="E46" s="28">
        <v>225865</v>
      </c>
      <c r="F46" s="35"/>
      <c r="G46" s="35"/>
      <c r="H46" s="35"/>
      <c r="I46" s="35"/>
      <c r="J46" s="35"/>
      <c r="K46" s="35"/>
      <c r="L46" s="35"/>
      <c r="M46" s="35"/>
      <c r="N46" s="35"/>
      <c r="O46" s="35"/>
      <c r="P46" s="35"/>
      <c r="Q46" s="35"/>
      <c r="R46" s="35"/>
      <c r="S46" s="35"/>
      <c r="T46" s="35"/>
      <c r="U46" s="35"/>
      <c r="V46" s="35"/>
      <c r="W46" s="35"/>
      <c r="X46" s="35"/>
      <c r="Y46" s="35"/>
      <c r="Z46" s="35"/>
    </row>
    <row r="47" spans="1:26" x14ac:dyDescent="0.25">
      <c r="A47" s="35"/>
      <c r="B47" s="25" t="str">
        <f t="shared" si="0"/>
        <v>Light Truck-2024</v>
      </c>
      <c r="C47" s="27" t="s">
        <v>39</v>
      </c>
      <c r="D47" s="26">
        <v>2024</v>
      </c>
      <c r="E47" s="28">
        <v>225865</v>
      </c>
      <c r="F47" s="35"/>
      <c r="G47" s="35"/>
      <c r="H47" s="35"/>
      <c r="I47" s="35"/>
      <c r="J47" s="35"/>
      <c r="K47" s="35"/>
      <c r="L47" s="35"/>
      <c r="M47" s="35"/>
      <c r="N47" s="35"/>
      <c r="O47" s="35"/>
      <c r="P47" s="35"/>
      <c r="Q47" s="35"/>
      <c r="R47" s="35"/>
      <c r="S47" s="35"/>
      <c r="T47" s="35"/>
      <c r="U47" s="35"/>
      <c r="V47" s="35"/>
      <c r="W47" s="35"/>
      <c r="X47" s="35"/>
      <c r="Y47" s="35"/>
      <c r="Z47" s="35"/>
    </row>
    <row r="48" spans="1:26" ht="13" thickBot="1" x14ac:dyDescent="0.3">
      <c r="A48" s="35"/>
      <c r="B48" s="29" t="str">
        <f t="shared" si="0"/>
        <v>Light Truck-2025</v>
      </c>
      <c r="C48" s="31" t="s">
        <v>39</v>
      </c>
      <c r="D48" s="30">
        <v>2025</v>
      </c>
      <c r="E48" s="32">
        <v>225865</v>
      </c>
      <c r="F48" s="35"/>
      <c r="G48" s="35"/>
      <c r="H48" s="35"/>
      <c r="I48" s="35"/>
      <c r="J48" s="35"/>
      <c r="K48" s="35"/>
      <c r="L48" s="35"/>
      <c r="M48" s="35"/>
      <c r="N48" s="35"/>
      <c r="O48" s="35"/>
      <c r="P48" s="35"/>
      <c r="Q48" s="35"/>
      <c r="R48" s="35"/>
      <c r="S48" s="35"/>
      <c r="T48" s="35"/>
      <c r="U48" s="35"/>
      <c r="V48" s="35"/>
      <c r="W48" s="35"/>
      <c r="X48" s="35"/>
      <c r="Y48" s="35"/>
      <c r="Z48" s="35"/>
    </row>
    <row r="49" spans="1:26"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x14ac:dyDescent="0.25">
      <c r="G59" s="35"/>
      <c r="H59"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59</vt:i4>
      </vt:variant>
    </vt:vector>
  </HeadingPairs>
  <TitlesOfParts>
    <vt:vector size="66" baseType="lpstr">
      <vt:lpstr>Data Definitions</vt:lpstr>
      <vt:lpstr>Details</vt:lpstr>
      <vt:lpstr>Transactions 1-2</vt:lpstr>
      <vt:lpstr>Transactions 3-4</vt:lpstr>
      <vt:lpstr>Transactions 5-6</vt:lpstr>
      <vt:lpstr>Transactions 7-8</vt:lpstr>
      <vt:lpstr>Transactions 9-10</vt:lpstr>
      <vt:lpstr>Address1_Holder</vt:lpstr>
      <vt:lpstr>Address1_Receiver</vt:lpstr>
      <vt:lpstr>Address2_Holder</vt:lpstr>
      <vt:lpstr>Address2_Receiver</vt:lpstr>
      <vt:lpstr>City_Holder</vt:lpstr>
      <vt:lpstr>City_Receiver</vt:lpstr>
      <vt:lpstr>Country_Holder</vt:lpstr>
      <vt:lpstr>Country_Receiver</vt:lpstr>
      <vt:lpstr>'Transactions 3-4'!Date</vt:lpstr>
      <vt:lpstr>'Transactions 5-6'!Date</vt:lpstr>
      <vt:lpstr>'Transactions 7-8'!Date</vt:lpstr>
      <vt:lpstr>'Transactions 9-10'!Date</vt:lpstr>
      <vt:lpstr>Date</vt:lpstr>
      <vt:lpstr>Header</vt:lpstr>
      <vt:lpstr>Name_Holder</vt:lpstr>
      <vt:lpstr>Name_Receiver</vt:lpstr>
      <vt:lpstr>Phone_Holder</vt:lpstr>
      <vt:lpstr>Phone_Receiver</vt:lpstr>
      <vt:lpstr>POC_Company_Holder</vt:lpstr>
      <vt:lpstr>POC_Company_Receiver</vt:lpstr>
      <vt:lpstr>POC_Dept_Holder</vt:lpstr>
      <vt:lpstr>POC_Dept_Receiver</vt:lpstr>
      <vt:lpstr>POC_Email_Holder</vt:lpstr>
      <vt:lpstr>POC_Email_Receiver</vt:lpstr>
      <vt:lpstr>POC_Name_Holder</vt:lpstr>
      <vt:lpstr>POC_Name_Receiver</vt:lpstr>
      <vt:lpstr>POC_Phone_Holder</vt:lpstr>
      <vt:lpstr>POC_Phone_Receiver</vt:lpstr>
      <vt:lpstr>POC_Title_Holder</vt:lpstr>
      <vt:lpstr>POC_Title_Receiver</vt:lpstr>
      <vt:lpstr>Details!Print_Area</vt:lpstr>
      <vt:lpstr>'Joint Trade Instructions'!Print_Area</vt:lpstr>
      <vt:lpstr>'Transactions 1-2'!Print_Area</vt:lpstr>
      <vt:lpstr>'Transactions 3-4'!Print_Area</vt:lpstr>
      <vt:lpstr>'Transactions 5-6'!Print_Area</vt:lpstr>
      <vt:lpstr>'Transactions 7-8'!Print_Area</vt:lpstr>
      <vt:lpstr>'Transactions 9-10'!Print_Area</vt:lpstr>
      <vt:lpstr>Select_Comp_Cat</vt:lpstr>
      <vt:lpstr>Select_Credit_Type</vt:lpstr>
      <vt:lpstr>Select_MY</vt:lpstr>
      <vt:lpstr>Select_No_of_Transactions</vt:lpstr>
      <vt:lpstr>Select_OEM</vt:lpstr>
      <vt:lpstr>Select_Transaction_Type</vt:lpstr>
      <vt:lpstr>Select_Yes_or_No</vt:lpstr>
      <vt:lpstr>Signatory_Company_Holder</vt:lpstr>
      <vt:lpstr>Signatory_Company_Receiver</vt:lpstr>
      <vt:lpstr>Signatory_Date_Holder</vt:lpstr>
      <vt:lpstr>Signatory_Date_Receiver</vt:lpstr>
      <vt:lpstr>Signatory_Dept_Holder</vt:lpstr>
      <vt:lpstr>Signatory_Dept_Receiver</vt:lpstr>
      <vt:lpstr>Signatory_Name_Holder</vt:lpstr>
      <vt:lpstr>Signatory_Name_Receiver</vt:lpstr>
      <vt:lpstr>Signatory_Title_Holder</vt:lpstr>
      <vt:lpstr>Signatory_Title_Receiver</vt:lpstr>
      <vt:lpstr>State_Holder</vt:lpstr>
      <vt:lpstr>State_Receiver</vt:lpstr>
      <vt:lpstr>Unique_ID_Lookup</vt:lpstr>
      <vt:lpstr>Zip_Holder</vt:lpstr>
      <vt:lpstr>Zip_Receiver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Cafe@dot.gov</dc:creator>
  <cp:lastModifiedBy>Culbreath, Walter (NHTSA)</cp:lastModifiedBy>
  <cp:lastPrinted>2022-09-16T12:57:04Z</cp:lastPrinted>
  <dcterms:created xsi:type="dcterms:W3CDTF">2018-03-30T19:35:50Z</dcterms:created>
  <dcterms:modified xsi:type="dcterms:W3CDTF">2022-10-14T12:30:56Z</dcterms:modified>
</cp:coreProperties>
</file>